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ndows 10\Documents\Faculdade\4 Semestre\Pesquisa e Inovação\Aula 04 - OKR\"/>
    </mc:Choice>
  </mc:AlternateContent>
  <xr:revisionPtr revIDLastSave="0" documentId="13_ncr:1_{AB46D770-5CD8-4893-9929-2408A417A4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shboard" sheetId="1" r:id="rId1"/>
    <sheet name="Company" sheetId="2" r:id="rId2"/>
    <sheet name="Team 1" sheetId="3" r:id="rId3"/>
    <sheet name="Team 2" sheetId="4" r:id="rId4"/>
    <sheet name="Team 3" sheetId="5" r:id="rId5"/>
    <sheet name="Team 4" sheetId="6" r:id="rId6"/>
    <sheet name="Setting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9" i="6" l="1" a="1"/>
  <c r="R39" i="6" s="1"/>
  <c r="R38" i="6" a="1"/>
  <c r="R38" i="6" s="1"/>
  <c r="R37" i="6" a="1"/>
  <c r="R37" i="6" s="1"/>
  <c r="R36" i="6" a="1"/>
  <c r="R36" i="6" s="1"/>
  <c r="R35" i="6" a="1"/>
  <c r="R35" i="6" s="1"/>
  <c r="R32" i="6" a="1"/>
  <c r="R32" i="6" s="1"/>
  <c r="R31" i="6" a="1"/>
  <c r="R31" i="6" s="1"/>
  <c r="R30" i="6" a="1"/>
  <c r="R30" i="6" s="1"/>
  <c r="R29" i="6" a="1"/>
  <c r="R29" i="6" s="1"/>
  <c r="R28" i="6" a="1"/>
  <c r="R28" i="6" s="1"/>
  <c r="R25" i="6" a="1"/>
  <c r="R25" i="6" s="1"/>
  <c r="R24" i="6" a="1"/>
  <c r="R24" i="6" s="1"/>
  <c r="R23" i="6" a="1"/>
  <c r="R23" i="6" s="1"/>
  <c r="R22" i="6" a="1"/>
  <c r="R22" i="6" s="1"/>
  <c r="R21" i="6" a="1"/>
  <c r="R21" i="6" s="1"/>
  <c r="R18" i="6" a="1"/>
  <c r="R18" i="6" s="1"/>
  <c r="R17" i="6" a="1"/>
  <c r="R17" i="6" s="1"/>
  <c r="R16" i="6" a="1"/>
  <c r="R16" i="6" s="1"/>
  <c r="R15" i="6" a="1"/>
  <c r="R15" i="6" s="1"/>
  <c r="R14" i="6" a="1"/>
  <c r="R14" i="6" s="1"/>
  <c r="R11" i="6" a="1"/>
  <c r="R11" i="6" s="1"/>
  <c r="R10" i="6" a="1"/>
  <c r="R10" i="6" s="1"/>
  <c r="R9" i="6" a="1"/>
  <c r="R9" i="6" s="1"/>
  <c r="R8" i="6" a="1"/>
  <c r="R8" i="6" s="1"/>
  <c r="R7" i="6" a="1"/>
  <c r="R7" i="6" s="1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B4" i="6"/>
  <c r="R39" i="5" a="1"/>
  <c r="R39" i="5" s="1"/>
  <c r="R38" i="5" a="1"/>
  <c r="R38" i="5" s="1"/>
  <c r="R37" i="5" a="1"/>
  <c r="R37" i="5" s="1"/>
  <c r="R36" i="5" a="1"/>
  <c r="R36" i="5"/>
  <c r="R35" i="5" a="1"/>
  <c r="R35" i="5" s="1"/>
  <c r="R32" i="5" a="1"/>
  <c r="R32" i="5" s="1"/>
  <c r="R31" i="5" a="1"/>
  <c r="R31" i="5" s="1"/>
  <c r="R30" i="5" a="1"/>
  <c r="R30" i="5"/>
  <c r="R29" i="5" a="1"/>
  <c r="R29" i="5" s="1"/>
  <c r="R28" i="5" a="1"/>
  <c r="R28" i="5" s="1"/>
  <c r="R25" i="5" a="1"/>
  <c r="R25" i="5" s="1"/>
  <c r="R24" i="5" a="1"/>
  <c r="R24" i="5"/>
  <c r="R23" i="5" a="1"/>
  <c r="R23" i="5" s="1"/>
  <c r="R22" i="5" a="1"/>
  <c r="R22" i="5" s="1"/>
  <c r="R21" i="5" a="1"/>
  <c r="R21" i="5" s="1"/>
  <c r="R18" i="5" a="1"/>
  <c r="R18" i="5"/>
  <c r="R17" i="5" a="1"/>
  <c r="R17" i="5" s="1"/>
  <c r="R16" i="5" a="1"/>
  <c r="R16" i="5" s="1"/>
  <c r="R15" i="5" a="1"/>
  <c r="R15" i="5" s="1"/>
  <c r="R14" i="5" a="1"/>
  <c r="R14" i="5"/>
  <c r="R11" i="5" a="1"/>
  <c r="R11" i="5" s="1"/>
  <c r="R10" i="5" a="1"/>
  <c r="R10" i="5" s="1"/>
  <c r="R9" i="5" a="1"/>
  <c r="R9" i="5" s="1"/>
  <c r="R8" i="5" a="1"/>
  <c r="R8" i="5"/>
  <c r="R7" i="5" a="1"/>
  <c r="R7" i="5" s="1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B4" i="5"/>
  <c r="R39" i="4" a="1"/>
  <c r="R39" i="4"/>
  <c r="R38" i="4" a="1"/>
  <c r="R38" i="4" s="1"/>
  <c r="R37" i="4" a="1"/>
  <c r="R37" i="4" s="1"/>
  <c r="R36" i="4" a="1"/>
  <c r="R36" i="4" s="1"/>
  <c r="R35" i="4" a="1"/>
  <c r="R35" i="4"/>
  <c r="R32" i="4" a="1"/>
  <c r="R32" i="4" s="1"/>
  <c r="R31" i="4" a="1"/>
  <c r="R31" i="4" s="1"/>
  <c r="R30" i="4" a="1"/>
  <c r="R30" i="4" s="1"/>
  <c r="R29" i="4" a="1"/>
  <c r="R29" i="4"/>
  <c r="R28" i="4" a="1"/>
  <c r="R28" i="4" s="1"/>
  <c r="R25" i="4" a="1"/>
  <c r="R25" i="4" s="1"/>
  <c r="R24" i="4" a="1"/>
  <c r="R24" i="4" s="1"/>
  <c r="R23" i="4" a="1"/>
  <c r="R23" i="4"/>
  <c r="R22" i="4" a="1"/>
  <c r="R22" i="4" s="1"/>
  <c r="R21" i="4" a="1"/>
  <c r="R21" i="4" s="1"/>
  <c r="R18" i="4" a="1"/>
  <c r="R18" i="4" s="1"/>
  <c r="R17" i="4" a="1"/>
  <c r="R17" i="4"/>
  <c r="R16" i="4" a="1"/>
  <c r="R16" i="4" s="1"/>
  <c r="R15" i="4" a="1"/>
  <c r="R15" i="4" s="1"/>
  <c r="R14" i="4" a="1"/>
  <c r="R14" i="4" s="1"/>
  <c r="R11" i="4" a="1"/>
  <c r="R11" i="4"/>
  <c r="R10" i="4" a="1"/>
  <c r="R10" i="4" s="1"/>
  <c r="R9" i="4" a="1"/>
  <c r="R9" i="4" s="1"/>
  <c r="R8" i="4" a="1"/>
  <c r="R8" i="4" s="1"/>
  <c r="R7" i="4" a="1"/>
  <c r="R7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B4" i="4"/>
  <c r="R39" i="3" a="1"/>
  <c r="R39" i="3" s="1"/>
  <c r="R38" i="3" a="1"/>
  <c r="R38" i="3" s="1"/>
  <c r="R37" i="3" a="1"/>
  <c r="R37" i="3" s="1"/>
  <c r="R36" i="3" a="1"/>
  <c r="R36" i="3" s="1"/>
  <c r="R35" i="3" a="1"/>
  <c r="R35" i="3" s="1"/>
  <c r="R32" i="3" a="1"/>
  <c r="R32" i="3" s="1"/>
  <c r="R31" i="3" a="1"/>
  <c r="R31" i="3" s="1"/>
  <c r="R30" i="3" a="1"/>
  <c r="R30" i="3" s="1"/>
  <c r="R29" i="3" a="1"/>
  <c r="R29" i="3" s="1"/>
  <c r="R28" i="3" a="1"/>
  <c r="R28" i="3" s="1"/>
  <c r="R25" i="3" a="1"/>
  <c r="R25" i="3" s="1"/>
  <c r="R24" i="3" a="1"/>
  <c r="R24" i="3" s="1"/>
  <c r="R23" i="3" a="1"/>
  <c r="R23" i="3" s="1"/>
  <c r="R22" i="3" a="1"/>
  <c r="R22" i="3" s="1"/>
  <c r="R21" i="3" a="1"/>
  <c r="R21" i="3" s="1"/>
  <c r="R18" i="3" a="1"/>
  <c r="R18" i="3" s="1"/>
  <c r="R17" i="3" a="1"/>
  <c r="R17" i="3" s="1"/>
  <c r="R16" i="3" a="1"/>
  <c r="R16" i="3" s="1"/>
  <c r="R15" i="3" a="1"/>
  <c r="R15" i="3" s="1"/>
  <c r="R14" i="3" a="1"/>
  <c r="R14" i="3" s="1"/>
  <c r="R11" i="3" a="1"/>
  <c r="R11" i="3" s="1"/>
  <c r="R10" i="3" a="1"/>
  <c r="R10" i="3" s="1"/>
  <c r="R9" i="3" a="1"/>
  <c r="R9" i="3" s="1"/>
  <c r="R8" i="3" a="1"/>
  <c r="R8" i="3" s="1"/>
  <c r="R7" i="3" a="1"/>
  <c r="R7" i="3" s="1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B4" i="3"/>
  <c r="R37" i="2" a="1"/>
  <c r="R37" i="2" s="1"/>
  <c r="R36" i="2" a="1"/>
  <c r="R36" i="2" s="1"/>
  <c r="R35" i="2" a="1"/>
  <c r="R35" i="2" s="1"/>
  <c r="R34" i="2" a="1"/>
  <c r="R34" i="2" s="1"/>
  <c r="R33" i="2" a="1"/>
  <c r="R33" i="2" s="1"/>
  <c r="R30" i="2" a="1"/>
  <c r="R30" i="2" s="1"/>
  <c r="R29" i="2" a="1"/>
  <c r="R29" i="2" s="1"/>
  <c r="R28" i="2" a="1"/>
  <c r="R28" i="2"/>
  <c r="R27" i="2" a="1"/>
  <c r="R27" i="2" s="1"/>
  <c r="R26" i="2" a="1"/>
  <c r="R26" i="2" s="1"/>
  <c r="R23" i="2" a="1"/>
  <c r="R23" i="2" s="1"/>
  <c r="R22" i="2" a="1"/>
  <c r="R22" i="2" s="1"/>
  <c r="R21" i="2" a="1"/>
  <c r="R21" i="2" s="1"/>
  <c r="R20" i="2" a="1"/>
  <c r="R20" i="2" s="1"/>
  <c r="R19" i="2" a="1"/>
  <c r="R19" i="2" s="1"/>
  <c r="R16" i="2" a="1"/>
  <c r="R16" i="2"/>
  <c r="R15" i="2" a="1"/>
  <c r="R15" i="2" s="1"/>
  <c r="R14" i="2" a="1"/>
  <c r="R14" i="2" s="1"/>
  <c r="R13" i="2" a="1"/>
  <c r="R13" i="2" s="1"/>
  <c r="R12" i="2" a="1"/>
  <c r="R12" i="2" s="1"/>
  <c r="R9" i="2" a="1"/>
  <c r="R9" i="2" s="1"/>
  <c r="R8" i="2" a="1"/>
  <c r="R8" i="2" s="1"/>
  <c r="R7" i="2" a="1"/>
  <c r="R7" i="2" s="1"/>
  <c r="R6" i="2" a="1"/>
  <c r="R6" i="2"/>
  <c r="R5" i="2" a="1"/>
  <c r="R5" i="2" s="1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B2" i="2"/>
  <c r="B1" i="2"/>
  <c r="F79" i="1"/>
  <c r="D79" i="1"/>
  <c r="F78" i="1"/>
  <c r="D78" i="1"/>
  <c r="F77" i="1"/>
  <c r="D77" i="1"/>
  <c r="F76" i="1"/>
  <c r="D76" i="1"/>
  <c r="F75" i="1"/>
  <c r="D75" i="1"/>
  <c r="D72" i="1"/>
  <c r="D69" i="1"/>
  <c r="D68" i="1"/>
  <c r="F66" i="1"/>
  <c r="D66" i="1"/>
  <c r="F65" i="1"/>
  <c r="D65" i="1"/>
  <c r="F64" i="1"/>
  <c r="D64" i="1"/>
  <c r="F63" i="1"/>
  <c r="D63" i="1"/>
  <c r="F62" i="1"/>
  <c r="D62" i="1"/>
  <c r="D59" i="1"/>
  <c r="D56" i="1"/>
  <c r="D55" i="1"/>
  <c r="F53" i="1"/>
  <c r="D53" i="1"/>
  <c r="F52" i="1"/>
  <c r="D52" i="1"/>
  <c r="F51" i="1"/>
  <c r="D51" i="1"/>
  <c r="F50" i="1"/>
  <c r="D50" i="1"/>
  <c r="F49" i="1"/>
  <c r="D49" i="1"/>
  <c r="D46" i="1"/>
  <c r="D43" i="1"/>
  <c r="D42" i="1"/>
  <c r="F40" i="1"/>
  <c r="D40" i="1"/>
  <c r="F39" i="1"/>
  <c r="D39" i="1"/>
  <c r="F38" i="1"/>
  <c r="D38" i="1"/>
  <c r="F37" i="1"/>
  <c r="D37" i="1"/>
  <c r="F36" i="1"/>
  <c r="D36" i="1"/>
  <c r="D33" i="1"/>
  <c r="D30" i="1"/>
  <c r="D29" i="1"/>
  <c r="D27" i="1"/>
  <c r="D26" i="1"/>
  <c r="I25" i="1"/>
  <c r="F23" i="1"/>
  <c r="D23" i="1"/>
  <c r="F22" i="1"/>
  <c r="D22" i="1"/>
  <c r="F21" i="1"/>
  <c r="D21" i="1"/>
  <c r="F20" i="1"/>
  <c r="D20" i="1"/>
  <c r="F19" i="1"/>
  <c r="D19" i="1"/>
  <c r="D16" i="1" s="1"/>
  <c r="D13" i="1"/>
  <c r="D12" i="1"/>
  <c r="I11" i="1"/>
  <c r="L2" i="1"/>
  <c r="B2" i="1"/>
</calcChain>
</file>

<file path=xl/sharedStrings.xml><?xml version="1.0" encoding="utf-8"?>
<sst xmlns="http://schemas.openxmlformats.org/spreadsheetml/2006/main" count="273" uniqueCount="43">
  <si>
    <t>Where the numbers come from</t>
  </si>
  <si>
    <t>1. Each Key Result gets a progress score from 0% to 100%.</t>
  </si>
  <si>
    <t>2. The Key Result progress, averaged together, becomes the Objective progress.</t>
  </si>
  <si>
    <t>3. The Objective progress, averaged together, becomes the company/team progress.</t>
  </si>
  <si>
    <t>https://okrinstitute.org/courses/okr-foundation/</t>
  </si>
  <si>
    <t>COMPANY OBJECTIVES</t>
  </si>
  <si>
    <t>Company Progress</t>
  </si>
  <si>
    <t>Objective Progress</t>
  </si>
  <si>
    <t>TEAM OBJECTIVES</t>
  </si>
  <si>
    <t>Team Progress</t>
  </si>
  <si>
    <t>Company Name</t>
  </si>
  <si>
    <t>Current Value</t>
  </si>
  <si>
    <t>OKR Cycle</t>
  </si>
  <si>
    <t>Start</t>
  </si>
  <si>
    <t>Final</t>
  </si>
  <si>
    <t>Objective 1</t>
  </si>
  <si>
    <t>Key Result 1</t>
  </si>
  <si>
    <t>Key Result 2</t>
  </si>
  <si>
    <t>Key Result 3</t>
  </si>
  <si>
    <t>Key Result 4</t>
  </si>
  <si>
    <t>Key Result 5</t>
  </si>
  <si>
    <t>Objective 2</t>
  </si>
  <si>
    <t>Objective 3</t>
  </si>
  <si>
    <t>Objective 4</t>
  </si>
  <si>
    <t xml:space="preserve">Objective 5 </t>
  </si>
  <si>
    <t>Objective 5</t>
  </si>
  <si>
    <t>Team Name</t>
  </si>
  <si>
    <t>Marketing</t>
  </si>
  <si>
    <t>Description</t>
  </si>
  <si>
    <t>A short description of what this team does</t>
  </si>
  <si>
    <t>Sales</t>
  </si>
  <si>
    <t>Operation</t>
  </si>
  <si>
    <t>Support</t>
  </si>
  <si>
    <t>WORKSPACE SETTINGS</t>
  </si>
  <si>
    <t>Update your setting here (boxes in yellow only)</t>
  </si>
  <si>
    <t>COMPANY</t>
  </si>
  <si>
    <t>Change Company Name in Setting Tab</t>
  </si>
  <si>
    <t>H1 2021</t>
  </si>
  <si>
    <t>OKR Start Date</t>
  </si>
  <si>
    <t>OKR End Date</t>
  </si>
  <si>
    <t>TEAM</t>
  </si>
  <si>
    <t>Q1 2021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</si>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</sst>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34" x14ac:knownFonts="1">
    <font>
      <sz val="10"/>
      <color rgb="FF000000"/>
      <name val="Arial"/>
    </font>
    <font>
      <sz val="12"/>
      <color rgb="FF2A2A2A"/>
      <name val="PT Sans"/>
    </font>
    <font>
      <b/>
      <sz val="24"/>
      <color rgb="FF666666"/>
      <name val="Josefin Sans"/>
    </font>
    <font>
      <sz val="10"/>
      <color theme="5"/>
      <name val="PT Sans"/>
    </font>
    <font>
      <sz val="12"/>
      <color theme="5"/>
      <name val="PT Sans"/>
    </font>
    <font>
      <b/>
      <sz val="11"/>
      <color rgb="FF38761D"/>
      <name val="PT Sans"/>
    </font>
    <font>
      <sz val="11"/>
      <color rgb="FF38761D"/>
      <name val="PT Sans"/>
    </font>
    <font>
      <u/>
      <sz val="11"/>
      <color rgb="FF008000"/>
      <name val="Inconsolata"/>
    </font>
    <font>
      <sz val="11"/>
      <color theme="5"/>
      <name val="PT Sans"/>
    </font>
    <font>
      <sz val="12"/>
      <color rgb="FF666666"/>
      <name val="PT Sans"/>
    </font>
    <font>
      <b/>
      <sz val="18"/>
      <color rgb="FF666666"/>
      <name val="Josefin Sans"/>
    </font>
    <font>
      <b/>
      <sz val="12"/>
      <color rgb="FF2A2A2A"/>
      <name val="Josefin Sans"/>
    </font>
    <font>
      <sz val="10"/>
      <name val="Arial"/>
      <family val="2"/>
    </font>
    <font>
      <sz val="10"/>
      <color rgb="FF666666"/>
      <name val="PT Sans"/>
    </font>
    <font>
      <sz val="10"/>
      <color rgb="FF666666"/>
      <name val="PT Sans"/>
    </font>
    <font>
      <sz val="10"/>
      <color rgb="FF2A2A2A"/>
      <name val="PT Sans"/>
    </font>
    <font>
      <sz val="18"/>
      <color rgb="FF666666"/>
      <name val="PT Sans"/>
    </font>
    <font>
      <sz val="10"/>
      <color theme="1"/>
      <name val="PT Sans"/>
    </font>
    <font>
      <u/>
      <sz val="12"/>
      <color rgb="FF2A2A2A"/>
      <name val="PT Sans"/>
    </font>
    <font>
      <sz val="10"/>
      <color rgb="FF999999"/>
      <name val="PT Sans"/>
    </font>
    <font>
      <b/>
      <sz val="24"/>
      <color rgb="FF999999"/>
      <name val="PT Sans"/>
    </font>
    <font>
      <sz val="12"/>
      <color rgb="FF999999"/>
      <name val="PT Sans"/>
    </font>
    <font>
      <sz val="9"/>
      <color rgb="FF999999"/>
      <name val="PT Sans"/>
    </font>
    <font>
      <sz val="18"/>
      <color rgb="FF000000"/>
      <name val="PT Sans"/>
    </font>
    <font>
      <sz val="12"/>
      <name val="PT Sans"/>
    </font>
    <font>
      <sz val="9"/>
      <color theme="1"/>
      <name val="PT Sans"/>
    </font>
    <font>
      <sz val="9"/>
      <color rgb="FF000000"/>
      <name val="PT Sans"/>
    </font>
    <font>
      <b/>
      <sz val="12"/>
      <color rgb="FF000000"/>
      <name val="PT Sans"/>
    </font>
    <font>
      <sz val="12"/>
      <color theme="1"/>
      <name val="PT Sans"/>
    </font>
    <font>
      <sz val="9"/>
      <color rgb="FFFBBC04"/>
      <name val="PT Sans"/>
    </font>
    <font>
      <sz val="12"/>
      <color rgb="FF000000"/>
      <name val="PT Sans"/>
    </font>
    <font>
      <b/>
      <sz val="24"/>
      <name val="PT Sans"/>
    </font>
    <font>
      <sz val="9"/>
      <name val="PT Sans"/>
    </font>
    <font>
      <sz val="18"/>
      <color rgb="FF666666"/>
      <name val="Josefin Sans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5">
    <border>
      <left/>
      <right/>
      <top/>
      <bottom/>
      <diagonal/>
    </border>
    <border>
      <left style="thin">
        <color rgb="FF6AA84F"/>
      </left>
      <right/>
      <top style="thin">
        <color rgb="FF6AA84F"/>
      </top>
      <bottom/>
      <diagonal/>
    </border>
    <border>
      <left/>
      <right/>
      <top style="thin">
        <color rgb="FF6AA84F"/>
      </top>
      <bottom/>
      <diagonal/>
    </border>
    <border>
      <left/>
      <right style="thin">
        <color rgb="FF6AA84F"/>
      </right>
      <top style="thin">
        <color rgb="FF6AA84F"/>
      </top>
      <bottom/>
      <diagonal/>
    </border>
    <border>
      <left style="thin">
        <color rgb="FF6AA84F"/>
      </left>
      <right/>
      <top/>
      <bottom/>
      <diagonal/>
    </border>
    <border>
      <left/>
      <right style="thin">
        <color rgb="FF6AA84F"/>
      </right>
      <top/>
      <bottom/>
      <diagonal/>
    </border>
    <border>
      <left style="thin">
        <color rgb="FF6AA84F"/>
      </left>
      <right/>
      <top/>
      <bottom style="thin">
        <color rgb="FF6AA84F"/>
      </bottom>
      <diagonal/>
    </border>
    <border>
      <left/>
      <right/>
      <top/>
      <bottom style="thin">
        <color rgb="FF6AA84F"/>
      </bottom>
      <diagonal/>
    </border>
    <border>
      <left/>
      <right style="thin">
        <color rgb="FF6AA84F"/>
      </right>
      <top/>
      <bottom style="thin">
        <color rgb="FF6AA84F"/>
      </bottom>
      <diagonal/>
    </border>
    <border>
      <left style="thin">
        <color rgb="FF6AA84F"/>
      </left>
      <right/>
      <top style="thin">
        <color rgb="FF6AA84F"/>
      </top>
      <bottom style="thin">
        <color rgb="FF6AA84F"/>
      </bottom>
      <diagonal/>
    </border>
    <border>
      <left/>
      <right/>
      <top style="thin">
        <color rgb="FF6AA84F"/>
      </top>
      <bottom style="thin">
        <color rgb="FF6AA84F"/>
      </bottom>
      <diagonal/>
    </border>
    <border>
      <left/>
      <right style="thin">
        <color rgb="FF6AA84F"/>
      </right>
      <top style="thin">
        <color rgb="FF6AA84F"/>
      </top>
      <bottom style="thin">
        <color rgb="FF6AA84F"/>
      </bottom>
      <diagonal/>
    </border>
    <border>
      <left/>
      <right/>
      <top/>
      <bottom style="thin">
        <color rgb="FFB7B7B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top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5" fillId="2" borderId="0" xfId="0" applyFont="1" applyFill="1"/>
    <xf numFmtId="0" fontId="6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7" fillId="3" borderId="0" xfId="0" applyFont="1" applyFill="1" applyAlignment="1">
      <alignment horizontal="left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7" xfId="0" applyFont="1" applyBorder="1"/>
    <xf numFmtId="0" fontId="9" fillId="0" borderId="7" xfId="0" applyFont="1" applyBorder="1"/>
    <xf numFmtId="0" fontId="1" fillId="0" borderId="7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9" fontId="16" fillId="0" borderId="0" xfId="0" applyNumberFormat="1" applyFont="1" applyAlignment="1">
      <alignment horizontal="center"/>
    </xf>
    <xf numFmtId="0" fontId="17" fillId="0" borderId="0" xfId="0" applyFont="1"/>
    <xf numFmtId="0" fontId="18" fillId="0" borderId="0" xfId="0" applyFont="1"/>
    <xf numFmtId="9" fontId="9" fillId="0" borderId="0" xfId="0" applyNumberFormat="1" applyFont="1" applyAlignment="1">
      <alignment horizontal="center"/>
    </xf>
    <xf numFmtId="0" fontId="9" fillId="0" borderId="12" xfId="0" applyFont="1" applyBorder="1"/>
    <xf numFmtId="0" fontId="13" fillId="0" borderId="12" xfId="0" applyFont="1" applyBorder="1"/>
    <xf numFmtId="0" fontId="16" fillId="0" borderId="12" xfId="0" applyFont="1" applyBorder="1"/>
    <xf numFmtId="0" fontId="1" fillId="0" borderId="12" xfId="0" applyFont="1" applyBorder="1"/>
    <xf numFmtId="0" fontId="15" fillId="0" borderId="12" xfId="0" applyFont="1" applyBorder="1"/>
    <xf numFmtId="0" fontId="19" fillId="0" borderId="13" xfId="0" applyFont="1" applyBorder="1" applyAlignment="1">
      <alignment horizontal="right"/>
    </xf>
    <xf numFmtId="0" fontId="20" fillId="0" borderId="13" xfId="0" applyFont="1" applyBorder="1"/>
    <xf numFmtId="0" fontId="21" fillId="0" borderId="17" xfId="0" applyFont="1" applyBorder="1"/>
    <xf numFmtId="0" fontId="19" fillId="0" borderId="13" xfId="0" applyFont="1" applyBorder="1" applyAlignment="1">
      <alignment horizontal="right" vertical="center"/>
    </xf>
    <xf numFmtId="0" fontId="21" fillId="0" borderId="13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/>
    <xf numFmtId="0" fontId="21" fillId="0" borderId="14" xfId="0" applyFont="1" applyBorder="1"/>
    <xf numFmtId="9" fontId="22" fillId="0" borderId="13" xfId="0" applyNumberFormat="1" applyFont="1" applyBorder="1" applyAlignment="1">
      <alignment horizontal="center"/>
    </xf>
    <xf numFmtId="9" fontId="22" fillId="0" borderId="18" xfId="0" applyNumberFormat="1" applyFont="1" applyBorder="1" applyAlignment="1">
      <alignment horizontal="center"/>
    </xf>
    <xf numFmtId="9" fontId="23" fillId="0" borderId="0" xfId="0" applyNumberFormat="1" applyFont="1" applyAlignment="1">
      <alignment horizontal="center"/>
    </xf>
    <xf numFmtId="0" fontId="19" fillId="0" borderId="18" xfId="0" applyFont="1" applyBorder="1" applyAlignment="1">
      <alignment horizontal="right"/>
    </xf>
    <xf numFmtId="0" fontId="24" fillId="4" borderId="0" xfId="0" applyFont="1" applyFill="1"/>
    <xf numFmtId="9" fontId="25" fillId="0" borderId="16" xfId="0" applyNumberFormat="1" applyFont="1" applyBorder="1" applyAlignment="1">
      <alignment horizontal="center"/>
    </xf>
    <xf numFmtId="9" fontId="26" fillId="0" borderId="17" xfId="0" applyNumberFormat="1" applyFont="1" applyBorder="1" applyAlignment="1">
      <alignment horizontal="center"/>
    </xf>
    <xf numFmtId="9" fontId="26" fillId="0" borderId="14" xfId="0" applyNumberFormat="1" applyFont="1" applyBorder="1" applyAlignment="1">
      <alignment horizontal="center"/>
    </xf>
    <xf numFmtId="9" fontId="27" fillId="0" borderId="0" xfId="0" applyNumberFormat="1" applyFont="1" applyAlignment="1">
      <alignment horizontal="center"/>
    </xf>
    <xf numFmtId="0" fontId="28" fillId="0" borderId="0" xfId="0" applyFont="1"/>
    <xf numFmtId="0" fontId="28" fillId="4" borderId="0" xfId="0" applyFont="1" applyFill="1"/>
    <xf numFmtId="9" fontId="25" fillId="4" borderId="0" xfId="0" applyNumberFormat="1" applyFont="1" applyFill="1" applyAlignment="1">
      <alignment horizontal="center"/>
    </xf>
    <xf numFmtId="9" fontId="25" fillId="0" borderId="0" xfId="0" applyNumberFormat="1" applyFont="1" applyAlignment="1">
      <alignment horizontal="center"/>
    </xf>
    <xf numFmtId="9" fontId="25" fillId="0" borderId="19" xfId="0" applyNumberFormat="1" applyFont="1" applyBorder="1" applyAlignment="1">
      <alignment horizontal="center"/>
    </xf>
    <xf numFmtId="9" fontId="25" fillId="0" borderId="17" xfId="0" applyNumberFormat="1" applyFont="1" applyBorder="1" applyAlignment="1">
      <alignment horizontal="center"/>
    </xf>
    <xf numFmtId="9" fontId="25" fillId="0" borderId="14" xfId="0" applyNumberFormat="1" applyFont="1" applyBorder="1" applyAlignment="1">
      <alignment horizontal="center"/>
    </xf>
    <xf numFmtId="9" fontId="25" fillId="0" borderId="20" xfId="0" applyNumberFormat="1" applyFont="1" applyBorder="1" applyAlignment="1">
      <alignment horizontal="center"/>
    </xf>
    <xf numFmtId="9" fontId="25" fillId="0" borderId="21" xfId="0" applyNumberFormat="1" applyFont="1" applyBorder="1" applyAlignment="1">
      <alignment horizontal="center"/>
    </xf>
    <xf numFmtId="9" fontId="25" fillId="0" borderId="22" xfId="0" applyNumberFormat="1" applyFont="1" applyBorder="1" applyAlignment="1">
      <alignment horizontal="center"/>
    </xf>
    <xf numFmtId="9" fontId="25" fillId="0" borderId="13" xfId="0" applyNumberFormat="1" applyFont="1" applyBorder="1" applyAlignment="1">
      <alignment horizontal="center"/>
    </xf>
    <xf numFmtId="9" fontId="29" fillId="0" borderId="0" xfId="0" applyNumberFormat="1" applyFont="1" applyAlignment="1">
      <alignment horizontal="center"/>
    </xf>
    <xf numFmtId="0" fontId="19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3" xfId="0" applyFont="1" applyBorder="1"/>
    <xf numFmtId="0" fontId="31" fillId="4" borderId="0" xfId="0" applyFont="1" applyFill="1"/>
    <xf numFmtId="0" fontId="21" fillId="0" borderId="23" xfId="0" applyFont="1" applyBorder="1" applyAlignment="1">
      <alignment horizontal="left"/>
    </xf>
    <xf numFmtId="9" fontId="32" fillId="0" borderId="19" xfId="0" applyNumberFormat="1" applyFont="1" applyBorder="1" applyAlignment="1">
      <alignment horizontal="center"/>
    </xf>
    <xf numFmtId="0" fontId="24" fillId="0" borderId="0" xfId="0" applyFont="1"/>
    <xf numFmtId="0" fontId="2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8" fillId="0" borderId="24" xfId="0" applyFont="1" applyBorder="1"/>
    <xf numFmtId="0" fontId="9" fillId="0" borderId="24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24" fillId="4" borderId="0" xfId="0" applyFont="1" applyFill="1" applyAlignment="1">
      <alignment horizontal="left"/>
    </xf>
    <xf numFmtId="0" fontId="28" fillId="4" borderId="0" xfId="0" applyFont="1" applyFill="1" applyAlignment="1">
      <alignment horizontal="left"/>
    </xf>
    <xf numFmtId="164" fontId="28" fillId="4" borderId="0" xfId="0" applyNumberFormat="1" applyFont="1" applyFill="1" applyAlignment="1">
      <alignment horizontal="left"/>
    </xf>
    <xf numFmtId="0" fontId="28" fillId="0" borderId="24" xfId="0" applyFont="1" applyBorder="1" applyAlignment="1">
      <alignment horizontal="left"/>
    </xf>
    <xf numFmtId="0" fontId="3" fillId="0" borderId="0" xfId="0" applyFont="1" applyAlignment="1">
      <alignment vertical="top" wrapText="1"/>
    </xf>
    <xf numFmtId="0" fontId="0" fillId="0" borderId="0" xfId="0"/>
    <xf numFmtId="0" fontId="9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11" fillId="0" borderId="7" xfId="0" applyFont="1" applyBorder="1" applyAlignment="1">
      <alignment horizontal="right"/>
    </xf>
    <xf numFmtId="0" fontId="12" fillId="0" borderId="7" xfId="0" applyFont="1" applyBorder="1"/>
    <xf numFmtId="0" fontId="21" fillId="0" borderId="14" xfId="0" applyFont="1" applyBorder="1" applyAlignment="1">
      <alignment horizontal="center"/>
    </xf>
    <xf numFmtId="0" fontId="12" fillId="0" borderId="15" xfId="0" applyFont="1" applyBorder="1"/>
    <xf numFmtId="0" fontId="12" fillId="0" borderId="16" xfId="0" applyFont="1" applyBorder="1"/>
    <xf numFmtId="0" fontId="19" fillId="0" borderId="15" xfId="0" applyFont="1" applyBorder="1" applyAlignment="1">
      <alignment horizontal="center"/>
    </xf>
    <xf numFmtId="0" fontId="21" fillId="0" borderId="15" xfId="0" applyFont="1" applyBorder="1" applyAlignment="1">
      <alignment horizontal="center"/>
    </xf>
  </cellXfs>
  <cellStyles count="1">
    <cellStyle name="Normal" xfId="0" builtinId="0"/>
  </cellStyles>
  <dxfs count="84">
    <dxf>
      <font>
        <color theme="5"/>
      </font>
      <fill>
        <patternFill patternType="solid">
          <fgColor rgb="FFF4C7C3"/>
          <bgColor rgb="FFF4C7C3"/>
        </patternFill>
      </fill>
    </dxf>
    <dxf>
      <font>
        <color theme="6"/>
      </font>
      <fill>
        <patternFill patternType="solid">
          <fgColor rgb="FFFCE8B2"/>
          <bgColor rgb="FFFCE8B2"/>
        </patternFill>
      </fill>
    </dxf>
    <dxf>
      <font>
        <color theme="7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BBC04"/>
          <bgColor rgb="FFFBBC04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5"/>
      </font>
      <fill>
        <patternFill patternType="solid">
          <fgColor rgb="FFF4C7C3"/>
          <bgColor rgb="FFF4C7C3"/>
        </patternFill>
      </fill>
    </dxf>
    <dxf>
      <font>
        <color theme="6"/>
      </font>
      <fill>
        <patternFill patternType="solid">
          <fgColor rgb="FFFCE8B2"/>
          <bgColor rgb="FFFCE8B2"/>
        </patternFill>
      </fill>
    </dxf>
    <dxf>
      <font>
        <color theme="7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BBC04"/>
          <bgColor rgb="FFFBBC04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5"/>
      </font>
      <fill>
        <patternFill patternType="solid">
          <fgColor rgb="FFF4C7C3"/>
          <bgColor rgb="FFF4C7C3"/>
        </patternFill>
      </fill>
    </dxf>
    <dxf>
      <font>
        <color theme="6"/>
      </font>
      <fill>
        <patternFill patternType="solid">
          <fgColor rgb="FFFCE8B2"/>
          <bgColor rgb="FFFCE8B2"/>
        </patternFill>
      </fill>
    </dxf>
    <dxf>
      <font>
        <color theme="7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BBC04"/>
          <bgColor rgb="FFFBBC04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5"/>
      </font>
      <fill>
        <patternFill patternType="solid">
          <fgColor rgb="FFF4C7C3"/>
          <bgColor rgb="FFF4C7C3"/>
        </patternFill>
      </fill>
    </dxf>
    <dxf>
      <font>
        <color theme="6"/>
      </font>
      <fill>
        <patternFill patternType="solid">
          <fgColor rgb="FFFCE8B2"/>
          <bgColor rgb="FFFCE8B2"/>
        </patternFill>
      </fill>
    </dxf>
    <dxf>
      <font>
        <color theme="7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BBC04"/>
          <bgColor rgb="FFFBBC04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5"/>
      </font>
      <fill>
        <patternFill patternType="solid">
          <fgColor rgb="FFF4C7C3"/>
          <bgColor rgb="FFF4C7C3"/>
        </patternFill>
      </fill>
    </dxf>
    <dxf>
      <font>
        <color theme="6"/>
      </font>
      <fill>
        <patternFill patternType="solid">
          <fgColor rgb="FFFCE8B2"/>
          <bgColor rgb="FFFCE8B2"/>
        </patternFill>
      </fill>
    </dxf>
    <dxf>
      <font>
        <color theme="7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BBC04"/>
          <bgColor rgb="FFFBBC04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C53929"/>
      </font>
      <fill>
        <patternFill patternType="none"/>
      </fill>
    </dxf>
    <dxf>
      <font>
        <color theme="7"/>
      </font>
      <fill>
        <patternFill patternType="solid">
          <fgColor rgb="FFD9EAD3"/>
          <bgColor rgb="FFD9EAD3"/>
        </patternFill>
      </fill>
    </dxf>
    <dxf>
      <font>
        <color theme="6"/>
      </font>
      <fill>
        <patternFill patternType="solid">
          <fgColor rgb="FFFFF2CC"/>
          <bgColor rgb="FFFFF2CC"/>
        </patternFill>
      </fill>
    </dxf>
    <dxf>
      <font>
        <color rgb="FFEA4335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krinstitute.org/courses/okr-found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4A853"/>
    <outlinePr summaryBelow="0" summaryRight="0"/>
  </sheetPr>
  <dimension ref="A1:AB1000"/>
  <sheetViews>
    <sheetView showGridLines="0" tabSelected="1" topLeftCell="A16" zoomScale="130" zoomScaleNormal="130" workbookViewId="0">
      <selection activeCell="B16" sqref="B16"/>
    </sheetView>
  </sheetViews>
  <sheetFormatPr defaultColWidth="14.42578125" defaultRowHeight="12.75" x14ac:dyDescent="0.2"/>
  <cols>
    <col min="1" max="1" width="3.140625" customWidth="1"/>
    <col min="2" max="2" width="105.5703125" bestFit="1" customWidth="1"/>
    <col min="3" max="3" width="3.140625" customWidth="1"/>
    <col min="4" max="4" width="79.7109375" bestFit="1" customWidth="1"/>
    <col min="5" max="5" width="3.140625" customWidth="1"/>
    <col min="6" max="6" width="12.140625" bestFit="1" customWidth="1"/>
    <col min="11" max="11" width="5.42578125" customWidth="1"/>
    <col min="12" max="12" width="57.42578125" bestFit="1" customWidth="1"/>
  </cols>
  <sheetData>
    <row r="1" spans="1:28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4.25" x14ac:dyDescent="0.95">
      <c r="A2" s="1"/>
      <c r="B2" s="2" t="str">
        <f>UPPER(Settings!B8)</f>
        <v>CHANGE COMPANY NAME IN SETTING TAB</v>
      </c>
      <c r="C2" s="1"/>
      <c r="D2" s="1"/>
      <c r="E2" s="1"/>
      <c r="F2" s="1"/>
      <c r="G2" s="1"/>
      <c r="H2" s="1"/>
      <c r="I2" s="1"/>
      <c r="J2" s="1"/>
      <c r="K2" s="1"/>
      <c r="L2" s="80" t="str">
        <f>"To use this template:
1. Go to File and click Make a Copy
2. Rename your copy
3. Update the setting in the Setting tabs to match your company info and OKR Cycle
5. Update your OKR Objective &amp; Key Result on 'Yellow Boxes' only
6. Delete this block of inst"&amp;"ructions (deleting columns L - Q is probably the easiest way)
If you want to learn more about OKR, join our FREE OKR Foundation Course
"</f>
        <v xml:space="preserve">To use this template:
1. Go to File and click Make a Copy
2. Rename your copy
3. Update the setting in the Setting tabs to match your company info and OKR Cycle
5. Update your OKR Objective &amp; Key Result on 'Yellow Boxes' only
6. Delete this block of instructions (deleting columns L - Q is probably the easiest way)
If you want to learn more about OKR, join our FREE OKR Foundation Course
</v>
      </c>
      <c r="M2" s="81"/>
      <c r="N2" s="81"/>
      <c r="O2" s="81"/>
      <c r="P2" s="8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81"/>
      <c r="M3" s="81"/>
      <c r="N3" s="81"/>
      <c r="O3" s="81"/>
      <c r="P3" s="81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x14ac:dyDescent="0.25">
      <c r="A4" s="1"/>
      <c r="B4" s="1"/>
      <c r="C4" s="4"/>
      <c r="D4" s="5"/>
      <c r="E4" s="5"/>
      <c r="F4" s="5"/>
      <c r="G4" s="5"/>
      <c r="H4" s="5"/>
      <c r="I4" s="5"/>
      <c r="J4" s="6"/>
      <c r="K4" s="1"/>
      <c r="L4" s="81"/>
      <c r="M4" s="81"/>
      <c r="N4" s="81"/>
      <c r="O4" s="81"/>
      <c r="P4" s="81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x14ac:dyDescent="0.25">
      <c r="A5" s="1"/>
      <c r="B5" s="1"/>
      <c r="C5" s="7"/>
      <c r="D5" s="8" t="s">
        <v>0</v>
      </c>
      <c r="E5" s="9"/>
      <c r="F5" s="9"/>
      <c r="G5" s="9"/>
      <c r="H5" s="9"/>
      <c r="I5" s="9"/>
      <c r="J5" s="10"/>
      <c r="K5" s="1"/>
      <c r="L5" s="81"/>
      <c r="M5" s="81"/>
      <c r="N5" s="81"/>
      <c r="O5" s="81"/>
      <c r="P5" s="81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x14ac:dyDescent="0.25">
      <c r="A6" s="1"/>
      <c r="B6" s="1"/>
      <c r="C6" s="7"/>
      <c r="D6" s="9" t="s">
        <v>1</v>
      </c>
      <c r="E6" s="9"/>
      <c r="F6" s="9"/>
      <c r="G6" s="9"/>
      <c r="H6" s="9"/>
      <c r="I6" s="9"/>
      <c r="J6" s="10"/>
      <c r="K6" s="1"/>
      <c r="L6" s="81"/>
      <c r="M6" s="81"/>
      <c r="N6" s="81"/>
      <c r="O6" s="81"/>
      <c r="P6" s="81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x14ac:dyDescent="0.25">
      <c r="A7" s="1"/>
      <c r="B7" s="1"/>
      <c r="C7" s="7"/>
      <c r="D7" s="9" t="s">
        <v>2</v>
      </c>
      <c r="E7" s="9"/>
      <c r="F7" s="9"/>
      <c r="G7" s="9"/>
      <c r="H7" s="9"/>
      <c r="I7" s="9"/>
      <c r="J7" s="10"/>
      <c r="K7" s="1"/>
      <c r="L7" s="81"/>
      <c r="M7" s="81"/>
      <c r="N7" s="81"/>
      <c r="O7" s="81"/>
      <c r="P7" s="81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x14ac:dyDescent="0.25">
      <c r="A8" s="1"/>
      <c r="B8" s="1"/>
      <c r="C8" s="7"/>
      <c r="D8" s="9" t="s">
        <v>3</v>
      </c>
      <c r="E8" s="9"/>
      <c r="F8" s="9"/>
      <c r="G8" s="9"/>
      <c r="H8" s="9"/>
      <c r="I8" s="9"/>
      <c r="J8" s="10"/>
      <c r="K8" s="1"/>
      <c r="L8" s="81"/>
      <c r="M8" s="81"/>
      <c r="N8" s="81"/>
      <c r="O8" s="81"/>
      <c r="P8" s="81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x14ac:dyDescent="0.4">
      <c r="A9" s="1"/>
      <c r="B9" s="1"/>
      <c r="C9" s="11"/>
      <c r="D9" s="12"/>
      <c r="E9" s="12"/>
      <c r="F9" s="12"/>
      <c r="G9" s="12"/>
      <c r="H9" s="12"/>
      <c r="I9" s="12"/>
      <c r="J9" s="13"/>
      <c r="K9" s="1"/>
      <c r="L9" s="14" t="s">
        <v>4</v>
      </c>
      <c r="M9" s="15"/>
      <c r="N9" s="15"/>
      <c r="O9" s="15"/>
      <c r="P9" s="15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5"/>
      <c r="M10" s="15"/>
      <c r="N10" s="15"/>
      <c r="O10" s="15"/>
      <c r="P10" s="1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3.75" x14ac:dyDescent="0.75">
      <c r="A11" s="16"/>
      <c r="B11" s="17" t="s">
        <v>5</v>
      </c>
      <c r="C11" s="18"/>
      <c r="D11" s="18"/>
      <c r="E11" s="18"/>
      <c r="F11" s="18"/>
      <c r="G11" s="19"/>
      <c r="H11" s="19"/>
      <c r="I11" s="85" t="str">
        <f>UPPER(Settings!B11)</f>
        <v>H1 2021</v>
      </c>
      <c r="J11" s="86"/>
      <c r="K11" s="19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x14ac:dyDescent="0.25">
      <c r="A12" s="16"/>
      <c r="B12" s="20"/>
      <c r="C12" s="16"/>
      <c r="D12" s="21" t="str">
        <f ca="1">"Days Completed — " &amp; MAX(0, TODAY() - Settings!B14) &amp; "/" &amp; (Settings!B17 - Settings!B14) &amp; " — " &amp; TEXT(MAX(0, TODAY() - Settings!B14) / (Settings!B17 - Settings!B14), "#0.0%")</f>
        <v>Days Completed — 1193/180 — 663%</v>
      </c>
      <c r="E12" s="16"/>
      <c r="F12" s="16"/>
      <c r="G12" s="1"/>
      <c r="H12" s="1"/>
      <c r="I12" s="1"/>
      <c r="J12" s="1"/>
      <c r="K12" s="1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x14ac:dyDescent="0.25">
      <c r="A13" s="16"/>
      <c r="B13" s="20"/>
      <c r="C13" s="16"/>
      <c r="D13" s="82" t="str">
        <f ca="1">IFERROR(__xludf.DUMMYFUNCTION("sparkline(max(0, (today() - Settings!B14) / (Settings!B17 - Settings!B14)), {""charttype"", ""bar""; ""max"", 1; ""color1"", ""#34a853""; ""color2"", ""red""})"),"")</f>
        <v/>
      </c>
      <c r="E13" s="83"/>
      <c r="F13" s="84"/>
      <c r="G13" s="1"/>
      <c r="H13" s="1"/>
      <c r="I13" s="1"/>
      <c r="J13" s="1"/>
      <c r="K13" s="1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x14ac:dyDescent="0.25">
      <c r="A14" s="16"/>
      <c r="B14" s="16"/>
      <c r="C14" s="16"/>
      <c r="D14" s="16"/>
      <c r="E14" s="16"/>
      <c r="F14" s="16"/>
      <c r="G14" s="1"/>
      <c r="H14" s="1"/>
      <c r="I14" s="1"/>
      <c r="J14" s="1"/>
      <c r="K14" s="1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x14ac:dyDescent="0.25">
      <c r="A15" s="16"/>
      <c r="B15" s="16"/>
      <c r="C15" s="16"/>
      <c r="D15" s="16" t="s">
        <v>6</v>
      </c>
      <c r="E15" s="16"/>
      <c r="F15" s="16"/>
      <c r="G15" s="1"/>
      <c r="H15" s="1"/>
      <c r="I15" s="22"/>
      <c r="J15" s="1"/>
      <c r="K15" s="1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4" x14ac:dyDescent="0.4">
      <c r="A16" s="16"/>
      <c r="B16" s="16"/>
      <c r="C16" s="16"/>
      <c r="D16" s="23" t="str">
        <f>IFERROR(AVERAGE(D19:D23), "None")</f>
        <v>None</v>
      </c>
      <c r="E16" s="16"/>
      <c r="F16" s="16"/>
      <c r="G16" s="1"/>
      <c r="H16" s="1"/>
      <c r="I16" s="22"/>
      <c r="J16" s="1"/>
      <c r="K16" s="1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x14ac:dyDescent="0.25">
      <c r="A17" s="16"/>
      <c r="B17" s="16"/>
      <c r="C17" s="16"/>
      <c r="D17" s="16"/>
      <c r="E17" s="16"/>
      <c r="F17" s="16"/>
      <c r="G17" s="1"/>
      <c r="H17" s="1"/>
      <c r="I17" s="22"/>
      <c r="J17" s="1"/>
      <c r="K17" s="1"/>
      <c r="L17" s="24"/>
      <c r="M17" s="24"/>
      <c r="N17" s="24"/>
      <c r="O17" s="24"/>
      <c r="P17" s="24"/>
      <c r="Q17" s="2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x14ac:dyDescent="0.25">
      <c r="A18" s="16"/>
      <c r="B18" s="16"/>
      <c r="C18" s="16"/>
      <c r="D18" s="16" t="s">
        <v>7</v>
      </c>
      <c r="E18" s="16"/>
      <c r="F18" s="16"/>
      <c r="G18" s="1"/>
      <c r="H18" s="1"/>
      <c r="I18" s="1"/>
      <c r="J18" s="1"/>
      <c r="K18" s="1"/>
      <c r="L18" s="25"/>
      <c r="M18" s="24"/>
      <c r="N18" s="24"/>
      <c r="O18" s="24"/>
      <c r="P18" s="24"/>
      <c r="Q18" s="2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x14ac:dyDescent="0.25">
      <c r="A19" s="16"/>
      <c r="B19" s="16"/>
      <c r="C19" s="16"/>
      <c r="D19" s="26" t="str">
        <f>Company!R4</f>
        <v>None</v>
      </c>
      <c r="E19" s="16"/>
      <c r="F19" s="16" t="str">
        <f>Company!B4</f>
        <v>Objective 1</v>
      </c>
      <c r="G19" s="1"/>
      <c r="H19" s="1"/>
      <c r="I19" s="1"/>
      <c r="J19" s="1"/>
      <c r="K19" s="1"/>
      <c r="L19" s="25"/>
      <c r="M19" s="24"/>
      <c r="N19" s="24"/>
      <c r="O19" s="24"/>
      <c r="P19" s="24"/>
      <c r="Q19" s="2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x14ac:dyDescent="0.25">
      <c r="A20" s="16"/>
      <c r="B20" s="16"/>
      <c r="C20" s="16"/>
      <c r="D20" s="26" t="str">
        <f>Company!R11</f>
        <v>None</v>
      </c>
      <c r="E20" s="16"/>
      <c r="F20" s="16" t="str">
        <f>Company!B11</f>
        <v>Objective 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x14ac:dyDescent="0.25">
      <c r="A21" s="16"/>
      <c r="B21" s="16"/>
      <c r="C21" s="16"/>
      <c r="D21" s="26" t="str">
        <f>Company!R18</f>
        <v>None</v>
      </c>
      <c r="E21" s="16"/>
      <c r="F21" s="16" t="str">
        <f>Company!B18</f>
        <v>Objective 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x14ac:dyDescent="0.25">
      <c r="A22" s="16"/>
      <c r="B22" s="16"/>
      <c r="C22" s="16"/>
      <c r="D22" s="26" t="str">
        <f>Company!R25</f>
        <v>None</v>
      </c>
      <c r="E22" s="16"/>
      <c r="F22" s="16" t="str">
        <f>Company!B25</f>
        <v>Objective 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x14ac:dyDescent="0.25">
      <c r="A23" s="16"/>
      <c r="B23" s="16"/>
      <c r="C23" s="16"/>
      <c r="D23" s="26" t="str">
        <f>Company!R32</f>
        <v>None</v>
      </c>
      <c r="E23" s="16"/>
      <c r="F23" s="16" t="str">
        <f>Company!B32</f>
        <v>Objective 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x14ac:dyDescent="0.25">
      <c r="A24" s="16"/>
      <c r="B24" s="16"/>
      <c r="C24" s="16"/>
      <c r="D24" s="16"/>
      <c r="E24" s="16"/>
      <c r="F24" s="1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3.75" x14ac:dyDescent="0.75">
      <c r="A25" s="16"/>
      <c r="B25" s="17" t="s">
        <v>8</v>
      </c>
      <c r="C25" s="18"/>
      <c r="D25" s="18"/>
      <c r="E25" s="18"/>
      <c r="F25" s="18"/>
      <c r="G25" s="19"/>
      <c r="H25" s="19"/>
      <c r="I25" s="85" t="str">
        <f>UPPER(Settings!B22)</f>
        <v>Q1 2021</v>
      </c>
      <c r="J25" s="86"/>
      <c r="K25" s="1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x14ac:dyDescent="0.25">
      <c r="A26" s="16"/>
      <c r="B26" s="16"/>
      <c r="C26" s="20"/>
      <c r="D26" s="21" t="str">
        <f ca="1">"Days Remaining — " &amp; MAX(0, TODAY() - Settings!B25) &amp; "/" &amp; (Settings!B28 - Settings!B25) &amp; " — " &amp; TEXT(MAX(0, TODAY() - Settings!B25) / (Settings!B28 - Settings!B25), "#0.0%")</f>
        <v>Days Remaining — 1193/89 — 1.340%</v>
      </c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x14ac:dyDescent="0.25">
      <c r="A27" s="16"/>
      <c r="B27" s="16"/>
      <c r="C27" s="20"/>
      <c r="D27" s="82" t="str">
        <f ca="1">IFERROR(__xludf.DUMMYFUNCTION("sparkline(max(0, (today() - Settings!B25) / (Settings!B28 - Settings!B25)), {""charttype"", ""bar""; ""max"", 1; ""color1"", ""#34a853""; ""color2"", ""red""})"),"")</f>
        <v/>
      </c>
      <c r="E27" s="83"/>
      <c r="F27" s="8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x14ac:dyDescent="0.25">
      <c r="A28" s="16"/>
      <c r="B28" s="16"/>
      <c r="C28" s="20"/>
      <c r="D28" s="16"/>
      <c r="E28" s="16"/>
      <c r="F28" s="16"/>
      <c r="G28" s="1"/>
      <c r="H28" s="1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4" x14ac:dyDescent="0.4">
      <c r="A29" s="16"/>
      <c r="B29" s="27"/>
      <c r="C29" s="28"/>
      <c r="D29" s="29" t="str">
        <f>'Team 1'!$B$2</f>
        <v>Marketing</v>
      </c>
      <c r="E29" s="27"/>
      <c r="F29" s="27"/>
      <c r="G29" s="30"/>
      <c r="H29" s="30"/>
      <c r="I29" s="31"/>
      <c r="J29" s="30"/>
      <c r="K29" s="3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x14ac:dyDescent="0.25">
      <c r="A30" s="16"/>
      <c r="B30" s="16"/>
      <c r="C30" s="20"/>
      <c r="D30" s="16" t="str">
        <f>'Team 1'!$B$3</f>
        <v>A short description of what this team does</v>
      </c>
      <c r="E30" s="16"/>
      <c r="F30" s="16"/>
      <c r="G30" s="1"/>
      <c r="H30" s="1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x14ac:dyDescent="0.25">
      <c r="A31" s="16"/>
      <c r="B31" s="16"/>
      <c r="C31" s="16"/>
      <c r="D31" s="16"/>
      <c r="E31" s="16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x14ac:dyDescent="0.25">
      <c r="A32" s="16"/>
      <c r="B32" s="16"/>
      <c r="C32" s="16"/>
      <c r="D32" s="16" t="s">
        <v>9</v>
      </c>
      <c r="E32" s="16"/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4" x14ac:dyDescent="0.4">
      <c r="A33" s="16"/>
      <c r="B33" s="16"/>
      <c r="C33" s="16"/>
      <c r="D33" s="23" t="str">
        <f>'Team 1'!$R$5</f>
        <v>None</v>
      </c>
      <c r="E33" s="16"/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x14ac:dyDescent="0.25">
      <c r="A34" s="16"/>
      <c r="B34" s="16"/>
      <c r="C34" s="16"/>
      <c r="D34" s="16"/>
      <c r="E34" s="16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x14ac:dyDescent="0.25">
      <c r="A35" s="16"/>
      <c r="B35" s="16"/>
      <c r="C35" s="16"/>
      <c r="D35" s="16" t="s">
        <v>7</v>
      </c>
      <c r="E35" s="16"/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x14ac:dyDescent="0.25">
      <c r="A36" s="16"/>
      <c r="B36" s="16"/>
      <c r="C36" s="16"/>
      <c r="D36" s="26" t="str">
        <f>'Team 1'!$R$6</f>
        <v>None</v>
      </c>
      <c r="E36" s="16"/>
      <c r="F36" s="16" t="str">
        <f>'Team 1'!$B$6</f>
        <v>Objective 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x14ac:dyDescent="0.25">
      <c r="A37" s="16"/>
      <c r="B37" s="16"/>
      <c r="C37" s="16"/>
      <c r="D37" s="26" t="str">
        <f>'Team 1'!$R$13</f>
        <v>None</v>
      </c>
      <c r="E37" s="16"/>
      <c r="F37" s="16" t="str">
        <f>'Team 1'!$B$13</f>
        <v>Objective 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x14ac:dyDescent="0.25">
      <c r="A38" s="16"/>
      <c r="B38" s="16"/>
      <c r="C38" s="16"/>
      <c r="D38" s="26" t="str">
        <f>'Team 1'!$R$20</f>
        <v>None</v>
      </c>
      <c r="E38" s="16"/>
      <c r="F38" s="16" t="str">
        <f>'Team 1'!$B$20</f>
        <v>Objective 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x14ac:dyDescent="0.25">
      <c r="A39" s="16"/>
      <c r="B39" s="16"/>
      <c r="C39" s="16"/>
      <c r="D39" s="26" t="str">
        <f>'Team 1'!$R$27</f>
        <v>None</v>
      </c>
      <c r="E39" s="16"/>
      <c r="F39" s="16" t="str">
        <f>'Team 1'!$B$27</f>
        <v>Objective 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x14ac:dyDescent="0.25">
      <c r="A40" s="16"/>
      <c r="B40" s="16"/>
      <c r="C40" s="16"/>
      <c r="D40" s="26" t="str">
        <f>'Team 1'!$R$34</f>
        <v>None</v>
      </c>
      <c r="E40" s="16"/>
      <c r="F40" s="16" t="str">
        <f>'Team 1'!$B$34</f>
        <v>Objective 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x14ac:dyDescent="0.25">
      <c r="A41" s="16"/>
      <c r="B41" s="16"/>
      <c r="C41" s="16"/>
      <c r="D41" s="16"/>
      <c r="E41" s="16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4" x14ac:dyDescent="0.4">
      <c r="A42" s="16"/>
      <c r="B42" s="27"/>
      <c r="C42" s="28"/>
      <c r="D42" s="29" t="str">
        <f>'Team 2'!$B$2</f>
        <v>Sales</v>
      </c>
      <c r="E42" s="27"/>
      <c r="F42" s="27"/>
      <c r="G42" s="30"/>
      <c r="H42" s="30"/>
      <c r="I42" s="31"/>
      <c r="J42" s="30"/>
      <c r="K42" s="3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x14ac:dyDescent="0.25">
      <c r="A43" s="16"/>
      <c r="B43" s="16"/>
      <c r="C43" s="20"/>
      <c r="D43" s="16" t="str">
        <f>'Team 2'!$B$3</f>
        <v>A short description of what this team does</v>
      </c>
      <c r="E43" s="16"/>
      <c r="F43" s="16"/>
      <c r="G43" s="1"/>
      <c r="H43" s="1"/>
      <c r="I43" s="2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x14ac:dyDescent="0.25">
      <c r="A44" s="16"/>
      <c r="B44" s="16"/>
      <c r="C44" s="16"/>
      <c r="D44" s="16"/>
      <c r="E44" s="16"/>
      <c r="F44" s="1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x14ac:dyDescent="0.25">
      <c r="A45" s="16"/>
      <c r="B45" s="16"/>
      <c r="C45" s="16"/>
      <c r="D45" s="16" t="s">
        <v>9</v>
      </c>
      <c r="E45" s="16"/>
      <c r="F45" s="1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4" x14ac:dyDescent="0.4">
      <c r="A46" s="16"/>
      <c r="B46" s="16"/>
      <c r="C46" s="16"/>
      <c r="D46" s="23" t="str">
        <f>'Team 2'!$R$5</f>
        <v>None</v>
      </c>
      <c r="E46" s="16"/>
      <c r="F46" s="1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x14ac:dyDescent="0.25">
      <c r="A47" s="16"/>
      <c r="B47" s="16"/>
      <c r="C47" s="16"/>
      <c r="D47" s="16"/>
      <c r="E47" s="16"/>
      <c r="F47" s="1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x14ac:dyDescent="0.25">
      <c r="A48" s="16"/>
      <c r="B48" s="16"/>
      <c r="C48" s="16"/>
      <c r="D48" s="16" t="s">
        <v>7</v>
      </c>
      <c r="E48" s="16"/>
      <c r="F48" s="1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x14ac:dyDescent="0.25">
      <c r="A49" s="16"/>
      <c r="B49" s="16"/>
      <c r="C49" s="16"/>
      <c r="D49" s="26" t="str">
        <f>'Team 2'!$R$6</f>
        <v>None</v>
      </c>
      <c r="E49" s="16"/>
      <c r="F49" s="16" t="str">
        <f>'Team 2'!$B$6</f>
        <v>Objective 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x14ac:dyDescent="0.25">
      <c r="A50" s="16"/>
      <c r="B50" s="16"/>
      <c r="C50" s="16"/>
      <c r="D50" s="26" t="str">
        <f>'Team 2'!$R$13</f>
        <v>None</v>
      </c>
      <c r="E50" s="16"/>
      <c r="F50" s="16" t="str">
        <f>'Team 2'!$B$13</f>
        <v>Objective 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x14ac:dyDescent="0.25">
      <c r="A51" s="16"/>
      <c r="B51" s="16"/>
      <c r="C51" s="16"/>
      <c r="D51" s="26" t="str">
        <f>'Team 2'!$R$20</f>
        <v>None</v>
      </c>
      <c r="E51" s="16"/>
      <c r="F51" s="16" t="str">
        <f>'Team 2'!$B$20</f>
        <v>Objective 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x14ac:dyDescent="0.25">
      <c r="A52" s="16"/>
      <c r="B52" s="16"/>
      <c r="C52" s="16"/>
      <c r="D52" s="26" t="str">
        <f>'Team 2'!$R$27</f>
        <v>None</v>
      </c>
      <c r="E52" s="16"/>
      <c r="F52" s="16" t="str">
        <f>'Team 2'!$B$27</f>
        <v>Objective 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x14ac:dyDescent="0.25">
      <c r="A53" s="16"/>
      <c r="B53" s="16"/>
      <c r="C53" s="16"/>
      <c r="D53" s="26" t="str">
        <f>'Team 2'!$R$34</f>
        <v>None</v>
      </c>
      <c r="E53" s="16"/>
      <c r="F53" s="16" t="str">
        <f>'Team 2'!$B$34</f>
        <v>Objective 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x14ac:dyDescent="0.25">
      <c r="A54" s="16"/>
      <c r="B54" s="16"/>
      <c r="C54" s="16"/>
      <c r="D54" s="16"/>
      <c r="E54" s="16"/>
      <c r="F54" s="1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4" x14ac:dyDescent="0.4">
      <c r="A55" s="16"/>
      <c r="B55" s="27"/>
      <c r="C55" s="28"/>
      <c r="D55" s="29" t="str">
        <f>'Team 3'!$B$2</f>
        <v>Operation</v>
      </c>
      <c r="E55" s="27"/>
      <c r="F55" s="27"/>
      <c r="G55" s="30"/>
      <c r="H55" s="30"/>
      <c r="I55" s="31"/>
      <c r="J55" s="30"/>
      <c r="K55" s="3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x14ac:dyDescent="0.25">
      <c r="A56" s="16"/>
      <c r="B56" s="16"/>
      <c r="C56" s="20"/>
      <c r="D56" s="16" t="str">
        <f>'Team 3'!$B$3</f>
        <v>A short description of what this team does</v>
      </c>
      <c r="E56" s="16"/>
      <c r="F56" s="16"/>
      <c r="G56" s="1"/>
      <c r="H56" s="1"/>
      <c r="I56" s="2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x14ac:dyDescent="0.25">
      <c r="A57" s="16"/>
      <c r="B57" s="16"/>
      <c r="C57" s="16"/>
      <c r="D57" s="16"/>
      <c r="E57" s="16"/>
      <c r="F57" s="1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x14ac:dyDescent="0.25">
      <c r="A58" s="16"/>
      <c r="B58" s="16"/>
      <c r="C58" s="16"/>
      <c r="D58" s="16" t="s">
        <v>9</v>
      </c>
      <c r="E58" s="16"/>
      <c r="F58" s="1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4" x14ac:dyDescent="0.4">
      <c r="A59" s="16"/>
      <c r="B59" s="16"/>
      <c r="C59" s="16"/>
      <c r="D59" s="23" t="str">
        <f>'Team 3'!$R$5</f>
        <v>None</v>
      </c>
      <c r="E59" s="16"/>
      <c r="F59" s="1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x14ac:dyDescent="0.25">
      <c r="A60" s="16"/>
      <c r="B60" s="16"/>
      <c r="C60" s="16"/>
      <c r="D60" s="16"/>
      <c r="E60" s="16"/>
      <c r="F60" s="1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x14ac:dyDescent="0.25">
      <c r="A61" s="16"/>
      <c r="B61" s="16"/>
      <c r="C61" s="16"/>
      <c r="D61" s="16" t="s">
        <v>7</v>
      </c>
      <c r="E61" s="16"/>
      <c r="F61" s="1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x14ac:dyDescent="0.25">
      <c r="A62" s="16"/>
      <c r="B62" s="16"/>
      <c r="C62" s="16"/>
      <c r="D62" s="26" t="str">
        <f>'Team 3'!$R$6</f>
        <v>None</v>
      </c>
      <c r="E62" s="16"/>
      <c r="F62" s="16" t="str">
        <f>'Team 3'!$B$6</f>
        <v>Objective 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x14ac:dyDescent="0.25">
      <c r="A63" s="16"/>
      <c r="B63" s="16"/>
      <c r="C63" s="16"/>
      <c r="D63" s="26" t="str">
        <f>'Team 3'!$R$13</f>
        <v>None</v>
      </c>
      <c r="E63" s="16"/>
      <c r="F63" s="16" t="str">
        <f>'Team 3'!$B$13</f>
        <v>Objective 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x14ac:dyDescent="0.25">
      <c r="A64" s="16"/>
      <c r="B64" s="16"/>
      <c r="C64" s="16"/>
      <c r="D64" s="26" t="str">
        <f>'Team 3'!$R$20</f>
        <v>None</v>
      </c>
      <c r="E64" s="16"/>
      <c r="F64" s="16" t="str">
        <f>'Team 3'!$B$20</f>
        <v>Objective 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x14ac:dyDescent="0.25">
      <c r="A65" s="16"/>
      <c r="B65" s="16"/>
      <c r="C65" s="16"/>
      <c r="D65" s="26" t="str">
        <f>'Team 3'!$R$27</f>
        <v>None</v>
      </c>
      <c r="E65" s="16"/>
      <c r="F65" s="16" t="str">
        <f>'Team 3'!$B$27</f>
        <v>Objective 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x14ac:dyDescent="0.25">
      <c r="A66" s="16"/>
      <c r="B66" s="16"/>
      <c r="C66" s="16"/>
      <c r="D66" s="26" t="str">
        <f>'Team 3'!$R$34</f>
        <v>None</v>
      </c>
      <c r="E66" s="16"/>
      <c r="F66" s="16" t="str">
        <f>'Team 3'!$B$34</f>
        <v>Objective 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x14ac:dyDescent="0.25">
      <c r="A67" s="16"/>
      <c r="B67" s="16"/>
      <c r="C67" s="16"/>
      <c r="D67" s="16"/>
      <c r="E67" s="16"/>
      <c r="F67" s="1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4" x14ac:dyDescent="0.4">
      <c r="A68" s="16"/>
      <c r="B68" s="27"/>
      <c r="C68" s="28"/>
      <c r="D68" s="29" t="str">
        <f>'Team 4'!$B$2</f>
        <v>Support</v>
      </c>
      <c r="E68" s="27"/>
      <c r="F68" s="27"/>
      <c r="G68" s="30"/>
      <c r="H68" s="30"/>
      <c r="I68" s="31"/>
      <c r="J68" s="30"/>
      <c r="K68" s="3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x14ac:dyDescent="0.25">
      <c r="A69" s="16"/>
      <c r="B69" s="16"/>
      <c r="C69" s="20"/>
      <c r="D69" s="16" t="str">
        <f>'Team 4'!$B$3</f>
        <v>A short description of what this team does</v>
      </c>
      <c r="E69" s="16"/>
      <c r="F69" s="16"/>
      <c r="G69" s="1"/>
      <c r="H69" s="1"/>
      <c r="I69" s="2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x14ac:dyDescent="0.25">
      <c r="A70" s="16"/>
      <c r="B70" s="16"/>
      <c r="C70" s="16"/>
      <c r="D70" s="16"/>
      <c r="E70" s="16"/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x14ac:dyDescent="0.25">
      <c r="A71" s="16"/>
      <c r="B71" s="16"/>
      <c r="C71" s="16"/>
      <c r="D71" s="16" t="s">
        <v>9</v>
      </c>
      <c r="E71" s="16"/>
      <c r="F71" s="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4" x14ac:dyDescent="0.4">
      <c r="A72" s="16"/>
      <c r="B72" s="16"/>
      <c r="C72" s="16"/>
      <c r="D72" s="23" t="str">
        <f>'Team 4'!$R$5</f>
        <v>None</v>
      </c>
      <c r="E72" s="16"/>
      <c r="F72" s="1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x14ac:dyDescent="0.25">
      <c r="A73" s="16"/>
      <c r="B73" s="16"/>
      <c r="C73" s="16"/>
      <c r="D73" s="16"/>
      <c r="E73" s="16"/>
      <c r="F73" s="1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x14ac:dyDescent="0.25">
      <c r="A74" s="16"/>
      <c r="B74" s="16"/>
      <c r="C74" s="16"/>
      <c r="D74" s="16" t="s">
        <v>7</v>
      </c>
      <c r="E74" s="16"/>
      <c r="F74" s="1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x14ac:dyDescent="0.25">
      <c r="A75" s="16"/>
      <c r="B75" s="16"/>
      <c r="C75" s="16"/>
      <c r="D75" s="26" t="str">
        <f>'Team 4'!$R$6</f>
        <v>None</v>
      </c>
      <c r="E75" s="16"/>
      <c r="F75" s="16" t="str">
        <f>'Team 4'!$B$6</f>
        <v>Objective 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x14ac:dyDescent="0.25">
      <c r="A76" s="16"/>
      <c r="B76" s="16"/>
      <c r="C76" s="16"/>
      <c r="D76" s="26" t="str">
        <f>'Team 4'!$R$13</f>
        <v>None</v>
      </c>
      <c r="E76" s="16"/>
      <c r="F76" s="16" t="str">
        <f>'Team 4'!$B$13</f>
        <v>Objective 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x14ac:dyDescent="0.25">
      <c r="A77" s="16"/>
      <c r="B77" s="16"/>
      <c r="C77" s="16"/>
      <c r="D77" s="26" t="str">
        <f>'Team 4'!$R$20</f>
        <v>None</v>
      </c>
      <c r="E77" s="16"/>
      <c r="F77" s="16" t="str">
        <f>'Team 4'!$B$20</f>
        <v>Objective 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x14ac:dyDescent="0.25">
      <c r="A78" s="16"/>
      <c r="B78" s="16"/>
      <c r="C78" s="16"/>
      <c r="D78" s="26" t="str">
        <f>'Team 4'!$R$27</f>
        <v>None</v>
      </c>
      <c r="E78" s="16"/>
      <c r="F78" s="16" t="str">
        <f>'Team 4'!$B$27</f>
        <v>Objective 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x14ac:dyDescent="0.25">
      <c r="A79" s="16"/>
      <c r="B79" s="16"/>
      <c r="C79" s="16"/>
      <c r="D79" s="26" t="str">
        <f>'Team 4'!$R$34</f>
        <v>None</v>
      </c>
      <c r="E79" s="16"/>
      <c r="F79" s="16" t="str">
        <f>'Team 4'!$B$34</f>
        <v>Objective 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5">
    <mergeCell ref="L2:P8"/>
    <mergeCell ref="D13:F13"/>
    <mergeCell ref="D27:F27"/>
    <mergeCell ref="I11:J11"/>
    <mergeCell ref="I25:J25"/>
  </mergeCells>
  <conditionalFormatting sqref="D16 D19:D23 D33 D36:D40 D46 D49:D53 D59 D62:D66 D72 D75:D79">
    <cfRule type="cellIs" dxfId="83" priority="1" operator="lessThan">
      <formula>0.5</formula>
    </cfRule>
    <cfRule type="cellIs" dxfId="82" priority="2" operator="lessThan">
      <formula>0.7</formula>
    </cfRule>
    <cfRule type="cellIs" dxfId="81" priority="3" operator="greaterThanOrEqual">
      <formula>0.7</formula>
    </cfRule>
    <cfRule type="cellIs" dxfId="80" priority="4" operator="equal">
      <formula>"??"</formula>
    </cfRule>
  </conditionalFormatting>
  <hyperlinks>
    <hyperlink ref="L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4335"/>
    <pageSetUpPr fitToPage="1"/>
  </sheetPr>
  <dimension ref="A1:U98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4.42578125" defaultRowHeight="12.75" x14ac:dyDescent="0.2"/>
  <cols>
    <col min="1" max="1" width="13.7109375" bestFit="1" customWidth="1"/>
    <col min="2" max="2" width="79" bestFit="1" customWidth="1"/>
    <col min="3" max="3" width="4.7109375" bestFit="1" customWidth="1"/>
    <col min="4" max="11" width="4.140625" bestFit="1" customWidth="1"/>
    <col min="12" max="17" width="5.140625" bestFit="1" customWidth="1"/>
    <col min="18" max="18" width="9.28515625" bestFit="1" customWidth="1"/>
  </cols>
  <sheetData>
    <row r="1" spans="1:21" ht="33" x14ac:dyDescent="0.55000000000000004">
      <c r="A1" s="32" t="s">
        <v>10</v>
      </c>
      <c r="B1" s="33" t="str">
        <f>Settings!B8</f>
        <v>Change Company Name in Setting Tab</v>
      </c>
      <c r="C1" s="87" t="s">
        <v>11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9"/>
      <c r="S1" s="34"/>
      <c r="T1" s="34"/>
      <c r="U1" s="34"/>
    </row>
    <row r="2" spans="1:21" ht="15.75" x14ac:dyDescent="0.25">
      <c r="A2" s="35" t="s">
        <v>12</v>
      </c>
      <c r="B2" s="36" t="str">
        <f>"" &amp; Settings!B11 &amp; " ( " &amp; TEXT(Settings!B14, "mmmm d") &amp; " — " &amp; TEXT(Settings!B17, "mmmm d yyyy") &amp; " ) "</f>
        <v xml:space="preserve">H1 2021 ( janeiro 1 — junho 30 yyyy ) </v>
      </c>
      <c r="C2" s="37" t="s">
        <v>13</v>
      </c>
      <c r="D2" s="37" t="str">
        <f>"W "&amp;WEEKNUM(Settings!$B$14)</f>
        <v>W 1</v>
      </c>
      <c r="E2" s="37" t="str">
        <f>"W "&amp;(WEEKNUM(Settings!$B$14)+1)</f>
        <v>W 2</v>
      </c>
      <c r="F2" s="37" t="str">
        <f>"W "&amp;(WEEKNUM(Settings!$B$14)+2)</f>
        <v>W 3</v>
      </c>
      <c r="G2" s="37" t="str">
        <f>"W "&amp;(WEEKNUM(Settings!$B$14)+3)</f>
        <v>W 4</v>
      </c>
      <c r="H2" s="37" t="str">
        <f>"W "&amp;(WEEKNUM(Settings!$B$14)+5)</f>
        <v>W 6</v>
      </c>
      <c r="I2" s="37" t="str">
        <f>"W "&amp;(WEEKNUM(Settings!$B$14)+6)</f>
        <v>W 7</v>
      </c>
      <c r="J2" s="37" t="str">
        <f>"W "&amp;(WEEKNUM(Settings!$B$14)+7)</f>
        <v>W 8</v>
      </c>
      <c r="K2" s="37" t="str">
        <f>"W "&amp;(WEEKNUM(Settings!$B$14)+8)</f>
        <v>W 9</v>
      </c>
      <c r="L2" s="37" t="str">
        <f>"W "&amp;(WEEKNUM(Settings!$B$14)+9)</f>
        <v>W 10</v>
      </c>
      <c r="M2" s="37" t="str">
        <f>"W "&amp;(WEEKNUM(Settings!$B$14)+10)</f>
        <v>W 11</v>
      </c>
      <c r="N2" s="37" t="str">
        <f>"W "&amp;(WEEKNUM(Settings!$B$14)+11)</f>
        <v>W 12</v>
      </c>
      <c r="O2" s="37" t="str">
        <f>"W "&amp;(WEEKNUM(Settings!$B$14)+12)</f>
        <v>W 13</v>
      </c>
      <c r="P2" s="37" t="str">
        <f>"W "&amp;(WEEKNUM(Settings!$B$14)+13)</f>
        <v>W 14</v>
      </c>
      <c r="Q2" s="37" t="str">
        <f>"W "&amp;(WEEKNUM(Settings!$B$14)+14)</f>
        <v>W 15</v>
      </c>
      <c r="R2" s="37" t="s">
        <v>14</v>
      </c>
      <c r="S2" s="38"/>
      <c r="T2" s="38"/>
      <c r="U2" s="38"/>
    </row>
    <row r="3" spans="1:21" ht="24" x14ac:dyDescent="0.4">
      <c r="A3" s="32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  <c r="R3" s="42" t="s">
        <v>42</v>
      </c>
      <c r="S3" s="38"/>
      <c r="T3" s="38"/>
      <c r="U3" s="38"/>
    </row>
    <row r="4" spans="1:21" ht="15.75" x14ac:dyDescent="0.25">
      <c r="A4" s="43" t="s">
        <v>15</v>
      </c>
      <c r="B4" s="44" t="s">
        <v>15</v>
      </c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  <c r="R4" s="48" t="s">
        <v>42</v>
      </c>
      <c r="S4" s="49"/>
      <c r="T4" s="49"/>
      <c r="U4" s="49"/>
    </row>
    <row r="5" spans="1:21" ht="15.75" x14ac:dyDescent="0.25">
      <c r="A5" s="43" t="s">
        <v>16</v>
      </c>
      <c r="B5" s="50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 t="str">
        <f t="array" ref="R5">IFERROR(LOOKUP( 2, 1 / ( D5:Q5 &lt;&gt; "" ), D5:Q5 ),"")</f>
        <v/>
      </c>
      <c r="S5" s="49"/>
      <c r="T5" s="49"/>
      <c r="U5" s="49"/>
    </row>
    <row r="6" spans="1:21" ht="15.75" x14ac:dyDescent="0.25">
      <c r="A6" s="43" t="s">
        <v>17</v>
      </c>
      <c r="B6" s="50"/>
      <c r="C6" s="51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 t="str">
        <f t="array" ref="R6">IFERROR(LOOKUP( 2, 1 / ( D6:Q6 &lt;&gt; "" ), D6:Q6 ),"")</f>
        <v/>
      </c>
      <c r="S6" s="49"/>
      <c r="T6" s="49"/>
      <c r="U6" s="49"/>
    </row>
    <row r="7" spans="1:21" ht="15.75" x14ac:dyDescent="0.25">
      <c r="A7" s="43" t="s">
        <v>18</v>
      </c>
      <c r="B7" s="50"/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 t="str">
        <f t="array" ref="R7">IFERROR(LOOKUP( 2, 1 / ( D7:Q7 &lt;&gt; "" ), D7:Q7 ),"")</f>
        <v/>
      </c>
      <c r="S7" s="49"/>
      <c r="T7" s="49"/>
      <c r="U7" s="49"/>
    </row>
    <row r="8" spans="1:21" ht="15.75" x14ac:dyDescent="0.25">
      <c r="A8" s="43" t="s">
        <v>19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 t="str">
        <f t="array" ref="R8">IFERROR(LOOKUP( 2, 1 / ( D8:Q8 &lt;&gt; "" ), D8:Q8 ),"")</f>
        <v/>
      </c>
      <c r="S8" s="49"/>
      <c r="T8" s="49"/>
      <c r="U8" s="49"/>
    </row>
    <row r="9" spans="1:21" ht="15.75" x14ac:dyDescent="0.25">
      <c r="A9" s="43" t="s">
        <v>20</v>
      </c>
      <c r="B9" s="50"/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 t="str">
        <f t="array" ref="R9">IFERROR(LOOKUP( 2, 1 / ( D9:Q9 &lt;&gt; "" ), D9:Q9 ),"")</f>
        <v/>
      </c>
      <c r="S9" s="49"/>
      <c r="T9" s="49"/>
      <c r="U9" s="49"/>
    </row>
    <row r="10" spans="1:21" ht="15.75" x14ac:dyDescent="0.25">
      <c r="A10" s="32"/>
      <c r="B10" s="49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9"/>
      <c r="T10" s="49"/>
      <c r="U10" s="49"/>
    </row>
    <row r="11" spans="1:21" ht="15.75" x14ac:dyDescent="0.25">
      <c r="A11" s="43" t="s">
        <v>21</v>
      </c>
      <c r="B11" s="44" t="s">
        <v>21</v>
      </c>
      <c r="C11" s="45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  <c r="R11" s="48" t="s">
        <v>42</v>
      </c>
      <c r="S11" s="49"/>
      <c r="T11" s="49"/>
      <c r="U11" s="49"/>
    </row>
    <row r="12" spans="1:21" ht="15.75" x14ac:dyDescent="0.25">
      <c r="A12" s="43" t="s">
        <v>16</v>
      </c>
      <c r="B12" s="50"/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 t="str">
        <f t="array" ref="R12">IFERROR(LOOKUP( 2, 1 / ( D12:Q12 &lt;&gt; "" ), D12:Q12 ),"")</f>
        <v/>
      </c>
      <c r="S12" s="49"/>
      <c r="T12" s="49"/>
      <c r="U12" s="49"/>
    </row>
    <row r="13" spans="1:21" ht="15.75" x14ac:dyDescent="0.25">
      <c r="A13" s="43" t="s">
        <v>17</v>
      </c>
      <c r="B13" s="50"/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 t="str">
        <f t="array" ref="R13">IFERROR(LOOKUP( 2, 1 / ( D13:Q13 &lt;&gt; "" ), D13:Q13 ),"")</f>
        <v/>
      </c>
      <c r="S13" s="49"/>
      <c r="T13" s="49"/>
      <c r="U13" s="49"/>
    </row>
    <row r="14" spans="1:21" ht="15.75" x14ac:dyDescent="0.25">
      <c r="A14" s="43" t="s">
        <v>18</v>
      </c>
      <c r="B14" s="50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 t="str">
        <f t="array" ref="R14">IFERROR(LOOKUP( 2, 1 / ( D14:Q14 &lt;&gt; "" ), D14:Q14 ),"")</f>
        <v/>
      </c>
      <c r="S14" s="49"/>
      <c r="T14" s="49"/>
      <c r="U14" s="49"/>
    </row>
    <row r="15" spans="1:21" ht="15.75" x14ac:dyDescent="0.25">
      <c r="A15" s="43" t="s">
        <v>19</v>
      </c>
      <c r="B15" s="5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 t="str">
        <f t="array" ref="R15">IFERROR(LOOKUP( 2, 1 / ( D15:Q15 &lt;&gt; "" ), D15:Q15 ),"")</f>
        <v/>
      </c>
      <c r="S15" s="49"/>
      <c r="T15" s="49"/>
      <c r="U15" s="49"/>
    </row>
    <row r="16" spans="1:21" ht="15.75" x14ac:dyDescent="0.25">
      <c r="A16" s="43" t="s">
        <v>20</v>
      </c>
      <c r="B16" s="50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 t="str">
        <f t="array" ref="R16">IFERROR(LOOKUP( 2, 1 / ( D16:Q16 &lt;&gt; "" ), D16:Q16 ),"")</f>
        <v/>
      </c>
      <c r="S16" s="49"/>
      <c r="T16" s="49"/>
      <c r="U16" s="49"/>
    </row>
    <row r="17" spans="1:21" ht="15.75" x14ac:dyDescent="0.25">
      <c r="A17" s="32"/>
      <c r="B17" s="49"/>
      <c r="C17" s="56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7"/>
      <c r="R17" s="53"/>
      <c r="S17" s="49"/>
      <c r="T17" s="49"/>
      <c r="U17" s="49"/>
    </row>
    <row r="18" spans="1:21" ht="15.75" x14ac:dyDescent="0.25">
      <c r="A18" s="43" t="s">
        <v>22</v>
      </c>
      <c r="B18" s="44" t="s">
        <v>22</v>
      </c>
      <c r="C18" s="45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5"/>
      <c r="R18" s="48" t="s">
        <v>42</v>
      </c>
      <c r="S18" s="49"/>
      <c r="T18" s="49"/>
      <c r="U18" s="49"/>
    </row>
    <row r="19" spans="1:21" ht="15.75" x14ac:dyDescent="0.25">
      <c r="A19" s="43" t="s">
        <v>16</v>
      </c>
      <c r="B19" s="50"/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 t="str">
        <f t="array" ref="R19">IFERROR(LOOKUP( 2, 1 / ( D19:Q19 &lt;&gt; "" ), D19:Q19 ),"")</f>
        <v/>
      </c>
      <c r="S19" s="49"/>
      <c r="T19" s="49"/>
      <c r="U19" s="49"/>
    </row>
    <row r="20" spans="1:21" ht="15.75" x14ac:dyDescent="0.25">
      <c r="A20" s="43" t="s">
        <v>17</v>
      </c>
      <c r="B20" s="50"/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 t="str">
        <f t="array" ref="R20">IFERROR(LOOKUP( 2, 1 / ( D20:Q20 &lt;&gt; "" ), D20:Q20 ),"")</f>
        <v/>
      </c>
      <c r="S20" s="49"/>
      <c r="T20" s="49"/>
      <c r="U20" s="49"/>
    </row>
    <row r="21" spans="1:21" ht="15.75" x14ac:dyDescent="0.25">
      <c r="A21" s="43" t="s">
        <v>18</v>
      </c>
      <c r="B21" s="50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 t="str">
        <f t="array" ref="R21">IFERROR(LOOKUP( 2, 1 / ( D21:Q21 &lt;&gt; "" ), D21:Q21 ),"")</f>
        <v/>
      </c>
      <c r="S21" s="49"/>
      <c r="T21" s="49"/>
      <c r="U21" s="49"/>
    </row>
    <row r="22" spans="1:21" ht="15.75" x14ac:dyDescent="0.25">
      <c r="A22" s="43" t="s">
        <v>19</v>
      </c>
      <c r="B22" s="50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 t="str">
        <f t="array" ref="R22">IFERROR(LOOKUP( 2, 1 / ( D22:Q22 &lt;&gt; "" ), D22:Q22 ),"")</f>
        <v/>
      </c>
      <c r="S22" s="49"/>
      <c r="T22" s="49"/>
      <c r="U22" s="49"/>
    </row>
    <row r="23" spans="1:21" ht="15.75" x14ac:dyDescent="0.25">
      <c r="A23" s="43" t="s">
        <v>20</v>
      </c>
      <c r="B23" s="50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 t="str">
        <f t="array" ref="R23">IFERROR(LOOKUP( 2, 1 / ( D23:Q23 &lt;&gt; "" ), D23:Q23 ),"")</f>
        <v/>
      </c>
      <c r="S23" s="49"/>
      <c r="T23" s="49"/>
      <c r="U23" s="49"/>
    </row>
    <row r="24" spans="1:21" ht="15.75" x14ac:dyDescent="0.25">
      <c r="A24" s="32"/>
      <c r="B24" s="49"/>
      <c r="C24" s="56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7"/>
      <c r="R24" s="53"/>
      <c r="S24" s="49"/>
      <c r="T24" s="49"/>
      <c r="U24" s="49"/>
    </row>
    <row r="25" spans="1:21" ht="15.75" x14ac:dyDescent="0.25">
      <c r="A25" s="43" t="s">
        <v>23</v>
      </c>
      <c r="B25" s="44" t="s">
        <v>23</v>
      </c>
      <c r="C25" s="45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  <c r="R25" s="48" t="s">
        <v>42</v>
      </c>
      <c r="S25" s="49"/>
      <c r="T25" s="49"/>
      <c r="U25" s="49"/>
    </row>
    <row r="26" spans="1:21" ht="15.75" x14ac:dyDescent="0.25">
      <c r="A26" s="43" t="s">
        <v>16</v>
      </c>
      <c r="B26" s="50"/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 t="str">
        <f t="array" ref="R26">IFERROR(LOOKUP( 2, 1 / ( D26:Q26 &lt;&gt; "" ), D26:Q26 ),"")</f>
        <v/>
      </c>
      <c r="S26" s="49"/>
      <c r="T26" s="49"/>
      <c r="U26" s="49"/>
    </row>
    <row r="27" spans="1:21" ht="15.75" x14ac:dyDescent="0.25">
      <c r="A27" s="43" t="s">
        <v>17</v>
      </c>
      <c r="B27" s="50"/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 t="str">
        <f t="array" ref="R27">IFERROR(LOOKUP( 2, 1 / ( D27:Q27 &lt;&gt; "" ), D27:Q27 ),"")</f>
        <v/>
      </c>
      <c r="S27" s="49"/>
      <c r="T27" s="49"/>
      <c r="U27" s="49"/>
    </row>
    <row r="28" spans="1:21" ht="15.75" x14ac:dyDescent="0.25">
      <c r="A28" s="43" t="s">
        <v>18</v>
      </c>
      <c r="B28" s="50"/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 t="str">
        <f t="array" ref="R28">IFERROR(LOOKUP( 2, 1 / ( D28:Q28 &lt;&gt; "" ), D28:Q28 ),"")</f>
        <v/>
      </c>
      <c r="S28" s="49"/>
      <c r="T28" s="49"/>
      <c r="U28" s="49"/>
    </row>
    <row r="29" spans="1:21" ht="15.75" x14ac:dyDescent="0.25">
      <c r="A29" s="43" t="s">
        <v>19</v>
      </c>
      <c r="B29" s="50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 t="str">
        <f t="array" ref="R29">IFERROR(LOOKUP( 2, 1 / ( D29:Q29 &lt;&gt; "" ), D29:Q29 ),"")</f>
        <v/>
      </c>
      <c r="S29" s="49"/>
      <c r="T29" s="49"/>
      <c r="U29" s="49"/>
    </row>
    <row r="30" spans="1:21" ht="15.75" x14ac:dyDescent="0.25">
      <c r="A30" s="43" t="s">
        <v>20</v>
      </c>
      <c r="B30" s="50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 t="str">
        <f t="array" ref="R30">IFERROR(LOOKUP( 2, 1 / ( D30:Q30 &lt;&gt; "" ), D30:Q30 ),"")</f>
        <v/>
      </c>
      <c r="S30" s="49"/>
      <c r="T30" s="49"/>
      <c r="U30" s="49"/>
    </row>
    <row r="31" spans="1:21" ht="15.75" x14ac:dyDescent="0.25">
      <c r="A31" s="32"/>
      <c r="B31" s="49"/>
      <c r="C31" s="56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7"/>
      <c r="R31" s="53"/>
      <c r="S31" s="49"/>
      <c r="T31" s="49"/>
      <c r="U31" s="49"/>
    </row>
    <row r="32" spans="1:21" ht="15.75" x14ac:dyDescent="0.25">
      <c r="A32" s="43" t="s">
        <v>24</v>
      </c>
      <c r="B32" s="44" t="s">
        <v>25</v>
      </c>
      <c r="C32" s="58"/>
      <c r="D32" s="59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5"/>
      <c r="R32" s="48" t="s">
        <v>42</v>
      </c>
      <c r="S32" s="49"/>
      <c r="T32" s="49"/>
      <c r="U32" s="49"/>
    </row>
    <row r="33" spans="1:21" ht="15.75" x14ac:dyDescent="0.25">
      <c r="A33" s="43" t="s">
        <v>16</v>
      </c>
      <c r="B33" s="50"/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 t="str">
        <f t="array" ref="R33">IFERROR(LOOKUP( 2, 1 / ( D33:Q33 &lt;&gt; "" ), D33:Q33 ),"")</f>
        <v/>
      </c>
      <c r="S33" s="49"/>
      <c r="T33" s="49"/>
      <c r="U33" s="49"/>
    </row>
    <row r="34" spans="1:21" ht="15.75" x14ac:dyDescent="0.25">
      <c r="A34" s="43" t="s">
        <v>17</v>
      </c>
      <c r="B34" s="50"/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60"/>
      <c r="N34" s="52"/>
      <c r="O34" s="52"/>
      <c r="P34" s="52"/>
      <c r="Q34" s="52"/>
      <c r="R34" s="52" t="str">
        <f t="array" ref="R34">IFERROR(LOOKUP( 2, 1 / ( D34:Q34 &lt;&gt; "" ), D34:Q34 ),"")</f>
        <v/>
      </c>
      <c r="S34" s="49"/>
      <c r="T34" s="49"/>
      <c r="U34" s="49"/>
    </row>
    <row r="35" spans="1:21" ht="15.75" x14ac:dyDescent="0.25">
      <c r="A35" s="43" t="s">
        <v>18</v>
      </c>
      <c r="B35" s="50"/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 t="str">
        <f t="array" ref="R35">IFERROR(LOOKUP( 2, 1 / ( D35:Q35 &lt;&gt; "" ), D35:Q35 ),"")</f>
        <v/>
      </c>
      <c r="S35" s="49"/>
      <c r="T35" s="49"/>
      <c r="U35" s="49"/>
    </row>
    <row r="36" spans="1:21" ht="15.75" x14ac:dyDescent="0.25">
      <c r="A36" s="43" t="s">
        <v>19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 t="str">
        <f t="array" ref="R36">IFERROR(LOOKUP( 2, 1 / ( D36:Q36 &lt;&gt; "" ), D36:Q36 ),"")</f>
        <v/>
      </c>
      <c r="S36" s="49"/>
      <c r="T36" s="49"/>
      <c r="U36" s="49"/>
    </row>
    <row r="37" spans="1:21" ht="15.75" x14ac:dyDescent="0.25">
      <c r="A37" s="43" t="s">
        <v>20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 t="str">
        <f t="array" ref="R37">IFERROR(LOOKUP( 2, 1 / ( D37:Q37 &lt;&gt; "" ), D37:Q37 ),"")</f>
        <v/>
      </c>
      <c r="S37" s="49"/>
      <c r="T37" s="49"/>
      <c r="U37" s="49"/>
    </row>
    <row r="38" spans="1:21" ht="15.75" x14ac:dyDescent="0.25">
      <c r="A38" s="61"/>
      <c r="B38" s="49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49"/>
      <c r="T38" s="49"/>
      <c r="U38" s="49"/>
    </row>
    <row r="39" spans="1:21" ht="15.75" x14ac:dyDescent="0.25">
      <c r="A39" s="61"/>
      <c r="B39" s="49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49"/>
      <c r="T39" s="49"/>
      <c r="U39" s="49"/>
    </row>
    <row r="40" spans="1:21" ht="15.75" x14ac:dyDescent="0.25">
      <c r="A40" s="61"/>
      <c r="B40" s="49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49"/>
      <c r="T40" s="49"/>
      <c r="U40" s="49"/>
    </row>
    <row r="41" spans="1:21" ht="15.75" x14ac:dyDescent="0.25">
      <c r="A41" s="61"/>
      <c r="B41" s="49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49"/>
      <c r="T41" s="49"/>
      <c r="U41" s="49"/>
    </row>
    <row r="42" spans="1:21" ht="15.75" x14ac:dyDescent="0.25">
      <c r="A42" s="61"/>
      <c r="B42" s="49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49"/>
      <c r="T42" s="49"/>
      <c r="U42" s="49"/>
    </row>
    <row r="43" spans="1:21" ht="15.75" x14ac:dyDescent="0.25">
      <c r="A43" s="61"/>
      <c r="B43" s="49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49"/>
      <c r="T43" s="49"/>
      <c r="U43" s="49"/>
    </row>
    <row r="44" spans="1:21" ht="15.75" x14ac:dyDescent="0.25">
      <c r="A44" s="61"/>
      <c r="B44" s="49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49"/>
      <c r="T44" s="49"/>
      <c r="U44" s="49"/>
    </row>
    <row r="45" spans="1:21" ht="15.75" x14ac:dyDescent="0.25">
      <c r="A45" s="61"/>
      <c r="B45" s="49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49"/>
      <c r="T45" s="49"/>
      <c r="U45" s="49"/>
    </row>
    <row r="46" spans="1:21" ht="15.75" x14ac:dyDescent="0.25">
      <c r="A46" s="61"/>
      <c r="B46" s="49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49"/>
      <c r="T46" s="49"/>
      <c r="U46" s="49"/>
    </row>
    <row r="47" spans="1:21" ht="15.75" x14ac:dyDescent="0.25">
      <c r="A47" s="61"/>
      <c r="B47" s="49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49"/>
      <c r="T47" s="49"/>
      <c r="U47" s="49"/>
    </row>
    <row r="48" spans="1:21" ht="15.75" x14ac:dyDescent="0.25">
      <c r="A48" s="61"/>
      <c r="B48" s="49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49"/>
      <c r="T48" s="49"/>
      <c r="U48" s="49"/>
    </row>
    <row r="49" spans="1:21" ht="15.75" x14ac:dyDescent="0.25">
      <c r="A49" s="61"/>
      <c r="B49" s="49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49"/>
      <c r="T49" s="49"/>
      <c r="U49" s="49"/>
    </row>
    <row r="50" spans="1:21" ht="15.75" x14ac:dyDescent="0.25">
      <c r="A50" s="61"/>
      <c r="B50" s="49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49"/>
      <c r="T50" s="49"/>
      <c r="U50" s="49"/>
    </row>
    <row r="51" spans="1:21" ht="15.75" x14ac:dyDescent="0.25">
      <c r="A51" s="61"/>
      <c r="B51" s="49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49"/>
      <c r="T51" s="49"/>
      <c r="U51" s="49"/>
    </row>
    <row r="52" spans="1:21" ht="15.75" x14ac:dyDescent="0.25">
      <c r="A52" s="61"/>
      <c r="B52" s="49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49"/>
      <c r="T52" s="49"/>
      <c r="U52" s="49"/>
    </row>
    <row r="53" spans="1:21" ht="15.75" x14ac:dyDescent="0.25">
      <c r="A53" s="61"/>
      <c r="B53" s="49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49"/>
      <c r="T53" s="49"/>
      <c r="U53" s="49"/>
    </row>
    <row r="54" spans="1:21" ht="15.75" x14ac:dyDescent="0.25">
      <c r="A54" s="61"/>
      <c r="B54" s="49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49"/>
      <c r="T54" s="49"/>
      <c r="U54" s="49"/>
    </row>
    <row r="55" spans="1:21" ht="15.75" x14ac:dyDescent="0.25">
      <c r="A55" s="61"/>
      <c r="B55" s="49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49"/>
      <c r="T55" s="49"/>
      <c r="U55" s="49"/>
    </row>
    <row r="56" spans="1:21" ht="15.75" x14ac:dyDescent="0.25">
      <c r="A56" s="61"/>
      <c r="B56" s="49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49"/>
      <c r="T56" s="49"/>
      <c r="U56" s="49"/>
    </row>
    <row r="57" spans="1:21" ht="15.75" x14ac:dyDescent="0.25">
      <c r="A57" s="61"/>
      <c r="B57" s="49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49"/>
      <c r="T57" s="49"/>
      <c r="U57" s="49"/>
    </row>
    <row r="58" spans="1:21" ht="15.75" x14ac:dyDescent="0.25">
      <c r="A58" s="61"/>
      <c r="B58" s="49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49"/>
      <c r="T58" s="49"/>
      <c r="U58" s="49"/>
    </row>
    <row r="59" spans="1:21" ht="15.75" x14ac:dyDescent="0.25">
      <c r="A59" s="61"/>
      <c r="B59" s="49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49"/>
      <c r="T59" s="49"/>
      <c r="U59" s="49"/>
    </row>
    <row r="60" spans="1:21" ht="15.75" x14ac:dyDescent="0.25">
      <c r="A60" s="61"/>
      <c r="B60" s="49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49"/>
      <c r="T60" s="49"/>
      <c r="U60" s="49"/>
    </row>
    <row r="61" spans="1:21" ht="15.75" x14ac:dyDescent="0.25">
      <c r="A61" s="61"/>
      <c r="B61" s="49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49"/>
      <c r="T61" s="49"/>
      <c r="U61" s="49"/>
    </row>
    <row r="62" spans="1:21" ht="15.75" x14ac:dyDescent="0.25">
      <c r="A62" s="61"/>
      <c r="B62" s="49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49"/>
      <c r="T62" s="49"/>
      <c r="U62" s="49"/>
    </row>
    <row r="63" spans="1:21" ht="15.75" x14ac:dyDescent="0.25">
      <c r="A63" s="61"/>
      <c r="B63" s="49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49"/>
      <c r="T63" s="49"/>
      <c r="U63" s="49"/>
    </row>
    <row r="64" spans="1:21" ht="15.75" x14ac:dyDescent="0.25">
      <c r="A64" s="61"/>
      <c r="B64" s="49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49"/>
      <c r="T64" s="49"/>
      <c r="U64" s="49"/>
    </row>
    <row r="65" spans="1:21" ht="15.75" x14ac:dyDescent="0.25">
      <c r="A65" s="61"/>
      <c r="B65" s="49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49"/>
      <c r="T65" s="49"/>
      <c r="U65" s="49"/>
    </row>
    <row r="66" spans="1:21" ht="15.75" x14ac:dyDescent="0.25">
      <c r="A66" s="61"/>
      <c r="B66" s="49"/>
      <c r="C66" s="62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49"/>
      <c r="T66" s="49"/>
      <c r="U66" s="49"/>
    </row>
    <row r="67" spans="1:21" ht="15.75" x14ac:dyDescent="0.25">
      <c r="A67" s="61"/>
      <c r="B67" s="49"/>
      <c r="C67" s="62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49"/>
      <c r="T67" s="49"/>
      <c r="U67" s="49"/>
    </row>
    <row r="68" spans="1:21" ht="15.75" x14ac:dyDescent="0.25">
      <c r="A68" s="61"/>
      <c r="B68" s="49"/>
      <c r="C68" s="62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49"/>
      <c r="T68" s="49"/>
      <c r="U68" s="49"/>
    </row>
    <row r="69" spans="1:21" ht="15.75" x14ac:dyDescent="0.25">
      <c r="A69" s="61"/>
      <c r="B69" s="49"/>
      <c r="C69" s="62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49"/>
      <c r="T69" s="49"/>
      <c r="U69" s="49"/>
    </row>
    <row r="70" spans="1:21" ht="15.75" x14ac:dyDescent="0.25">
      <c r="A70" s="61"/>
      <c r="B70" s="49"/>
      <c r="C70" s="62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49"/>
      <c r="T70" s="49"/>
      <c r="U70" s="49"/>
    </row>
    <row r="71" spans="1:21" ht="15.75" x14ac:dyDescent="0.25">
      <c r="A71" s="61"/>
      <c r="B71" s="49"/>
      <c r="C71" s="62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49"/>
      <c r="T71" s="49"/>
      <c r="U71" s="49"/>
    </row>
    <row r="72" spans="1:21" ht="15.75" x14ac:dyDescent="0.25">
      <c r="A72" s="61"/>
      <c r="B72" s="49"/>
      <c r="C72" s="62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49"/>
      <c r="T72" s="49"/>
      <c r="U72" s="49"/>
    </row>
    <row r="73" spans="1:21" ht="15.75" x14ac:dyDescent="0.25">
      <c r="A73" s="61"/>
      <c r="B73" s="49"/>
      <c r="C73" s="6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49"/>
      <c r="T73" s="49"/>
      <c r="U73" s="49"/>
    </row>
    <row r="74" spans="1:21" ht="15.75" x14ac:dyDescent="0.25">
      <c r="A74" s="61"/>
      <c r="B74" s="49"/>
      <c r="C74" s="6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49"/>
      <c r="T74" s="49"/>
      <c r="U74" s="49"/>
    </row>
    <row r="75" spans="1:21" ht="15.75" x14ac:dyDescent="0.25">
      <c r="A75" s="61"/>
      <c r="B75" s="49"/>
      <c r="C75" s="62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49"/>
      <c r="T75" s="49"/>
      <c r="U75" s="49"/>
    </row>
    <row r="76" spans="1:21" ht="15.75" x14ac:dyDescent="0.25">
      <c r="A76" s="61"/>
      <c r="B76" s="49"/>
      <c r="C76" s="62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49"/>
      <c r="T76" s="49"/>
      <c r="U76" s="49"/>
    </row>
    <row r="77" spans="1:21" ht="15.75" x14ac:dyDescent="0.25">
      <c r="A77" s="61"/>
      <c r="B77" s="49"/>
      <c r="C77" s="62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49"/>
      <c r="T77" s="49"/>
      <c r="U77" s="49"/>
    </row>
    <row r="78" spans="1:21" ht="15.75" x14ac:dyDescent="0.25">
      <c r="A78" s="61"/>
      <c r="B78" s="49"/>
      <c r="C78" s="62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49"/>
      <c r="T78" s="49"/>
      <c r="U78" s="49"/>
    </row>
    <row r="79" spans="1:21" ht="15.75" x14ac:dyDescent="0.25">
      <c r="A79" s="61"/>
      <c r="B79" s="49"/>
      <c r="C79" s="62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49"/>
      <c r="T79" s="49"/>
      <c r="U79" s="49"/>
    </row>
    <row r="80" spans="1:21" ht="15.75" x14ac:dyDescent="0.25">
      <c r="A80" s="61"/>
      <c r="B80" s="49"/>
      <c r="C80" s="62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49"/>
      <c r="T80" s="49"/>
      <c r="U80" s="49"/>
    </row>
    <row r="81" spans="1:21" ht="15.75" x14ac:dyDescent="0.25">
      <c r="A81" s="61"/>
      <c r="B81" s="49"/>
      <c r="C81" s="62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49"/>
      <c r="T81" s="49"/>
      <c r="U81" s="49"/>
    </row>
    <row r="82" spans="1:21" ht="15.75" x14ac:dyDescent="0.25">
      <c r="A82" s="61"/>
      <c r="B82" s="49"/>
      <c r="C82" s="62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49"/>
      <c r="T82" s="49"/>
      <c r="U82" s="49"/>
    </row>
    <row r="83" spans="1:21" ht="15.75" x14ac:dyDescent="0.25">
      <c r="A83" s="61"/>
      <c r="B83" s="49"/>
      <c r="C83" s="6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49"/>
      <c r="T83" s="49"/>
      <c r="U83" s="49"/>
    </row>
    <row r="84" spans="1:21" ht="15.75" x14ac:dyDescent="0.25">
      <c r="A84" s="61"/>
      <c r="B84" s="49"/>
      <c r="C84" s="62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49"/>
      <c r="T84" s="49"/>
      <c r="U84" s="49"/>
    </row>
    <row r="85" spans="1:21" ht="15.75" x14ac:dyDescent="0.25">
      <c r="A85" s="61"/>
      <c r="B85" s="49"/>
      <c r="C85" s="62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49"/>
      <c r="T85" s="49"/>
      <c r="U85" s="49"/>
    </row>
    <row r="86" spans="1:21" ht="15.75" x14ac:dyDescent="0.25">
      <c r="A86" s="61"/>
      <c r="B86" s="49"/>
      <c r="C86" s="62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49"/>
      <c r="T86" s="49"/>
      <c r="U86" s="49"/>
    </row>
    <row r="87" spans="1:21" ht="15.75" x14ac:dyDescent="0.25">
      <c r="A87" s="61"/>
      <c r="B87" s="49"/>
      <c r="C87" s="62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49"/>
      <c r="T87" s="49"/>
      <c r="U87" s="49"/>
    </row>
    <row r="88" spans="1:21" ht="15.75" x14ac:dyDescent="0.25">
      <c r="A88" s="61"/>
      <c r="B88" s="49"/>
      <c r="C88" s="62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49"/>
      <c r="T88" s="49"/>
      <c r="U88" s="49"/>
    </row>
    <row r="89" spans="1:21" ht="15.75" x14ac:dyDescent="0.25">
      <c r="A89" s="61"/>
      <c r="B89" s="49"/>
      <c r="C89" s="62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49"/>
      <c r="T89" s="49"/>
      <c r="U89" s="49"/>
    </row>
    <row r="90" spans="1:21" ht="15.75" x14ac:dyDescent="0.25">
      <c r="A90" s="61"/>
      <c r="B90" s="49"/>
      <c r="C90" s="62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49"/>
      <c r="T90" s="49"/>
      <c r="U90" s="49"/>
    </row>
    <row r="91" spans="1:21" ht="15.75" x14ac:dyDescent="0.25">
      <c r="A91" s="61"/>
      <c r="B91" s="49"/>
      <c r="C91" s="62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49"/>
      <c r="T91" s="49"/>
      <c r="U91" s="49"/>
    </row>
    <row r="92" spans="1:21" ht="15.75" x14ac:dyDescent="0.25">
      <c r="A92" s="61"/>
      <c r="B92" s="49"/>
      <c r="C92" s="62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49"/>
      <c r="T92" s="49"/>
      <c r="U92" s="49"/>
    </row>
    <row r="93" spans="1:21" ht="15.75" x14ac:dyDescent="0.25">
      <c r="A93" s="61"/>
      <c r="B93" s="49"/>
      <c r="C93" s="62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49"/>
      <c r="T93" s="49"/>
      <c r="U93" s="49"/>
    </row>
    <row r="94" spans="1:21" ht="15.75" x14ac:dyDescent="0.25">
      <c r="A94" s="61"/>
      <c r="B94" s="49"/>
      <c r="C94" s="62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49"/>
      <c r="T94" s="49"/>
      <c r="U94" s="49"/>
    </row>
    <row r="95" spans="1:21" ht="15.75" x14ac:dyDescent="0.25">
      <c r="A95" s="61"/>
      <c r="B95" s="49"/>
      <c r="C95" s="62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49"/>
      <c r="T95" s="49"/>
      <c r="U95" s="49"/>
    </row>
    <row r="96" spans="1:21" ht="15.75" x14ac:dyDescent="0.25">
      <c r="A96" s="61"/>
      <c r="B96" s="49"/>
      <c r="C96" s="62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49"/>
      <c r="T96" s="49"/>
      <c r="U96" s="49"/>
    </row>
    <row r="97" spans="1:21" ht="15.75" x14ac:dyDescent="0.25">
      <c r="A97" s="61"/>
      <c r="B97" s="49"/>
      <c r="C97" s="62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49"/>
      <c r="T97" s="49"/>
      <c r="U97" s="49"/>
    </row>
    <row r="98" spans="1:21" ht="15.75" x14ac:dyDescent="0.25">
      <c r="A98" s="61"/>
      <c r="B98" s="49"/>
      <c r="C98" s="62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49"/>
      <c r="T98" s="49"/>
      <c r="U98" s="49"/>
    </row>
    <row r="99" spans="1:21" ht="15.75" x14ac:dyDescent="0.25">
      <c r="A99" s="61"/>
      <c r="B99" s="49"/>
      <c r="C99" s="62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49"/>
      <c r="T99" s="49"/>
      <c r="U99" s="49"/>
    </row>
    <row r="100" spans="1:21" ht="15.75" x14ac:dyDescent="0.25">
      <c r="A100" s="61"/>
      <c r="B100" s="49"/>
      <c r="C100" s="62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49"/>
      <c r="T100" s="49"/>
      <c r="U100" s="49"/>
    </row>
    <row r="101" spans="1:21" ht="15.75" x14ac:dyDescent="0.25">
      <c r="A101" s="61"/>
      <c r="B101" s="49"/>
      <c r="C101" s="62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49"/>
      <c r="T101" s="49"/>
      <c r="U101" s="49"/>
    </row>
    <row r="102" spans="1:21" ht="15.75" x14ac:dyDescent="0.25">
      <c r="A102" s="61"/>
      <c r="B102" s="49"/>
      <c r="C102" s="62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49"/>
      <c r="T102" s="49"/>
      <c r="U102" s="49"/>
    </row>
    <row r="103" spans="1:21" ht="15.75" x14ac:dyDescent="0.25">
      <c r="A103" s="61"/>
      <c r="B103" s="49"/>
      <c r="C103" s="62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49"/>
      <c r="T103" s="49"/>
      <c r="U103" s="49"/>
    </row>
    <row r="104" spans="1:21" ht="15.75" x14ac:dyDescent="0.25">
      <c r="A104" s="61"/>
      <c r="B104" s="49"/>
      <c r="C104" s="62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49"/>
      <c r="T104" s="49"/>
      <c r="U104" s="49"/>
    </row>
    <row r="105" spans="1:21" ht="15.75" x14ac:dyDescent="0.25">
      <c r="A105" s="61"/>
      <c r="B105" s="49"/>
      <c r="C105" s="62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49"/>
      <c r="T105" s="49"/>
      <c r="U105" s="49"/>
    </row>
    <row r="106" spans="1:21" ht="15.75" x14ac:dyDescent="0.25">
      <c r="A106" s="61"/>
      <c r="B106" s="49"/>
      <c r="C106" s="62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49"/>
      <c r="T106" s="49"/>
      <c r="U106" s="49"/>
    </row>
    <row r="107" spans="1:21" ht="15.75" x14ac:dyDescent="0.25">
      <c r="A107" s="61"/>
      <c r="B107" s="49"/>
      <c r="C107" s="62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49"/>
      <c r="T107" s="49"/>
      <c r="U107" s="49"/>
    </row>
    <row r="108" spans="1:21" ht="15.75" x14ac:dyDescent="0.25">
      <c r="A108" s="61"/>
      <c r="B108" s="49"/>
      <c r="C108" s="62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49"/>
      <c r="T108" s="49"/>
      <c r="U108" s="49"/>
    </row>
    <row r="109" spans="1:21" ht="15.75" x14ac:dyDescent="0.25">
      <c r="A109" s="61"/>
      <c r="B109" s="49"/>
      <c r="C109" s="62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49"/>
      <c r="T109" s="49"/>
      <c r="U109" s="49"/>
    </row>
    <row r="110" spans="1:21" ht="15.75" x14ac:dyDescent="0.25">
      <c r="A110" s="61"/>
      <c r="B110" s="49"/>
      <c r="C110" s="62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49"/>
      <c r="T110" s="49"/>
      <c r="U110" s="49"/>
    </row>
    <row r="111" spans="1:21" ht="15.75" x14ac:dyDescent="0.25">
      <c r="A111" s="61"/>
      <c r="B111" s="49"/>
      <c r="C111" s="62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49"/>
      <c r="T111" s="49"/>
      <c r="U111" s="49"/>
    </row>
    <row r="112" spans="1:21" ht="15.75" x14ac:dyDescent="0.25">
      <c r="A112" s="61"/>
      <c r="B112" s="49"/>
      <c r="C112" s="62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49"/>
      <c r="T112" s="49"/>
      <c r="U112" s="49"/>
    </row>
    <row r="113" spans="1:21" ht="15.75" x14ac:dyDescent="0.25">
      <c r="A113" s="61"/>
      <c r="B113" s="49"/>
      <c r="C113" s="62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49"/>
      <c r="T113" s="49"/>
      <c r="U113" s="49"/>
    </row>
    <row r="114" spans="1:21" ht="15.75" x14ac:dyDescent="0.25">
      <c r="A114" s="61"/>
      <c r="B114" s="49"/>
      <c r="C114" s="62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49"/>
      <c r="T114" s="49"/>
      <c r="U114" s="49"/>
    </row>
    <row r="115" spans="1:21" ht="15.75" x14ac:dyDescent="0.25">
      <c r="A115" s="61"/>
      <c r="B115" s="49"/>
      <c r="C115" s="62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49"/>
      <c r="T115" s="49"/>
      <c r="U115" s="49"/>
    </row>
    <row r="116" spans="1:21" ht="15.75" x14ac:dyDescent="0.25">
      <c r="A116" s="61"/>
      <c r="B116" s="49"/>
      <c r="C116" s="62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49"/>
      <c r="T116" s="49"/>
      <c r="U116" s="49"/>
    </row>
    <row r="117" spans="1:21" ht="15.75" x14ac:dyDescent="0.25">
      <c r="A117" s="61"/>
      <c r="B117" s="49"/>
      <c r="C117" s="62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49"/>
      <c r="T117" s="49"/>
      <c r="U117" s="49"/>
    </row>
    <row r="118" spans="1:21" ht="15.75" x14ac:dyDescent="0.25">
      <c r="A118" s="61"/>
      <c r="B118" s="49"/>
      <c r="C118" s="62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49"/>
      <c r="T118" s="49"/>
      <c r="U118" s="49"/>
    </row>
    <row r="119" spans="1:21" ht="15.75" x14ac:dyDescent="0.25">
      <c r="A119" s="61"/>
      <c r="B119" s="49"/>
      <c r="C119" s="62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49"/>
      <c r="T119" s="49"/>
      <c r="U119" s="49"/>
    </row>
    <row r="120" spans="1:21" ht="15.75" x14ac:dyDescent="0.25">
      <c r="A120" s="61"/>
      <c r="B120" s="49"/>
      <c r="C120" s="62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49"/>
      <c r="T120" s="49"/>
      <c r="U120" s="49"/>
    </row>
    <row r="121" spans="1:21" ht="15.75" x14ac:dyDescent="0.25">
      <c r="A121" s="61"/>
      <c r="B121" s="49"/>
      <c r="C121" s="62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49"/>
      <c r="T121" s="49"/>
      <c r="U121" s="49"/>
    </row>
    <row r="122" spans="1:21" ht="15.75" x14ac:dyDescent="0.25">
      <c r="A122" s="61"/>
      <c r="B122" s="49"/>
      <c r="C122" s="62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49"/>
      <c r="T122" s="49"/>
      <c r="U122" s="49"/>
    </row>
    <row r="123" spans="1:21" ht="15.75" x14ac:dyDescent="0.25">
      <c r="A123" s="61"/>
      <c r="B123" s="49"/>
      <c r="C123" s="62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49"/>
      <c r="T123" s="49"/>
      <c r="U123" s="49"/>
    </row>
    <row r="124" spans="1:21" ht="15.75" x14ac:dyDescent="0.25">
      <c r="A124" s="61"/>
      <c r="B124" s="49"/>
      <c r="C124" s="62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49"/>
      <c r="T124" s="49"/>
      <c r="U124" s="49"/>
    </row>
    <row r="125" spans="1:21" ht="15.75" x14ac:dyDescent="0.25">
      <c r="A125" s="61"/>
      <c r="B125" s="49"/>
      <c r="C125" s="62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49"/>
      <c r="T125" s="49"/>
      <c r="U125" s="49"/>
    </row>
    <row r="126" spans="1:21" ht="15.75" x14ac:dyDescent="0.25">
      <c r="A126" s="61"/>
      <c r="B126" s="49"/>
      <c r="C126" s="62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49"/>
      <c r="T126" s="49"/>
      <c r="U126" s="49"/>
    </row>
    <row r="127" spans="1:21" ht="15.75" x14ac:dyDescent="0.25">
      <c r="A127" s="61"/>
      <c r="B127" s="49"/>
      <c r="C127" s="62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49"/>
      <c r="T127" s="49"/>
      <c r="U127" s="49"/>
    </row>
    <row r="128" spans="1:21" ht="15.75" x14ac:dyDescent="0.25">
      <c r="A128" s="61"/>
      <c r="B128" s="49"/>
      <c r="C128" s="62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49"/>
      <c r="T128" s="49"/>
      <c r="U128" s="49"/>
    </row>
    <row r="129" spans="1:21" ht="15.75" x14ac:dyDescent="0.25">
      <c r="A129" s="61"/>
      <c r="B129" s="49"/>
      <c r="C129" s="62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49"/>
      <c r="T129" s="49"/>
      <c r="U129" s="49"/>
    </row>
    <row r="130" spans="1:21" ht="15.75" x14ac:dyDescent="0.25">
      <c r="A130" s="61"/>
      <c r="B130" s="49"/>
      <c r="C130" s="6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49"/>
      <c r="T130" s="49"/>
      <c r="U130" s="49"/>
    </row>
    <row r="131" spans="1:21" ht="15.75" x14ac:dyDescent="0.25">
      <c r="A131" s="61"/>
      <c r="B131" s="49"/>
      <c r="C131" s="62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49"/>
      <c r="T131" s="49"/>
      <c r="U131" s="49"/>
    </row>
    <row r="132" spans="1:21" ht="15.75" x14ac:dyDescent="0.25">
      <c r="A132" s="61"/>
      <c r="B132" s="49"/>
      <c r="C132" s="62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49"/>
      <c r="T132" s="49"/>
      <c r="U132" s="49"/>
    </row>
    <row r="133" spans="1:21" ht="15.75" x14ac:dyDescent="0.25">
      <c r="A133" s="61"/>
      <c r="B133" s="49"/>
      <c r="C133" s="62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49"/>
      <c r="T133" s="49"/>
      <c r="U133" s="49"/>
    </row>
    <row r="134" spans="1:21" ht="15.75" x14ac:dyDescent="0.25">
      <c r="A134" s="61"/>
      <c r="B134" s="49"/>
      <c r="C134" s="62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49"/>
      <c r="T134" s="49"/>
      <c r="U134" s="49"/>
    </row>
    <row r="135" spans="1:21" ht="15.75" x14ac:dyDescent="0.25">
      <c r="A135" s="61"/>
      <c r="B135" s="49"/>
      <c r="C135" s="62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49"/>
      <c r="T135" s="49"/>
      <c r="U135" s="49"/>
    </row>
    <row r="136" spans="1:21" ht="15.75" x14ac:dyDescent="0.25">
      <c r="A136" s="61"/>
      <c r="B136" s="49"/>
      <c r="C136" s="62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49"/>
      <c r="T136" s="49"/>
      <c r="U136" s="49"/>
    </row>
    <row r="137" spans="1:21" ht="15.75" x14ac:dyDescent="0.25">
      <c r="A137" s="61"/>
      <c r="B137" s="49"/>
      <c r="C137" s="62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49"/>
      <c r="T137" s="49"/>
      <c r="U137" s="49"/>
    </row>
    <row r="138" spans="1:21" ht="15.75" x14ac:dyDescent="0.25">
      <c r="A138" s="61"/>
      <c r="B138" s="49"/>
      <c r="C138" s="62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49"/>
      <c r="T138" s="49"/>
      <c r="U138" s="49"/>
    </row>
    <row r="139" spans="1:21" ht="15.75" x14ac:dyDescent="0.25">
      <c r="A139" s="61"/>
      <c r="B139" s="49"/>
      <c r="C139" s="62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49"/>
      <c r="T139" s="49"/>
      <c r="U139" s="49"/>
    </row>
    <row r="140" spans="1:21" ht="15.75" x14ac:dyDescent="0.25">
      <c r="A140" s="61"/>
      <c r="B140" s="49"/>
      <c r="C140" s="62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49"/>
      <c r="T140" s="49"/>
      <c r="U140" s="49"/>
    </row>
    <row r="141" spans="1:21" ht="15.75" x14ac:dyDescent="0.25">
      <c r="A141" s="61"/>
      <c r="B141" s="49"/>
      <c r="C141" s="62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49"/>
      <c r="T141" s="49"/>
      <c r="U141" s="49"/>
    </row>
    <row r="142" spans="1:21" ht="15.75" x14ac:dyDescent="0.25">
      <c r="A142" s="61"/>
      <c r="B142" s="49"/>
      <c r="C142" s="62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49"/>
      <c r="T142" s="49"/>
      <c r="U142" s="49"/>
    </row>
    <row r="143" spans="1:21" ht="15.75" x14ac:dyDescent="0.25">
      <c r="A143" s="61"/>
      <c r="B143" s="49"/>
      <c r="C143" s="62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49"/>
      <c r="T143" s="49"/>
      <c r="U143" s="49"/>
    </row>
    <row r="144" spans="1:21" ht="15.75" x14ac:dyDescent="0.25">
      <c r="A144" s="61"/>
      <c r="B144" s="49"/>
      <c r="C144" s="62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49"/>
      <c r="T144" s="49"/>
      <c r="U144" s="49"/>
    </row>
    <row r="145" spans="1:21" ht="15.75" x14ac:dyDescent="0.25">
      <c r="A145" s="61"/>
      <c r="B145" s="49"/>
      <c r="C145" s="62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49"/>
      <c r="T145" s="49"/>
      <c r="U145" s="49"/>
    </row>
    <row r="146" spans="1:21" ht="15.75" x14ac:dyDescent="0.25">
      <c r="A146" s="61"/>
      <c r="B146" s="49"/>
      <c r="C146" s="62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49"/>
      <c r="T146" s="49"/>
      <c r="U146" s="49"/>
    </row>
    <row r="147" spans="1:21" ht="15.75" x14ac:dyDescent="0.25">
      <c r="A147" s="61"/>
      <c r="B147" s="49"/>
      <c r="C147" s="62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49"/>
      <c r="T147" s="49"/>
      <c r="U147" s="49"/>
    </row>
    <row r="148" spans="1:21" ht="15.75" x14ac:dyDescent="0.25">
      <c r="A148" s="61"/>
      <c r="B148" s="49"/>
      <c r="C148" s="62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49"/>
      <c r="T148" s="49"/>
      <c r="U148" s="49"/>
    </row>
    <row r="149" spans="1:21" ht="15.75" x14ac:dyDescent="0.25">
      <c r="A149" s="61"/>
      <c r="B149" s="49"/>
      <c r="C149" s="62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49"/>
      <c r="T149" s="49"/>
      <c r="U149" s="49"/>
    </row>
    <row r="150" spans="1:21" ht="15.75" x14ac:dyDescent="0.25">
      <c r="A150" s="61"/>
      <c r="B150" s="49"/>
      <c r="C150" s="62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49"/>
      <c r="T150" s="49"/>
      <c r="U150" s="49"/>
    </row>
    <row r="151" spans="1:21" ht="15.75" x14ac:dyDescent="0.25">
      <c r="A151" s="61"/>
      <c r="B151" s="49"/>
      <c r="C151" s="62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49"/>
      <c r="T151" s="49"/>
      <c r="U151" s="49"/>
    </row>
    <row r="152" spans="1:21" ht="15.75" x14ac:dyDescent="0.25">
      <c r="A152" s="61"/>
      <c r="B152" s="49"/>
      <c r="C152" s="62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49"/>
      <c r="T152" s="49"/>
      <c r="U152" s="49"/>
    </row>
    <row r="153" spans="1:21" ht="15.75" x14ac:dyDescent="0.25">
      <c r="A153" s="61"/>
      <c r="B153" s="49"/>
      <c r="C153" s="62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49"/>
      <c r="T153" s="49"/>
      <c r="U153" s="49"/>
    </row>
    <row r="154" spans="1:21" ht="15.75" x14ac:dyDescent="0.25">
      <c r="A154" s="61"/>
      <c r="B154" s="49"/>
      <c r="C154" s="62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49"/>
      <c r="T154" s="49"/>
      <c r="U154" s="49"/>
    </row>
    <row r="155" spans="1:21" ht="15.75" x14ac:dyDescent="0.25">
      <c r="A155" s="61"/>
      <c r="B155" s="49"/>
      <c r="C155" s="62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49"/>
      <c r="T155" s="49"/>
      <c r="U155" s="49"/>
    </row>
    <row r="156" spans="1:21" ht="15.75" x14ac:dyDescent="0.25">
      <c r="A156" s="61"/>
      <c r="B156" s="49"/>
      <c r="C156" s="62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49"/>
      <c r="T156" s="49"/>
      <c r="U156" s="49"/>
    </row>
    <row r="157" spans="1:21" ht="15.75" x14ac:dyDescent="0.25">
      <c r="A157" s="61"/>
      <c r="B157" s="49"/>
      <c r="C157" s="62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49"/>
      <c r="T157" s="49"/>
      <c r="U157" s="49"/>
    </row>
    <row r="158" spans="1:21" ht="15.75" x14ac:dyDescent="0.25">
      <c r="A158" s="61"/>
      <c r="B158" s="49"/>
      <c r="C158" s="62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49"/>
      <c r="T158" s="49"/>
      <c r="U158" s="49"/>
    </row>
    <row r="159" spans="1:21" ht="15.75" x14ac:dyDescent="0.25">
      <c r="A159" s="61"/>
      <c r="B159" s="49"/>
      <c r="C159" s="62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49"/>
      <c r="T159" s="49"/>
      <c r="U159" s="49"/>
    </row>
    <row r="160" spans="1:21" ht="15.75" x14ac:dyDescent="0.25">
      <c r="A160" s="61"/>
      <c r="B160" s="49"/>
      <c r="C160" s="62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49"/>
      <c r="T160" s="49"/>
      <c r="U160" s="49"/>
    </row>
    <row r="161" spans="1:21" ht="15.75" x14ac:dyDescent="0.25">
      <c r="A161" s="61"/>
      <c r="B161" s="49"/>
      <c r="C161" s="62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49"/>
      <c r="T161" s="49"/>
      <c r="U161" s="49"/>
    </row>
    <row r="162" spans="1:21" ht="15.75" x14ac:dyDescent="0.25">
      <c r="A162" s="61"/>
      <c r="B162" s="49"/>
      <c r="C162" s="62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49"/>
      <c r="T162" s="49"/>
      <c r="U162" s="49"/>
    </row>
    <row r="163" spans="1:21" ht="15.75" x14ac:dyDescent="0.25">
      <c r="A163" s="61"/>
      <c r="B163" s="49"/>
      <c r="C163" s="62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49"/>
      <c r="T163" s="49"/>
      <c r="U163" s="49"/>
    </row>
    <row r="164" spans="1:21" ht="15.75" x14ac:dyDescent="0.25">
      <c r="A164" s="61"/>
      <c r="B164" s="49"/>
      <c r="C164" s="62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49"/>
      <c r="T164" s="49"/>
      <c r="U164" s="49"/>
    </row>
    <row r="165" spans="1:21" ht="15.75" x14ac:dyDescent="0.25">
      <c r="A165" s="61"/>
      <c r="B165" s="49"/>
      <c r="C165" s="62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49"/>
      <c r="T165" s="49"/>
      <c r="U165" s="49"/>
    </row>
    <row r="166" spans="1:21" ht="15.75" x14ac:dyDescent="0.25">
      <c r="A166" s="61"/>
      <c r="B166" s="49"/>
      <c r="C166" s="62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49"/>
      <c r="T166" s="49"/>
      <c r="U166" s="49"/>
    </row>
    <row r="167" spans="1:21" ht="15.75" x14ac:dyDescent="0.25">
      <c r="A167" s="61"/>
      <c r="B167" s="49"/>
      <c r="C167" s="62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49"/>
      <c r="T167" s="49"/>
      <c r="U167" s="49"/>
    </row>
    <row r="168" spans="1:21" ht="15.75" x14ac:dyDescent="0.25">
      <c r="A168" s="61"/>
      <c r="B168" s="49"/>
      <c r="C168" s="62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49"/>
      <c r="T168" s="49"/>
      <c r="U168" s="49"/>
    </row>
    <row r="169" spans="1:21" ht="15.75" x14ac:dyDescent="0.25">
      <c r="A169" s="61"/>
      <c r="B169" s="49"/>
      <c r="C169" s="62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49"/>
      <c r="T169" s="49"/>
      <c r="U169" s="49"/>
    </row>
    <row r="170" spans="1:21" ht="15.75" x14ac:dyDescent="0.25">
      <c r="A170" s="61"/>
      <c r="B170" s="49"/>
      <c r="C170" s="62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49"/>
      <c r="T170" s="49"/>
      <c r="U170" s="49"/>
    </row>
    <row r="171" spans="1:21" ht="15.75" x14ac:dyDescent="0.25">
      <c r="A171" s="61"/>
      <c r="B171" s="49"/>
      <c r="C171" s="62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49"/>
      <c r="T171" s="49"/>
      <c r="U171" s="49"/>
    </row>
    <row r="172" spans="1:21" ht="15.75" x14ac:dyDescent="0.25">
      <c r="A172" s="61"/>
      <c r="B172" s="49"/>
      <c r="C172" s="62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49"/>
      <c r="T172" s="49"/>
      <c r="U172" s="49"/>
    </row>
    <row r="173" spans="1:21" ht="15.75" x14ac:dyDescent="0.25">
      <c r="A173" s="61"/>
      <c r="B173" s="49"/>
      <c r="C173" s="62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49"/>
      <c r="T173" s="49"/>
      <c r="U173" s="49"/>
    </row>
    <row r="174" spans="1:21" ht="15.75" x14ac:dyDescent="0.25">
      <c r="A174" s="61"/>
      <c r="B174" s="49"/>
      <c r="C174" s="62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49"/>
      <c r="T174" s="49"/>
      <c r="U174" s="49"/>
    </row>
    <row r="175" spans="1:21" ht="15.75" x14ac:dyDescent="0.25">
      <c r="A175" s="61"/>
      <c r="B175" s="49"/>
      <c r="C175" s="62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49"/>
      <c r="T175" s="49"/>
      <c r="U175" s="49"/>
    </row>
    <row r="176" spans="1:21" ht="15.75" x14ac:dyDescent="0.25">
      <c r="A176" s="61"/>
      <c r="B176" s="49"/>
      <c r="C176" s="62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49"/>
      <c r="T176" s="49"/>
      <c r="U176" s="49"/>
    </row>
    <row r="177" spans="1:21" ht="15.75" x14ac:dyDescent="0.25">
      <c r="A177" s="61"/>
      <c r="B177" s="49"/>
      <c r="C177" s="62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49"/>
      <c r="T177" s="49"/>
      <c r="U177" s="49"/>
    </row>
    <row r="178" spans="1:21" ht="15.75" x14ac:dyDescent="0.25">
      <c r="A178" s="61"/>
      <c r="B178" s="49"/>
      <c r="C178" s="62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49"/>
      <c r="T178" s="49"/>
      <c r="U178" s="49"/>
    </row>
    <row r="179" spans="1:21" ht="15.75" x14ac:dyDescent="0.25">
      <c r="A179" s="61"/>
      <c r="B179" s="49"/>
      <c r="C179" s="62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49"/>
      <c r="T179" s="49"/>
      <c r="U179" s="49"/>
    </row>
    <row r="180" spans="1:21" ht="15.75" x14ac:dyDescent="0.25">
      <c r="A180" s="61"/>
      <c r="B180" s="49"/>
      <c r="C180" s="62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49"/>
      <c r="T180" s="49"/>
      <c r="U180" s="49"/>
    </row>
    <row r="181" spans="1:21" ht="15.75" x14ac:dyDescent="0.25">
      <c r="A181" s="61"/>
      <c r="B181" s="49"/>
      <c r="C181" s="62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49"/>
      <c r="T181" s="49"/>
      <c r="U181" s="49"/>
    </row>
    <row r="182" spans="1:21" ht="15.75" x14ac:dyDescent="0.25">
      <c r="A182" s="61"/>
      <c r="B182" s="49"/>
      <c r="C182" s="62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49"/>
      <c r="T182" s="49"/>
      <c r="U182" s="49"/>
    </row>
    <row r="183" spans="1:21" ht="15.75" x14ac:dyDescent="0.25">
      <c r="A183" s="61"/>
      <c r="B183" s="49"/>
      <c r="C183" s="62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49"/>
      <c r="T183" s="49"/>
      <c r="U183" s="49"/>
    </row>
    <row r="184" spans="1:21" ht="15.75" x14ac:dyDescent="0.25">
      <c r="A184" s="61"/>
      <c r="B184" s="49"/>
      <c r="C184" s="62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49"/>
      <c r="T184" s="49"/>
      <c r="U184" s="49"/>
    </row>
    <row r="185" spans="1:21" ht="15.75" x14ac:dyDescent="0.25">
      <c r="A185" s="61"/>
      <c r="B185" s="49"/>
      <c r="C185" s="62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49"/>
      <c r="T185" s="49"/>
      <c r="U185" s="49"/>
    </row>
    <row r="186" spans="1:21" ht="15.75" x14ac:dyDescent="0.25">
      <c r="A186" s="61"/>
      <c r="B186" s="49"/>
      <c r="C186" s="62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49"/>
      <c r="T186" s="49"/>
      <c r="U186" s="49"/>
    </row>
    <row r="187" spans="1:21" ht="15.75" x14ac:dyDescent="0.25">
      <c r="A187" s="61"/>
      <c r="B187" s="49"/>
      <c r="C187" s="62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49"/>
      <c r="T187" s="49"/>
      <c r="U187" s="49"/>
    </row>
    <row r="188" spans="1:21" ht="15.75" x14ac:dyDescent="0.25">
      <c r="A188" s="61"/>
      <c r="B188" s="49"/>
      <c r="C188" s="62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49"/>
      <c r="T188" s="49"/>
      <c r="U188" s="49"/>
    </row>
    <row r="189" spans="1:21" ht="15.75" x14ac:dyDescent="0.25">
      <c r="A189" s="61"/>
      <c r="B189" s="49"/>
      <c r="C189" s="62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49"/>
      <c r="T189" s="49"/>
      <c r="U189" s="49"/>
    </row>
    <row r="190" spans="1:21" ht="15.75" x14ac:dyDescent="0.25">
      <c r="A190" s="61"/>
      <c r="B190" s="49"/>
      <c r="C190" s="62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49"/>
      <c r="T190" s="49"/>
      <c r="U190" s="49"/>
    </row>
    <row r="191" spans="1:21" ht="15.75" x14ac:dyDescent="0.25">
      <c r="A191" s="61"/>
      <c r="B191" s="49"/>
      <c r="C191" s="62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49"/>
      <c r="T191" s="49"/>
      <c r="U191" s="49"/>
    </row>
    <row r="192" spans="1:21" ht="15.75" x14ac:dyDescent="0.25">
      <c r="A192" s="61"/>
      <c r="B192" s="49"/>
      <c r="C192" s="62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49"/>
      <c r="T192" s="49"/>
      <c r="U192" s="49"/>
    </row>
    <row r="193" spans="1:21" ht="15.75" x14ac:dyDescent="0.25">
      <c r="A193" s="61"/>
      <c r="B193" s="49"/>
      <c r="C193" s="62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49"/>
      <c r="T193" s="49"/>
      <c r="U193" s="49"/>
    </row>
    <row r="194" spans="1:21" ht="15.75" x14ac:dyDescent="0.25">
      <c r="A194" s="61"/>
      <c r="B194" s="49"/>
      <c r="C194" s="62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49"/>
      <c r="T194" s="49"/>
      <c r="U194" s="49"/>
    </row>
    <row r="195" spans="1:21" ht="15.75" x14ac:dyDescent="0.25">
      <c r="A195" s="61"/>
      <c r="B195" s="49"/>
      <c r="C195" s="62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49"/>
      <c r="T195" s="49"/>
      <c r="U195" s="49"/>
    </row>
    <row r="196" spans="1:21" ht="15.75" x14ac:dyDescent="0.25">
      <c r="A196" s="61"/>
      <c r="B196" s="49"/>
      <c r="C196" s="62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49"/>
      <c r="T196" s="49"/>
      <c r="U196" s="49"/>
    </row>
    <row r="197" spans="1:21" ht="15.75" x14ac:dyDescent="0.25">
      <c r="A197" s="61"/>
      <c r="B197" s="49"/>
      <c r="C197" s="62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49"/>
      <c r="T197" s="49"/>
      <c r="U197" s="49"/>
    </row>
    <row r="198" spans="1:21" ht="15.75" x14ac:dyDescent="0.25">
      <c r="A198" s="61"/>
      <c r="B198" s="49"/>
      <c r="C198" s="62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49"/>
      <c r="T198" s="49"/>
      <c r="U198" s="49"/>
    </row>
    <row r="199" spans="1:21" ht="15.75" x14ac:dyDescent="0.25">
      <c r="A199" s="61"/>
      <c r="B199" s="49"/>
      <c r="C199" s="62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49"/>
      <c r="T199" s="49"/>
      <c r="U199" s="49"/>
    </row>
    <row r="200" spans="1:21" ht="15.75" x14ac:dyDescent="0.25">
      <c r="A200" s="61"/>
      <c r="B200" s="49"/>
      <c r="C200" s="62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49"/>
      <c r="T200" s="49"/>
      <c r="U200" s="49"/>
    </row>
    <row r="201" spans="1:21" ht="15.75" x14ac:dyDescent="0.25">
      <c r="A201" s="61"/>
      <c r="B201" s="49"/>
      <c r="C201" s="62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49"/>
      <c r="T201" s="49"/>
      <c r="U201" s="49"/>
    </row>
    <row r="202" spans="1:21" ht="15.75" x14ac:dyDescent="0.25">
      <c r="A202" s="61"/>
      <c r="B202" s="49"/>
      <c r="C202" s="62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49"/>
      <c r="T202" s="49"/>
      <c r="U202" s="49"/>
    </row>
    <row r="203" spans="1:21" ht="15.75" x14ac:dyDescent="0.25">
      <c r="A203" s="61"/>
      <c r="B203" s="49"/>
      <c r="C203" s="62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49"/>
      <c r="T203" s="49"/>
      <c r="U203" s="49"/>
    </row>
    <row r="204" spans="1:21" ht="15.75" x14ac:dyDescent="0.25">
      <c r="A204" s="61"/>
      <c r="B204" s="49"/>
      <c r="C204" s="62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49"/>
      <c r="T204" s="49"/>
      <c r="U204" s="49"/>
    </row>
    <row r="205" spans="1:21" ht="15.75" x14ac:dyDescent="0.25">
      <c r="A205" s="61"/>
      <c r="B205" s="49"/>
      <c r="C205" s="62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49"/>
      <c r="T205" s="49"/>
      <c r="U205" s="49"/>
    </row>
    <row r="206" spans="1:21" ht="15.75" x14ac:dyDescent="0.25">
      <c r="A206" s="61"/>
      <c r="B206" s="49"/>
      <c r="C206" s="62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49"/>
      <c r="T206" s="49"/>
      <c r="U206" s="49"/>
    </row>
    <row r="207" spans="1:21" ht="15.75" x14ac:dyDescent="0.25">
      <c r="A207" s="61"/>
      <c r="B207" s="49"/>
      <c r="C207" s="62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49"/>
      <c r="T207" s="49"/>
      <c r="U207" s="49"/>
    </row>
    <row r="208" spans="1:21" ht="15.75" x14ac:dyDescent="0.25">
      <c r="A208" s="61"/>
      <c r="B208" s="49"/>
      <c r="C208" s="62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49"/>
      <c r="T208" s="49"/>
      <c r="U208" s="49"/>
    </row>
    <row r="209" spans="1:21" ht="15.75" x14ac:dyDescent="0.25">
      <c r="A209" s="61"/>
      <c r="B209" s="49"/>
      <c r="C209" s="62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49"/>
      <c r="T209" s="49"/>
      <c r="U209" s="49"/>
    </row>
    <row r="210" spans="1:21" ht="15.75" x14ac:dyDescent="0.25">
      <c r="A210" s="61"/>
      <c r="B210" s="49"/>
      <c r="C210" s="62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49"/>
      <c r="T210" s="49"/>
      <c r="U210" s="49"/>
    </row>
    <row r="211" spans="1:21" ht="15.75" x14ac:dyDescent="0.25">
      <c r="A211" s="61"/>
      <c r="B211" s="49"/>
      <c r="C211" s="62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49"/>
      <c r="T211" s="49"/>
      <c r="U211" s="49"/>
    </row>
    <row r="212" spans="1:21" ht="15.75" x14ac:dyDescent="0.25">
      <c r="A212" s="61"/>
      <c r="B212" s="49"/>
      <c r="C212" s="62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49"/>
      <c r="T212" s="49"/>
      <c r="U212" s="49"/>
    </row>
    <row r="213" spans="1:21" ht="15.75" x14ac:dyDescent="0.25">
      <c r="A213" s="61"/>
      <c r="B213" s="49"/>
      <c r="C213" s="62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49"/>
      <c r="T213" s="49"/>
      <c r="U213" s="49"/>
    </row>
    <row r="214" spans="1:21" ht="15.75" x14ac:dyDescent="0.25">
      <c r="A214" s="61"/>
      <c r="B214" s="49"/>
      <c r="C214" s="6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49"/>
      <c r="T214" s="49"/>
      <c r="U214" s="49"/>
    </row>
    <row r="215" spans="1:21" ht="15.75" x14ac:dyDescent="0.25">
      <c r="A215" s="61"/>
      <c r="B215" s="49"/>
      <c r="C215" s="62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49"/>
      <c r="T215" s="49"/>
      <c r="U215" s="49"/>
    </row>
    <row r="216" spans="1:21" ht="15.75" x14ac:dyDescent="0.25">
      <c r="A216" s="61"/>
      <c r="B216" s="49"/>
      <c r="C216" s="62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49"/>
      <c r="T216" s="49"/>
      <c r="U216" s="49"/>
    </row>
    <row r="217" spans="1:21" ht="15.75" x14ac:dyDescent="0.25">
      <c r="A217" s="61"/>
      <c r="B217" s="49"/>
      <c r="C217" s="62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49"/>
      <c r="T217" s="49"/>
      <c r="U217" s="49"/>
    </row>
    <row r="218" spans="1:21" ht="15.75" x14ac:dyDescent="0.25">
      <c r="A218" s="61"/>
      <c r="B218" s="49"/>
      <c r="C218" s="62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49"/>
      <c r="T218" s="49"/>
      <c r="U218" s="49"/>
    </row>
    <row r="219" spans="1:21" ht="15.75" x14ac:dyDescent="0.25">
      <c r="A219" s="61"/>
      <c r="B219" s="49"/>
      <c r="C219" s="6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49"/>
      <c r="T219" s="49"/>
      <c r="U219" s="49"/>
    </row>
    <row r="220" spans="1:21" ht="15.75" x14ac:dyDescent="0.25">
      <c r="A220" s="61"/>
      <c r="B220" s="49"/>
      <c r="C220" s="62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49"/>
      <c r="T220" s="49"/>
      <c r="U220" s="49"/>
    </row>
    <row r="221" spans="1:21" ht="15.75" x14ac:dyDescent="0.25">
      <c r="A221" s="61"/>
      <c r="B221" s="49"/>
      <c r="C221" s="62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49"/>
      <c r="T221" s="49"/>
      <c r="U221" s="49"/>
    </row>
    <row r="222" spans="1:21" ht="15.75" x14ac:dyDescent="0.25">
      <c r="A222" s="61"/>
      <c r="B222" s="49"/>
      <c r="C222" s="62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49"/>
      <c r="T222" s="49"/>
      <c r="U222" s="49"/>
    </row>
    <row r="223" spans="1:21" ht="15.75" x14ac:dyDescent="0.25">
      <c r="A223" s="61"/>
      <c r="B223" s="49"/>
      <c r="C223" s="62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49"/>
      <c r="T223" s="49"/>
      <c r="U223" s="49"/>
    </row>
    <row r="224" spans="1:21" ht="15.75" x14ac:dyDescent="0.25">
      <c r="A224" s="61"/>
      <c r="B224" s="49"/>
      <c r="C224" s="62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49"/>
      <c r="T224" s="49"/>
      <c r="U224" s="49"/>
    </row>
    <row r="225" spans="1:21" ht="15.75" x14ac:dyDescent="0.25">
      <c r="A225" s="61"/>
      <c r="B225" s="49"/>
      <c r="C225" s="62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49"/>
      <c r="T225" s="49"/>
      <c r="U225" s="49"/>
    </row>
    <row r="226" spans="1:21" ht="15.75" x14ac:dyDescent="0.25">
      <c r="A226" s="61"/>
      <c r="B226" s="49"/>
      <c r="C226" s="62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49"/>
      <c r="T226" s="49"/>
      <c r="U226" s="49"/>
    </row>
    <row r="227" spans="1:21" ht="15.75" x14ac:dyDescent="0.25">
      <c r="A227" s="61"/>
      <c r="B227" s="49"/>
      <c r="C227" s="62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49"/>
      <c r="T227" s="49"/>
      <c r="U227" s="49"/>
    </row>
    <row r="228" spans="1:21" ht="15.75" x14ac:dyDescent="0.25">
      <c r="A228" s="61"/>
      <c r="B228" s="49"/>
      <c r="C228" s="62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49"/>
      <c r="T228" s="49"/>
      <c r="U228" s="49"/>
    </row>
    <row r="229" spans="1:21" ht="15.75" x14ac:dyDescent="0.25">
      <c r="A229" s="61"/>
      <c r="B229" s="49"/>
      <c r="C229" s="62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49"/>
      <c r="T229" s="49"/>
      <c r="U229" s="49"/>
    </row>
    <row r="230" spans="1:21" ht="15.75" x14ac:dyDescent="0.25">
      <c r="A230" s="61"/>
      <c r="B230" s="49"/>
      <c r="C230" s="62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49"/>
      <c r="T230" s="49"/>
      <c r="U230" s="49"/>
    </row>
    <row r="231" spans="1:21" ht="15.75" x14ac:dyDescent="0.25">
      <c r="A231" s="61"/>
      <c r="B231" s="49"/>
      <c r="C231" s="62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49"/>
      <c r="T231" s="49"/>
      <c r="U231" s="49"/>
    </row>
    <row r="232" spans="1:21" ht="15.75" x14ac:dyDescent="0.25">
      <c r="A232" s="61"/>
      <c r="B232" s="49"/>
      <c r="C232" s="62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49"/>
      <c r="T232" s="49"/>
      <c r="U232" s="49"/>
    </row>
    <row r="233" spans="1:21" ht="15.75" x14ac:dyDescent="0.25">
      <c r="A233" s="61"/>
      <c r="B233" s="49"/>
      <c r="C233" s="62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49"/>
      <c r="T233" s="49"/>
      <c r="U233" s="49"/>
    </row>
    <row r="234" spans="1:21" ht="15.75" x14ac:dyDescent="0.25">
      <c r="A234" s="61"/>
      <c r="B234" s="49"/>
      <c r="C234" s="62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49"/>
      <c r="T234" s="49"/>
      <c r="U234" s="49"/>
    </row>
    <row r="235" spans="1:21" ht="15.75" x14ac:dyDescent="0.25">
      <c r="A235" s="61"/>
      <c r="B235" s="49"/>
      <c r="C235" s="62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49"/>
      <c r="T235" s="49"/>
      <c r="U235" s="49"/>
    </row>
    <row r="236" spans="1:21" ht="15.75" x14ac:dyDescent="0.25">
      <c r="A236" s="61"/>
      <c r="B236" s="49"/>
      <c r="C236" s="62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49"/>
      <c r="T236" s="49"/>
      <c r="U236" s="49"/>
    </row>
    <row r="237" spans="1:21" ht="15.75" x14ac:dyDescent="0.25">
      <c r="A237" s="61"/>
      <c r="B237" s="49"/>
      <c r="C237" s="62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49"/>
      <c r="T237" s="49"/>
      <c r="U237" s="49"/>
    </row>
    <row r="238" spans="1:21" ht="15.75" x14ac:dyDescent="0.25">
      <c r="A238" s="61"/>
      <c r="B238" s="49"/>
      <c r="C238" s="62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49"/>
      <c r="T238" s="49"/>
      <c r="U238" s="49"/>
    </row>
    <row r="239" spans="1:21" ht="15.75" x14ac:dyDescent="0.25">
      <c r="A239" s="61"/>
      <c r="B239" s="49"/>
      <c r="C239" s="62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49"/>
      <c r="T239" s="49"/>
      <c r="U239" s="49"/>
    </row>
    <row r="240" spans="1:21" ht="15.75" x14ac:dyDescent="0.25">
      <c r="A240" s="61"/>
      <c r="B240" s="49"/>
      <c r="C240" s="62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49"/>
      <c r="T240" s="49"/>
      <c r="U240" s="49"/>
    </row>
    <row r="241" spans="1:21" ht="15.75" x14ac:dyDescent="0.25">
      <c r="A241" s="61"/>
      <c r="B241" s="49"/>
      <c r="C241" s="62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49"/>
      <c r="T241" s="49"/>
      <c r="U241" s="49"/>
    </row>
    <row r="242" spans="1:21" ht="15.75" x14ac:dyDescent="0.25">
      <c r="A242" s="61"/>
      <c r="B242" s="49"/>
      <c r="C242" s="62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49"/>
      <c r="T242" s="49"/>
      <c r="U242" s="49"/>
    </row>
    <row r="243" spans="1:21" ht="15.75" x14ac:dyDescent="0.25">
      <c r="A243" s="61"/>
      <c r="B243" s="49"/>
      <c r="C243" s="62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49"/>
      <c r="T243" s="49"/>
      <c r="U243" s="49"/>
    </row>
    <row r="244" spans="1:21" ht="15.75" x14ac:dyDescent="0.25">
      <c r="A244" s="61"/>
      <c r="B244" s="49"/>
      <c r="C244" s="62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49"/>
      <c r="T244" s="49"/>
      <c r="U244" s="49"/>
    </row>
    <row r="245" spans="1:21" ht="15.75" x14ac:dyDescent="0.25">
      <c r="A245" s="61"/>
      <c r="B245" s="49"/>
      <c r="C245" s="62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49"/>
      <c r="T245" s="49"/>
      <c r="U245" s="49"/>
    </row>
    <row r="246" spans="1:21" ht="15.75" x14ac:dyDescent="0.25">
      <c r="A246" s="61"/>
      <c r="B246" s="49"/>
      <c r="C246" s="62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49"/>
      <c r="T246" s="49"/>
      <c r="U246" s="49"/>
    </row>
    <row r="247" spans="1:21" ht="15.75" x14ac:dyDescent="0.25">
      <c r="A247" s="61"/>
      <c r="B247" s="49"/>
      <c r="C247" s="62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49"/>
      <c r="T247" s="49"/>
      <c r="U247" s="49"/>
    </row>
    <row r="248" spans="1:21" ht="15.75" x14ac:dyDescent="0.25">
      <c r="A248" s="61"/>
      <c r="B248" s="49"/>
      <c r="C248" s="62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49"/>
      <c r="T248" s="49"/>
      <c r="U248" s="49"/>
    </row>
    <row r="249" spans="1:21" ht="15.75" x14ac:dyDescent="0.25">
      <c r="A249" s="61"/>
      <c r="B249" s="49"/>
      <c r="C249" s="62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49"/>
      <c r="T249" s="49"/>
      <c r="U249" s="49"/>
    </row>
    <row r="250" spans="1:21" ht="15.75" x14ac:dyDescent="0.25">
      <c r="A250" s="61"/>
      <c r="B250" s="49"/>
      <c r="C250" s="62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49"/>
      <c r="T250" s="49"/>
      <c r="U250" s="49"/>
    </row>
    <row r="251" spans="1:21" ht="15.75" x14ac:dyDescent="0.25">
      <c r="A251" s="61"/>
      <c r="B251" s="49"/>
      <c r="C251" s="62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49"/>
      <c r="T251" s="49"/>
      <c r="U251" s="49"/>
    </row>
    <row r="252" spans="1:21" ht="15.75" x14ac:dyDescent="0.25">
      <c r="A252" s="61"/>
      <c r="B252" s="49"/>
      <c r="C252" s="62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49"/>
      <c r="T252" s="49"/>
      <c r="U252" s="49"/>
    </row>
    <row r="253" spans="1:21" ht="15.75" x14ac:dyDescent="0.25">
      <c r="A253" s="61"/>
      <c r="B253" s="49"/>
      <c r="C253" s="62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49"/>
      <c r="T253" s="49"/>
      <c r="U253" s="49"/>
    </row>
    <row r="254" spans="1:21" ht="15.75" x14ac:dyDescent="0.25">
      <c r="A254" s="61"/>
      <c r="B254" s="49"/>
      <c r="C254" s="62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49"/>
      <c r="T254" s="49"/>
      <c r="U254" s="49"/>
    </row>
    <row r="255" spans="1:21" ht="15.75" x14ac:dyDescent="0.25">
      <c r="A255" s="61"/>
      <c r="B255" s="49"/>
      <c r="C255" s="62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49"/>
      <c r="T255" s="49"/>
      <c r="U255" s="49"/>
    </row>
    <row r="256" spans="1:21" ht="15.75" x14ac:dyDescent="0.25">
      <c r="A256" s="61"/>
      <c r="B256" s="49"/>
      <c r="C256" s="62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49"/>
      <c r="T256" s="49"/>
      <c r="U256" s="49"/>
    </row>
    <row r="257" spans="1:21" ht="15.75" x14ac:dyDescent="0.25">
      <c r="A257" s="61"/>
      <c r="B257" s="49"/>
      <c r="C257" s="62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49"/>
      <c r="T257" s="49"/>
      <c r="U257" s="49"/>
    </row>
    <row r="258" spans="1:21" ht="15.75" x14ac:dyDescent="0.25">
      <c r="A258" s="61"/>
      <c r="B258" s="49"/>
      <c r="C258" s="62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49"/>
      <c r="T258" s="49"/>
      <c r="U258" s="49"/>
    </row>
    <row r="259" spans="1:21" ht="15.75" x14ac:dyDescent="0.25">
      <c r="A259" s="61"/>
      <c r="B259" s="49"/>
      <c r="C259" s="62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49"/>
      <c r="T259" s="49"/>
      <c r="U259" s="49"/>
    </row>
    <row r="260" spans="1:21" ht="15.75" x14ac:dyDescent="0.25">
      <c r="A260" s="61"/>
      <c r="B260" s="49"/>
      <c r="C260" s="62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49"/>
      <c r="T260" s="49"/>
      <c r="U260" s="49"/>
    </row>
    <row r="261" spans="1:21" ht="15.75" x14ac:dyDescent="0.25">
      <c r="A261" s="61"/>
      <c r="B261" s="49"/>
      <c r="C261" s="62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49"/>
      <c r="T261" s="49"/>
      <c r="U261" s="49"/>
    </row>
    <row r="262" spans="1:21" ht="15.75" x14ac:dyDescent="0.25">
      <c r="A262" s="61"/>
      <c r="B262" s="49"/>
      <c r="C262" s="62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49"/>
      <c r="T262" s="49"/>
      <c r="U262" s="49"/>
    </row>
    <row r="263" spans="1:21" ht="15.75" x14ac:dyDescent="0.25">
      <c r="A263" s="61"/>
      <c r="B263" s="49"/>
      <c r="C263" s="62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49"/>
      <c r="T263" s="49"/>
      <c r="U263" s="49"/>
    </row>
    <row r="264" spans="1:21" ht="15.75" x14ac:dyDescent="0.25">
      <c r="A264" s="61"/>
      <c r="B264" s="49"/>
      <c r="C264" s="62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49"/>
      <c r="T264" s="49"/>
      <c r="U264" s="49"/>
    </row>
    <row r="265" spans="1:21" ht="15.75" x14ac:dyDescent="0.25">
      <c r="A265" s="61"/>
      <c r="B265" s="49"/>
      <c r="C265" s="62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49"/>
      <c r="T265" s="49"/>
      <c r="U265" s="49"/>
    </row>
    <row r="266" spans="1:21" ht="15.75" x14ac:dyDescent="0.25">
      <c r="A266" s="61"/>
      <c r="B266" s="49"/>
      <c r="C266" s="62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49"/>
      <c r="T266" s="49"/>
      <c r="U266" s="49"/>
    </row>
    <row r="267" spans="1:21" ht="15.75" x14ac:dyDescent="0.25">
      <c r="A267" s="61"/>
      <c r="B267" s="49"/>
      <c r="C267" s="62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49"/>
      <c r="T267" s="49"/>
      <c r="U267" s="49"/>
    </row>
    <row r="268" spans="1:21" ht="15.75" x14ac:dyDescent="0.25">
      <c r="A268" s="61"/>
      <c r="B268" s="49"/>
      <c r="C268" s="62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49"/>
      <c r="T268" s="49"/>
      <c r="U268" s="49"/>
    </row>
    <row r="269" spans="1:21" ht="15.75" x14ac:dyDescent="0.25">
      <c r="A269" s="61"/>
      <c r="B269" s="49"/>
      <c r="C269" s="62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49"/>
      <c r="T269" s="49"/>
      <c r="U269" s="49"/>
    </row>
    <row r="270" spans="1:21" ht="15.75" x14ac:dyDescent="0.25">
      <c r="A270" s="61"/>
      <c r="B270" s="49"/>
      <c r="C270" s="62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49"/>
      <c r="T270" s="49"/>
      <c r="U270" s="49"/>
    </row>
    <row r="271" spans="1:21" ht="15.75" x14ac:dyDescent="0.25">
      <c r="A271" s="61"/>
      <c r="B271" s="49"/>
      <c r="C271" s="62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49"/>
      <c r="T271" s="49"/>
      <c r="U271" s="49"/>
    </row>
    <row r="272" spans="1:21" ht="15.75" x14ac:dyDescent="0.25">
      <c r="A272" s="61"/>
      <c r="B272" s="49"/>
      <c r="C272" s="62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49"/>
      <c r="T272" s="49"/>
      <c r="U272" s="49"/>
    </row>
    <row r="273" spans="1:21" ht="15.75" x14ac:dyDescent="0.25">
      <c r="A273" s="61"/>
      <c r="B273" s="49"/>
      <c r="C273" s="62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49"/>
      <c r="T273" s="49"/>
      <c r="U273" s="49"/>
    </row>
    <row r="274" spans="1:21" ht="15.75" x14ac:dyDescent="0.25">
      <c r="A274" s="61"/>
      <c r="B274" s="49"/>
      <c r="C274" s="62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49"/>
      <c r="T274" s="49"/>
      <c r="U274" s="49"/>
    </row>
    <row r="275" spans="1:21" ht="15.75" x14ac:dyDescent="0.25">
      <c r="A275" s="61"/>
      <c r="B275" s="49"/>
      <c r="C275" s="62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49"/>
      <c r="T275" s="49"/>
      <c r="U275" s="49"/>
    </row>
    <row r="276" spans="1:21" ht="15.75" x14ac:dyDescent="0.25">
      <c r="A276" s="61"/>
      <c r="B276" s="49"/>
      <c r="C276" s="62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49"/>
      <c r="T276" s="49"/>
      <c r="U276" s="49"/>
    </row>
    <row r="277" spans="1:21" ht="15.75" x14ac:dyDescent="0.25">
      <c r="A277" s="61"/>
      <c r="B277" s="49"/>
      <c r="C277" s="62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49"/>
      <c r="T277" s="49"/>
      <c r="U277" s="49"/>
    </row>
    <row r="278" spans="1:21" ht="15.75" x14ac:dyDescent="0.25">
      <c r="A278" s="61"/>
      <c r="B278" s="49"/>
      <c r="C278" s="62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49"/>
      <c r="T278" s="49"/>
      <c r="U278" s="49"/>
    </row>
    <row r="279" spans="1:21" ht="15.75" x14ac:dyDescent="0.25">
      <c r="A279" s="61"/>
      <c r="B279" s="49"/>
      <c r="C279" s="62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49"/>
      <c r="T279" s="49"/>
      <c r="U279" s="49"/>
    </row>
    <row r="280" spans="1:21" ht="15.75" x14ac:dyDescent="0.25">
      <c r="A280" s="61"/>
      <c r="B280" s="49"/>
      <c r="C280" s="62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49"/>
      <c r="T280" s="49"/>
      <c r="U280" s="49"/>
    </row>
    <row r="281" spans="1:21" ht="15.75" x14ac:dyDescent="0.25">
      <c r="A281" s="61"/>
      <c r="B281" s="49"/>
      <c r="C281" s="62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49"/>
      <c r="T281" s="49"/>
      <c r="U281" s="49"/>
    </row>
    <row r="282" spans="1:21" ht="15.75" x14ac:dyDescent="0.25">
      <c r="A282" s="61"/>
      <c r="B282" s="49"/>
      <c r="C282" s="62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49"/>
      <c r="T282" s="49"/>
      <c r="U282" s="49"/>
    </row>
    <row r="283" spans="1:21" ht="15.75" x14ac:dyDescent="0.25">
      <c r="A283" s="61"/>
      <c r="B283" s="49"/>
      <c r="C283" s="62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49"/>
      <c r="T283" s="49"/>
      <c r="U283" s="49"/>
    </row>
    <row r="284" spans="1:21" ht="15.75" x14ac:dyDescent="0.25">
      <c r="A284" s="61"/>
      <c r="B284" s="49"/>
      <c r="C284" s="62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49"/>
      <c r="T284" s="49"/>
      <c r="U284" s="49"/>
    </row>
    <row r="285" spans="1:21" ht="15.75" x14ac:dyDescent="0.25">
      <c r="A285" s="61"/>
      <c r="B285" s="49"/>
      <c r="C285" s="62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49"/>
      <c r="T285" s="49"/>
      <c r="U285" s="49"/>
    </row>
    <row r="286" spans="1:21" ht="15.75" x14ac:dyDescent="0.25">
      <c r="A286" s="61"/>
      <c r="B286" s="49"/>
      <c r="C286" s="62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49"/>
      <c r="T286" s="49"/>
      <c r="U286" s="49"/>
    </row>
    <row r="287" spans="1:21" ht="15.75" x14ac:dyDescent="0.25">
      <c r="A287" s="61"/>
      <c r="B287" s="49"/>
      <c r="C287" s="62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49"/>
      <c r="T287" s="49"/>
      <c r="U287" s="49"/>
    </row>
    <row r="288" spans="1:21" ht="15.75" x14ac:dyDescent="0.25">
      <c r="A288" s="61"/>
      <c r="B288" s="49"/>
      <c r="C288" s="62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49"/>
      <c r="T288" s="49"/>
      <c r="U288" s="49"/>
    </row>
    <row r="289" spans="1:21" ht="15.75" x14ac:dyDescent="0.25">
      <c r="A289" s="61"/>
      <c r="B289" s="49"/>
      <c r="C289" s="62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49"/>
      <c r="T289" s="49"/>
      <c r="U289" s="49"/>
    </row>
    <row r="290" spans="1:21" ht="15.75" x14ac:dyDescent="0.25">
      <c r="A290" s="61"/>
      <c r="B290" s="49"/>
      <c r="C290" s="62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49"/>
      <c r="T290" s="49"/>
      <c r="U290" s="49"/>
    </row>
    <row r="291" spans="1:21" ht="15.75" x14ac:dyDescent="0.25">
      <c r="A291" s="61"/>
      <c r="B291" s="49"/>
      <c r="C291" s="62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49"/>
      <c r="T291" s="49"/>
      <c r="U291" s="49"/>
    </row>
    <row r="292" spans="1:21" ht="15.75" x14ac:dyDescent="0.25">
      <c r="A292" s="61"/>
      <c r="B292" s="49"/>
      <c r="C292" s="62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49"/>
      <c r="T292" s="49"/>
      <c r="U292" s="49"/>
    </row>
    <row r="293" spans="1:21" ht="15.75" x14ac:dyDescent="0.25">
      <c r="A293" s="61"/>
      <c r="B293" s="49"/>
      <c r="C293" s="62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49"/>
      <c r="T293" s="49"/>
      <c r="U293" s="49"/>
    </row>
    <row r="294" spans="1:21" ht="15.75" x14ac:dyDescent="0.25">
      <c r="A294" s="61"/>
      <c r="B294" s="49"/>
      <c r="C294" s="62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49"/>
      <c r="T294" s="49"/>
      <c r="U294" s="49"/>
    </row>
    <row r="295" spans="1:21" ht="15.75" x14ac:dyDescent="0.25">
      <c r="A295" s="61"/>
      <c r="B295" s="49"/>
      <c r="C295" s="62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49"/>
      <c r="T295" s="49"/>
      <c r="U295" s="49"/>
    </row>
    <row r="296" spans="1:21" ht="15.75" x14ac:dyDescent="0.25">
      <c r="A296" s="61"/>
      <c r="B296" s="49"/>
      <c r="C296" s="62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49"/>
      <c r="T296" s="49"/>
      <c r="U296" s="49"/>
    </row>
    <row r="297" spans="1:21" ht="15.75" x14ac:dyDescent="0.25">
      <c r="A297" s="61"/>
      <c r="B297" s="49"/>
      <c r="C297" s="62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49"/>
      <c r="T297" s="49"/>
      <c r="U297" s="49"/>
    </row>
    <row r="298" spans="1:21" ht="15.75" x14ac:dyDescent="0.25">
      <c r="A298" s="61"/>
      <c r="B298" s="49"/>
      <c r="C298" s="62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49"/>
      <c r="T298" s="49"/>
      <c r="U298" s="49"/>
    </row>
    <row r="299" spans="1:21" ht="15.75" x14ac:dyDescent="0.25">
      <c r="A299" s="61"/>
      <c r="B299" s="49"/>
      <c r="C299" s="62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49"/>
      <c r="T299" s="49"/>
      <c r="U299" s="49"/>
    </row>
    <row r="300" spans="1:21" ht="15.75" x14ac:dyDescent="0.25">
      <c r="A300" s="61"/>
      <c r="B300" s="49"/>
      <c r="C300" s="62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49"/>
      <c r="T300" s="49"/>
      <c r="U300" s="49"/>
    </row>
    <row r="301" spans="1:21" ht="15.75" x14ac:dyDescent="0.25">
      <c r="A301" s="61"/>
      <c r="B301" s="49"/>
      <c r="C301" s="62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49"/>
      <c r="T301" s="49"/>
      <c r="U301" s="49"/>
    </row>
    <row r="302" spans="1:21" ht="15.75" x14ac:dyDescent="0.25">
      <c r="A302" s="61"/>
      <c r="B302" s="49"/>
      <c r="C302" s="62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49"/>
      <c r="T302" s="49"/>
      <c r="U302" s="49"/>
    </row>
    <row r="303" spans="1:21" ht="15.75" x14ac:dyDescent="0.25">
      <c r="A303" s="61"/>
      <c r="B303" s="49"/>
      <c r="C303" s="62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49"/>
      <c r="T303" s="49"/>
      <c r="U303" s="49"/>
    </row>
    <row r="304" spans="1:21" ht="15.75" x14ac:dyDescent="0.25">
      <c r="A304" s="61"/>
      <c r="B304" s="49"/>
      <c r="C304" s="62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49"/>
      <c r="T304" s="49"/>
      <c r="U304" s="49"/>
    </row>
    <row r="305" spans="1:21" ht="15.75" x14ac:dyDescent="0.25">
      <c r="A305" s="61"/>
      <c r="B305" s="49"/>
      <c r="C305" s="62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49"/>
      <c r="T305" s="49"/>
      <c r="U305" s="49"/>
    </row>
    <row r="306" spans="1:21" ht="15.75" x14ac:dyDescent="0.25">
      <c r="A306" s="61"/>
      <c r="B306" s="49"/>
      <c r="C306" s="62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49"/>
      <c r="T306" s="49"/>
      <c r="U306" s="49"/>
    </row>
    <row r="307" spans="1:21" ht="15.75" x14ac:dyDescent="0.25">
      <c r="A307" s="61"/>
      <c r="B307" s="49"/>
      <c r="C307" s="62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49"/>
      <c r="T307" s="49"/>
      <c r="U307" s="49"/>
    </row>
    <row r="308" spans="1:21" ht="15.75" x14ac:dyDescent="0.25">
      <c r="A308" s="61"/>
      <c r="B308" s="49"/>
      <c r="C308" s="62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49"/>
      <c r="T308" s="49"/>
      <c r="U308" s="49"/>
    </row>
    <row r="309" spans="1:21" ht="15.75" x14ac:dyDescent="0.25">
      <c r="A309" s="61"/>
      <c r="B309" s="49"/>
      <c r="C309" s="62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49"/>
      <c r="T309" s="49"/>
      <c r="U309" s="49"/>
    </row>
    <row r="310" spans="1:21" ht="15.75" x14ac:dyDescent="0.25">
      <c r="A310" s="61"/>
      <c r="B310" s="49"/>
      <c r="C310" s="62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49"/>
      <c r="T310" s="49"/>
      <c r="U310" s="49"/>
    </row>
    <row r="311" spans="1:21" ht="15.75" x14ac:dyDescent="0.25">
      <c r="A311" s="61"/>
      <c r="B311" s="49"/>
      <c r="C311" s="62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49"/>
      <c r="T311" s="49"/>
      <c r="U311" s="49"/>
    </row>
    <row r="312" spans="1:21" ht="15.75" x14ac:dyDescent="0.25">
      <c r="A312" s="61"/>
      <c r="B312" s="49"/>
      <c r="C312" s="62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49"/>
      <c r="T312" s="49"/>
      <c r="U312" s="49"/>
    </row>
    <row r="313" spans="1:21" ht="15.75" x14ac:dyDescent="0.25">
      <c r="A313" s="61"/>
      <c r="B313" s="49"/>
      <c r="C313" s="62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49"/>
      <c r="T313" s="49"/>
      <c r="U313" s="49"/>
    </row>
    <row r="314" spans="1:21" ht="15.75" x14ac:dyDescent="0.25">
      <c r="A314" s="61"/>
      <c r="B314" s="49"/>
      <c r="C314" s="62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49"/>
      <c r="T314" s="49"/>
      <c r="U314" s="49"/>
    </row>
    <row r="315" spans="1:21" ht="15.75" x14ac:dyDescent="0.25">
      <c r="A315" s="61"/>
      <c r="B315" s="49"/>
      <c r="C315" s="62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49"/>
      <c r="T315" s="49"/>
      <c r="U315" s="49"/>
    </row>
    <row r="316" spans="1:21" ht="15.75" x14ac:dyDescent="0.25">
      <c r="A316" s="61"/>
      <c r="B316" s="49"/>
      <c r="C316" s="62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49"/>
      <c r="T316" s="49"/>
      <c r="U316" s="49"/>
    </row>
    <row r="317" spans="1:21" ht="15.75" x14ac:dyDescent="0.25">
      <c r="A317" s="61"/>
      <c r="B317" s="49"/>
      <c r="C317" s="62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49"/>
      <c r="T317" s="49"/>
      <c r="U317" s="49"/>
    </row>
    <row r="318" spans="1:21" ht="15.75" x14ac:dyDescent="0.25">
      <c r="A318" s="61"/>
      <c r="B318" s="49"/>
      <c r="C318" s="62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49"/>
      <c r="T318" s="49"/>
      <c r="U318" s="49"/>
    </row>
    <row r="319" spans="1:21" ht="15.75" x14ac:dyDescent="0.25">
      <c r="A319" s="61"/>
      <c r="B319" s="49"/>
      <c r="C319" s="62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49"/>
      <c r="T319" s="49"/>
      <c r="U319" s="49"/>
    </row>
    <row r="320" spans="1:21" ht="15.75" x14ac:dyDescent="0.25">
      <c r="A320" s="61"/>
      <c r="B320" s="49"/>
      <c r="C320" s="62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49"/>
      <c r="T320" s="49"/>
      <c r="U320" s="49"/>
    </row>
    <row r="321" spans="1:21" ht="15.75" x14ac:dyDescent="0.25">
      <c r="A321" s="61"/>
      <c r="B321" s="49"/>
      <c r="C321" s="62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49"/>
      <c r="T321" s="49"/>
      <c r="U321" s="49"/>
    </row>
    <row r="322" spans="1:21" ht="15.75" x14ac:dyDescent="0.25">
      <c r="A322" s="61"/>
      <c r="B322" s="49"/>
      <c r="C322" s="62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49"/>
      <c r="T322" s="49"/>
      <c r="U322" s="49"/>
    </row>
    <row r="323" spans="1:21" ht="15.75" x14ac:dyDescent="0.25">
      <c r="A323" s="61"/>
      <c r="B323" s="49"/>
      <c r="C323" s="62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49"/>
      <c r="T323" s="49"/>
      <c r="U323" s="49"/>
    </row>
    <row r="324" spans="1:21" ht="15.75" x14ac:dyDescent="0.25">
      <c r="A324" s="61"/>
      <c r="B324" s="49"/>
      <c r="C324" s="62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49"/>
      <c r="T324" s="49"/>
      <c r="U324" s="49"/>
    </row>
    <row r="325" spans="1:21" ht="15.75" x14ac:dyDescent="0.25">
      <c r="A325" s="61"/>
      <c r="B325" s="49"/>
      <c r="C325" s="62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49"/>
      <c r="T325" s="49"/>
      <c r="U325" s="49"/>
    </row>
    <row r="326" spans="1:21" ht="15.75" x14ac:dyDescent="0.25">
      <c r="A326" s="61"/>
      <c r="B326" s="49"/>
      <c r="C326" s="62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49"/>
      <c r="T326" s="49"/>
      <c r="U326" s="49"/>
    </row>
    <row r="327" spans="1:21" ht="15.75" x14ac:dyDescent="0.25">
      <c r="A327" s="61"/>
      <c r="B327" s="49"/>
      <c r="C327" s="62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49"/>
      <c r="T327" s="49"/>
      <c r="U327" s="49"/>
    </row>
    <row r="328" spans="1:21" ht="15.75" x14ac:dyDescent="0.25">
      <c r="A328" s="61"/>
      <c r="B328" s="49"/>
      <c r="C328" s="62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49"/>
      <c r="T328" s="49"/>
      <c r="U328" s="49"/>
    </row>
    <row r="329" spans="1:21" ht="15.75" x14ac:dyDescent="0.25">
      <c r="A329" s="61"/>
      <c r="B329" s="49"/>
      <c r="C329" s="62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49"/>
      <c r="T329" s="49"/>
      <c r="U329" s="49"/>
    </row>
    <row r="330" spans="1:21" ht="15.75" x14ac:dyDescent="0.25">
      <c r="A330" s="61"/>
      <c r="B330" s="49"/>
      <c r="C330" s="62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49"/>
      <c r="T330" s="49"/>
      <c r="U330" s="49"/>
    </row>
    <row r="331" spans="1:21" ht="15.75" x14ac:dyDescent="0.25">
      <c r="A331" s="61"/>
      <c r="B331" s="49"/>
      <c r="C331" s="62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49"/>
      <c r="T331" s="49"/>
      <c r="U331" s="49"/>
    </row>
    <row r="332" spans="1:21" ht="15.75" x14ac:dyDescent="0.25">
      <c r="A332" s="61"/>
      <c r="B332" s="49"/>
      <c r="C332" s="62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49"/>
      <c r="T332" s="49"/>
      <c r="U332" s="49"/>
    </row>
    <row r="333" spans="1:21" ht="15.75" x14ac:dyDescent="0.25">
      <c r="A333" s="61"/>
      <c r="B333" s="49"/>
      <c r="C333" s="62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49"/>
      <c r="T333" s="49"/>
      <c r="U333" s="49"/>
    </row>
    <row r="334" spans="1:21" ht="15.75" x14ac:dyDescent="0.25">
      <c r="A334" s="61"/>
      <c r="B334" s="49"/>
      <c r="C334" s="62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49"/>
      <c r="T334" s="49"/>
      <c r="U334" s="49"/>
    </row>
    <row r="335" spans="1:21" ht="15.75" x14ac:dyDescent="0.25">
      <c r="A335" s="61"/>
      <c r="B335" s="49"/>
      <c r="C335" s="62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49"/>
      <c r="T335" s="49"/>
      <c r="U335" s="49"/>
    </row>
    <row r="336" spans="1:21" ht="15.75" x14ac:dyDescent="0.25">
      <c r="A336" s="61"/>
      <c r="B336" s="49"/>
      <c r="C336" s="62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49"/>
      <c r="T336" s="49"/>
      <c r="U336" s="49"/>
    </row>
    <row r="337" spans="1:21" ht="15.75" x14ac:dyDescent="0.25">
      <c r="A337" s="61"/>
      <c r="B337" s="49"/>
      <c r="C337" s="62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49"/>
      <c r="T337" s="49"/>
      <c r="U337" s="49"/>
    </row>
    <row r="338" spans="1:21" ht="15.75" x14ac:dyDescent="0.25">
      <c r="A338" s="61"/>
      <c r="B338" s="49"/>
      <c r="C338" s="62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49"/>
      <c r="T338" s="49"/>
      <c r="U338" s="49"/>
    </row>
    <row r="339" spans="1:21" ht="15.75" x14ac:dyDescent="0.25">
      <c r="A339" s="61"/>
      <c r="B339" s="49"/>
      <c r="C339" s="62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49"/>
      <c r="T339" s="49"/>
      <c r="U339" s="49"/>
    </row>
    <row r="340" spans="1:21" ht="15.75" x14ac:dyDescent="0.25">
      <c r="A340" s="61"/>
      <c r="B340" s="49"/>
      <c r="C340" s="62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49"/>
      <c r="T340" s="49"/>
      <c r="U340" s="49"/>
    </row>
    <row r="341" spans="1:21" ht="15.75" x14ac:dyDescent="0.25">
      <c r="A341" s="61"/>
      <c r="B341" s="49"/>
      <c r="C341" s="62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49"/>
      <c r="T341" s="49"/>
      <c r="U341" s="49"/>
    </row>
    <row r="342" spans="1:21" ht="15.75" x14ac:dyDescent="0.25">
      <c r="A342" s="61"/>
      <c r="B342" s="49"/>
      <c r="C342" s="62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49"/>
      <c r="T342" s="49"/>
      <c r="U342" s="49"/>
    </row>
    <row r="343" spans="1:21" ht="15.75" x14ac:dyDescent="0.25">
      <c r="A343" s="61"/>
      <c r="B343" s="49"/>
      <c r="C343" s="62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49"/>
      <c r="T343" s="49"/>
      <c r="U343" s="49"/>
    </row>
    <row r="344" spans="1:21" ht="15.75" x14ac:dyDescent="0.25">
      <c r="A344" s="61"/>
      <c r="B344" s="49"/>
      <c r="C344" s="62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49"/>
      <c r="T344" s="49"/>
      <c r="U344" s="49"/>
    </row>
    <row r="345" spans="1:21" ht="15.75" x14ac:dyDescent="0.25">
      <c r="A345" s="61"/>
      <c r="B345" s="49"/>
      <c r="C345" s="62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49"/>
      <c r="T345" s="49"/>
      <c r="U345" s="49"/>
    </row>
    <row r="346" spans="1:21" ht="15.75" x14ac:dyDescent="0.25">
      <c r="A346" s="61"/>
      <c r="B346" s="49"/>
      <c r="C346" s="62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49"/>
      <c r="T346" s="49"/>
      <c r="U346" s="49"/>
    </row>
    <row r="347" spans="1:21" ht="15.75" x14ac:dyDescent="0.25">
      <c r="A347" s="61"/>
      <c r="B347" s="49"/>
      <c r="C347" s="62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49"/>
      <c r="T347" s="49"/>
      <c r="U347" s="49"/>
    </row>
    <row r="348" spans="1:21" ht="15.75" x14ac:dyDescent="0.25">
      <c r="A348" s="61"/>
      <c r="B348" s="49"/>
      <c r="C348" s="62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49"/>
      <c r="T348" s="49"/>
      <c r="U348" s="49"/>
    </row>
    <row r="349" spans="1:21" ht="15.75" x14ac:dyDescent="0.25">
      <c r="A349" s="61"/>
      <c r="B349" s="49"/>
      <c r="C349" s="62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49"/>
      <c r="T349" s="49"/>
      <c r="U349" s="49"/>
    </row>
    <row r="350" spans="1:21" ht="15.75" x14ac:dyDescent="0.25">
      <c r="A350" s="61"/>
      <c r="B350" s="49"/>
      <c r="C350" s="62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49"/>
      <c r="T350" s="49"/>
      <c r="U350" s="49"/>
    </row>
    <row r="351" spans="1:21" ht="15.75" x14ac:dyDescent="0.25">
      <c r="A351" s="61"/>
      <c r="B351" s="49"/>
      <c r="C351" s="62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49"/>
      <c r="T351" s="49"/>
      <c r="U351" s="49"/>
    </row>
    <row r="352" spans="1:21" ht="15.75" x14ac:dyDescent="0.25">
      <c r="A352" s="61"/>
      <c r="B352" s="49"/>
      <c r="C352" s="62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49"/>
      <c r="T352" s="49"/>
      <c r="U352" s="49"/>
    </row>
    <row r="353" spans="1:21" ht="15.75" x14ac:dyDescent="0.25">
      <c r="A353" s="61"/>
      <c r="B353" s="49"/>
      <c r="C353" s="62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49"/>
      <c r="T353" s="49"/>
      <c r="U353" s="49"/>
    </row>
    <row r="354" spans="1:21" ht="15.75" x14ac:dyDescent="0.25">
      <c r="A354" s="61"/>
      <c r="B354" s="49"/>
      <c r="C354" s="62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49"/>
      <c r="T354" s="49"/>
      <c r="U354" s="49"/>
    </row>
    <row r="355" spans="1:21" ht="15.75" x14ac:dyDescent="0.25">
      <c r="A355" s="61"/>
      <c r="B355" s="49"/>
      <c r="C355" s="62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49"/>
      <c r="T355" s="49"/>
      <c r="U355" s="49"/>
    </row>
    <row r="356" spans="1:21" ht="15.75" x14ac:dyDescent="0.25">
      <c r="A356" s="61"/>
      <c r="B356" s="49"/>
      <c r="C356" s="62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49"/>
      <c r="T356" s="49"/>
      <c r="U356" s="49"/>
    </row>
    <row r="357" spans="1:21" ht="15.75" x14ac:dyDescent="0.25">
      <c r="A357" s="61"/>
      <c r="B357" s="49"/>
      <c r="C357" s="62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49"/>
      <c r="T357" s="49"/>
      <c r="U357" s="49"/>
    </row>
    <row r="358" spans="1:21" ht="15.75" x14ac:dyDescent="0.25">
      <c r="A358" s="61"/>
      <c r="B358" s="49"/>
      <c r="C358" s="62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49"/>
      <c r="T358" s="49"/>
      <c r="U358" s="49"/>
    </row>
    <row r="359" spans="1:21" ht="15.75" x14ac:dyDescent="0.25">
      <c r="A359" s="61"/>
      <c r="B359" s="49"/>
      <c r="C359" s="62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49"/>
      <c r="T359" s="49"/>
      <c r="U359" s="49"/>
    </row>
    <row r="360" spans="1:21" ht="15.75" x14ac:dyDescent="0.25">
      <c r="A360" s="61"/>
      <c r="B360" s="49"/>
      <c r="C360" s="62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49"/>
      <c r="T360" s="49"/>
      <c r="U360" s="49"/>
    </row>
    <row r="361" spans="1:21" ht="15.75" x14ac:dyDescent="0.25">
      <c r="A361" s="61"/>
      <c r="B361" s="49"/>
      <c r="C361" s="62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49"/>
      <c r="T361" s="49"/>
      <c r="U361" s="49"/>
    </row>
    <row r="362" spans="1:21" ht="15.75" x14ac:dyDescent="0.25">
      <c r="A362" s="61"/>
      <c r="B362" s="49"/>
      <c r="C362" s="62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49"/>
      <c r="T362" s="49"/>
      <c r="U362" s="49"/>
    </row>
    <row r="363" spans="1:21" ht="15.75" x14ac:dyDescent="0.25">
      <c r="A363" s="61"/>
      <c r="B363" s="49"/>
      <c r="C363" s="62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49"/>
      <c r="T363" s="49"/>
      <c r="U363" s="49"/>
    </row>
    <row r="364" spans="1:21" ht="15.75" x14ac:dyDescent="0.25">
      <c r="A364" s="61"/>
      <c r="B364" s="49"/>
      <c r="C364" s="62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49"/>
      <c r="T364" s="49"/>
      <c r="U364" s="49"/>
    </row>
    <row r="365" spans="1:21" ht="15.75" x14ac:dyDescent="0.25">
      <c r="A365" s="61"/>
      <c r="B365" s="49"/>
      <c r="C365" s="62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49"/>
      <c r="T365" s="49"/>
      <c r="U365" s="49"/>
    </row>
    <row r="366" spans="1:21" ht="15.75" x14ac:dyDescent="0.25">
      <c r="A366" s="61"/>
      <c r="B366" s="49"/>
      <c r="C366" s="62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49"/>
      <c r="T366" s="49"/>
      <c r="U366" s="49"/>
    </row>
    <row r="367" spans="1:21" ht="15.75" x14ac:dyDescent="0.25">
      <c r="A367" s="61"/>
      <c r="B367" s="49"/>
      <c r="C367" s="62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49"/>
      <c r="T367" s="49"/>
      <c r="U367" s="49"/>
    </row>
    <row r="368" spans="1:21" ht="15.75" x14ac:dyDescent="0.25">
      <c r="A368" s="61"/>
      <c r="B368" s="49"/>
      <c r="C368" s="62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49"/>
      <c r="T368" s="49"/>
      <c r="U368" s="49"/>
    </row>
    <row r="369" spans="1:21" ht="15.75" x14ac:dyDescent="0.25">
      <c r="A369" s="61"/>
      <c r="B369" s="49"/>
      <c r="C369" s="62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49"/>
      <c r="T369" s="49"/>
      <c r="U369" s="49"/>
    </row>
    <row r="370" spans="1:21" ht="15.75" x14ac:dyDescent="0.25">
      <c r="A370" s="61"/>
      <c r="B370" s="49"/>
      <c r="C370" s="62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49"/>
      <c r="T370" s="49"/>
      <c r="U370" s="49"/>
    </row>
    <row r="371" spans="1:21" ht="15.75" x14ac:dyDescent="0.25">
      <c r="A371" s="61"/>
      <c r="B371" s="49"/>
      <c r="C371" s="62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49"/>
      <c r="T371" s="49"/>
      <c r="U371" s="49"/>
    </row>
    <row r="372" spans="1:21" ht="15.75" x14ac:dyDescent="0.25">
      <c r="A372" s="61"/>
      <c r="B372" s="49"/>
      <c r="C372" s="62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49"/>
      <c r="T372" s="49"/>
      <c r="U372" s="49"/>
    </row>
    <row r="373" spans="1:21" ht="15.75" x14ac:dyDescent="0.25">
      <c r="A373" s="61"/>
      <c r="B373" s="49"/>
      <c r="C373" s="62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49"/>
      <c r="T373" s="49"/>
      <c r="U373" s="49"/>
    </row>
    <row r="374" spans="1:21" ht="15.75" x14ac:dyDescent="0.25">
      <c r="A374" s="61"/>
      <c r="B374" s="49"/>
      <c r="C374" s="62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49"/>
      <c r="T374" s="49"/>
      <c r="U374" s="49"/>
    </row>
    <row r="375" spans="1:21" ht="15.75" x14ac:dyDescent="0.25">
      <c r="A375" s="61"/>
      <c r="B375" s="49"/>
      <c r="C375" s="62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49"/>
      <c r="T375" s="49"/>
      <c r="U375" s="49"/>
    </row>
    <row r="376" spans="1:21" ht="15.75" x14ac:dyDescent="0.25">
      <c r="A376" s="61"/>
      <c r="B376" s="49"/>
      <c r="C376" s="62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49"/>
      <c r="T376" s="49"/>
      <c r="U376" s="49"/>
    </row>
    <row r="377" spans="1:21" ht="15.75" x14ac:dyDescent="0.25">
      <c r="A377" s="61"/>
      <c r="B377" s="49"/>
      <c r="C377" s="62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49"/>
      <c r="T377" s="49"/>
      <c r="U377" s="49"/>
    </row>
    <row r="378" spans="1:21" ht="15.75" x14ac:dyDescent="0.25">
      <c r="A378" s="61"/>
      <c r="B378" s="49"/>
      <c r="C378" s="62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49"/>
      <c r="T378" s="49"/>
      <c r="U378" s="49"/>
    </row>
    <row r="379" spans="1:21" ht="15.75" x14ac:dyDescent="0.25">
      <c r="A379" s="61"/>
      <c r="B379" s="49"/>
      <c r="C379" s="62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49"/>
      <c r="T379" s="49"/>
      <c r="U379" s="49"/>
    </row>
    <row r="380" spans="1:21" ht="15.75" x14ac:dyDescent="0.25">
      <c r="A380" s="61"/>
      <c r="B380" s="49"/>
      <c r="C380" s="62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49"/>
      <c r="T380" s="49"/>
      <c r="U380" s="49"/>
    </row>
    <row r="381" spans="1:21" ht="15.75" x14ac:dyDescent="0.25">
      <c r="A381" s="61"/>
      <c r="B381" s="49"/>
      <c r="C381" s="62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49"/>
      <c r="T381" s="49"/>
      <c r="U381" s="49"/>
    </row>
    <row r="382" spans="1:21" ht="15.75" x14ac:dyDescent="0.25">
      <c r="A382" s="61"/>
      <c r="B382" s="49"/>
      <c r="C382" s="62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49"/>
      <c r="T382" s="49"/>
      <c r="U382" s="49"/>
    </row>
    <row r="383" spans="1:21" ht="15.75" x14ac:dyDescent="0.25">
      <c r="A383" s="61"/>
      <c r="B383" s="49"/>
      <c r="C383" s="62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49"/>
      <c r="T383" s="49"/>
      <c r="U383" s="49"/>
    </row>
    <row r="384" spans="1:21" ht="15.75" x14ac:dyDescent="0.25">
      <c r="A384" s="61"/>
      <c r="B384" s="49"/>
      <c r="C384" s="62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49"/>
      <c r="T384" s="49"/>
      <c r="U384" s="49"/>
    </row>
    <row r="385" spans="1:21" ht="15.75" x14ac:dyDescent="0.25">
      <c r="A385" s="61"/>
      <c r="B385" s="49"/>
      <c r="C385" s="62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49"/>
      <c r="T385" s="49"/>
      <c r="U385" s="49"/>
    </row>
    <row r="386" spans="1:21" ht="15.75" x14ac:dyDescent="0.25">
      <c r="A386" s="61"/>
      <c r="B386" s="49"/>
      <c r="C386" s="62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49"/>
      <c r="T386" s="49"/>
      <c r="U386" s="49"/>
    </row>
    <row r="387" spans="1:21" ht="15.75" x14ac:dyDescent="0.25">
      <c r="A387" s="61"/>
      <c r="B387" s="49"/>
      <c r="C387" s="62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49"/>
      <c r="T387" s="49"/>
      <c r="U387" s="49"/>
    </row>
    <row r="388" spans="1:21" ht="15.75" x14ac:dyDescent="0.25">
      <c r="A388" s="61"/>
      <c r="B388" s="49"/>
      <c r="C388" s="62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49"/>
      <c r="T388" s="49"/>
      <c r="U388" s="49"/>
    </row>
    <row r="389" spans="1:21" ht="15.75" x14ac:dyDescent="0.25">
      <c r="A389" s="61"/>
      <c r="B389" s="49"/>
      <c r="C389" s="62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49"/>
      <c r="T389" s="49"/>
      <c r="U389" s="49"/>
    </row>
    <row r="390" spans="1:21" ht="15.75" x14ac:dyDescent="0.25">
      <c r="A390" s="61"/>
      <c r="B390" s="49"/>
      <c r="C390" s="62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49"/>
      <c r="T390" s="49"/>
      <c r="U390" s="49"/>
    </row>
    <row r="391" spans="1:21" ht="15.75" x14ac:dyDescent="0.25">
      <c r="A391" s="61"/>
      <c r="B391" s="49"/>
      <c r="C391" s="62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49"/>
      <c r="T391" s="49"/>
      <c r="U391" s="49"/>
    </row>
    <row r="392" spans="1:21" ht="15.75" x14ac:dyDescent="0.25">
      <c r="A392" s="61"/>
      <c r="B392" s="49"/>
      <c r="C392" s="62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49"/>
      <c r="T392" s="49"/>
      <c r="U392" s="49"/>
    </row>
    <row r="393" spans="1:21" ht="15.75" x14ac:dyDescent="0.25">
      <c r="A393" s="61"/>
      <c r="B393" s="49"/>
      <c r="C393" s="62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49"/>
      <c r="T393" s="49"/>
      <c r="U393" s="49"/>
    </row>
    <row r="394" spans="1:21" ht="15.75" x14ac:dyDescent="0.25">
      <c r="A394" s="61"/>
      <c r="B394" s="49"/>
      <c r="C394" s="62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49"/>
      <c r="T394" s="49"/>
      <c r="U394" s="49"/>
    </row>
    <row r="395" spans="1:21" ht="15.75" x14ac:dyDescent="0.25">
      <c r="A395" s="61"/>
      <c r="B395" s="49"/>
      <c r="C395" s="62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49"/>
      <c r="T395" s="49"/>
      <c r="U395" s="49"/>
    </row>
    <row r="396" spans="1:21" ht="15.75" x14ac:dyDescent="0.25">
      <c r="A396" s="61"/>
      <c r="B396" s="49"/>
      <c r="C396" s="62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49"/>
      <c r="T396" s="49"/>
      <c r="U396" s="49"/>
    </row>
    <row r="397" spans="1:21" ht="15.75" x14ac:dyDescent="0.25">
      <c r="A397" s="61"/>
      <c r="B397" s="49"/>
      <c r="C397" s="62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49"/>
      <c r="T397" s="49"/>
      <c r="U397" s="49"/>
    </row>
    <row r="398" spans="1:21" ht="15.75" x14ac:dyDescent="0.25">
      <c r="A398" s="61"/>
      <c r="B398" s="49"/>
      <c r="C398" s="62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49"/>
      <c r="T398" s="49"/>
      <c r="U398" s="49"/>
    </row>
    <row r="399" spans="1:21" ht="15.75" x14ac:dyDescent="0.25">
      <c r="A399" s="61"/>
      <c r="B399" s="49"/>
      <c r="C399" s="62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49"/>
      <c r="T399" s="49"/>
      <c r="U399" s="49"/>
    </row>
    <row r="400" spans="1:21" ht="15.75" x14ac:dyDescent="0.25">
      <c r="A400" s="61"/>
      <c r="B400" s="49"/>
      <c r="C400" s="62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49"/>
      <c r="T400" s="49"/>
      <c r="U400" s="49"/>
    </row>
    <row r="401" spans="1:21" ht="15.75" x14ac:dyDescent="0.25">
      <c r="A401" s="61"/>
      <c r="B401" s="49"/>
      <c r="C401" s="62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49"/>
      <c r="T401" s="49"/>
      <c r="U401" s="49"/>
    </row>
    <row r="402" spans="1:21" ht="15.75" x14ac:dyDescent="0.25">
      <c r="A402" s="61"/>
      <c r="B402" s="49"/>
      <c r="C402" s="62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49"/>
      <c r="T402" s="49"/>
      <c r="U402" s="49"/>
    </row>
    <row r="403" spans="1:21" ht="15.75" x14ac:dyDescent="0.25">
      <c r="A403" s="61"/>
      <c r="B403" s="49"/>
      <c r="C403" s="62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49"/>
      <c r="T403" s="49"/>
      <c r="U403" s="49"/>
    </row>
    <row r="404" spans="1:21" ht="15.75" x14ac:dyDescent="0.25">
      <c r="A404" s="61"/>
      <c r="B404" s="49"/>
      <c r="C404" s="62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49"/>
      <c r="T404" s="49"/>
      <c r="U404" s="49"/>
    </row>
    <row r="405" spans="1:21" ht="15.75" x14ac:dyDescent="0.25">
      <c r="A405" s="61"/>
      <c r="B405" s="49"/>
      <c r="C405" s="62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49"/>
      <c r="T405" s="49"/>
      <c r="U405" s="49"/>
    </row>
    <row r="406" spans="1:21" ht="15.75" x14ac:dyDescent="0.25">
      <c r="A406" s="61"/>
      <c r="B406" s="49"/>
      <c r="C406" s="62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49"/>
      <c r="T406" s="49"/>
      <c r="U406" s="49"/>
    </row>
    <row r="407" spans="1:21" ht="15.75" x14ac:dyDescent="0.25">
      <c r="A407" s="61"/>
      <c r="B407" s="49"/>
      <c r="C407" s="62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49"/>
      <c r="T407" s="49"/>
      <c r="U407" s="49"/>
    </row>
    <row r="408" spans="1:21" ht="15.75" x14ac:dyDescent="0.25">
      <c r="A408" s="61"/>
      <c r="B408" s="49"/>
      <c r="C408" s="62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49"/>
      <c r="T408" s="49"/>
      <c r="U408" s="49"/>
    </row>
    <row r="409" spans="1:21" ht="15.75" x14ac:dyDescent="0.25">
      <c r="A409" s="61"/>
      <c r="B409" s="49"/>
      <c r="C409" s="62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49"/>
      <c r="T409" s="49"/>
      <c r="U409" s="49"/>
    </row>
    <row r="410" spans="1:21" ht="15.75" x14ac:dyDescent="0.25">
      <c r="A410" s="61"/>
      <c r="B410" s="49"/>
      <c r="C410" s="62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49"/>
      <c r="T410" s="49"/>
      <c r="U410" s="49"/>
    </row>
    <row r="411" spans="1:21" ht="15.75" x14ac:dyDescent="0.25">
      <c r="A411" s="61"/>
      <c r="B411" s="49"/>
      <c r="C411" s="62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49"/>
      <c r="T411" s="49"/>
      <c r="U411" s="49"/>
    </row>
    <row r="412" spans="1:21" ht="15.75" x14ac:dyDescent="0.25">
      <c r="A412" s="61"/>
      <c r="B412" s="49"/>
      <c r="C412" s="62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49"/>
      <c r="T412" s="49"/>
      <c r="U412" s="49"/>
    </row>
    <row r="413" spans="1:21" ht="15.75" x14ac:dyDescent="0.25">
      <c r="A413" s="61"/>
      <c r="B413" s="49"/>
      <c r="C413" s="62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49"/>
      <c r="T413" s="49"/>
      <c r="U413" s="49"/>
    </row>
    <row r="414" spans="1:21" ht="15.75" x14ac:dyDescent="0.25">
      <c r="A414" s="61"/>
      <c r="B414" s="49"/>
      <c r="C414" s="62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49"/>
      <c r="T414" s="49"/>
      <c r="U414" s="49"/>
    </row>
    <row r="415" spans="1:21" ht="15.75" x14ac:dyDescent="0.25">
      <c r="A415" s="61"/>
      <c r="B415" s="49"/>
      <c r="C415" s="62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49"/>
      <c r="T415" s="49"/>
      <c r="U415" s="49"/>
    </row>
    <row r="416" spans="1:21" ht="15.75" x14ac:dyDescent="0.25">
      <c r="A416" s="61"/>
      <c r="B416" s="49"/>
      <c r="C416" s="62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49"/>
      <c r="T416" s="49"/>
      <c r="U416" s="49"/>
    </row>
    <row r="417" spans="1:21" ht="15.75" x14ac:dyDescent="0.25">
      <c r="A417" s="61"/>
      <c r="B417" s="49"/>
      <c r="C417" s="62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49"/>
      <c r="T417" s="49"/>
      <c r="U417" s="49"/>
    </row>
    <row r="418" spans="1:21" ht="15.75" x14ac:dyDescent="0.25">
      <c r="A418" s="61"/>
      <c r="B418" s="49"/>
      <c r="C418" s="62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49"/>
      <c r="T418" s="49"/>
      <c r="U418" s="49"/>
    </row>
    <row r="419" spans="1:21" ht="15.75" x14ac:dyDescent="0.25">
      <c r="A419" s="61"/>
      <c r="B419" s="49"/>
      <c r="C419" s="62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49"/>
      <c r="T419" s="49"/>
      <c r="U419" s="49"/>
    </row>
    <row r="420" spans="1:21" ht="15.75" x14ac:dyDescent="0.25">
      <c r="A420" s="61"/>
      <c r="B420" s="49"/>
      <c r="C420" s="62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49"/>
      <c r="T420" s="49"/>
      <c r="U420" s="49"/>
    </row>
    <row r="421" spans="1:21" ht="15.75" x14ac:dyDescent="0.25">
      <c r="A421" s="61"/>
      <c r="B421" s="49"/>
      <c r="C421" s="62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49"/>
      <c r="T421" s="49"/>
      <c r="U421" s="49"/>
    </row>
    <row r="422" spans="1:21" ht="15.75" x14ac:dyDescent="0.25">
      <c r="A422" s="61"/>
      <c r="B422" s="49"/>
      <c r="C422" s="62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49"/>
      <c r="T422" s="49"/>
      <c r="U422" s="49"/>
    </row>
    <row r="423" spans="1:21" ht="15.75" x14ac:dyDescent="0.25">
      <c r="A423" s="61"/>
      <c r="B423" s="49"/>
      <c r="C423" s="62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49"/>
      <c r="T423" s="49"/>
      <c r="U423" s="49"/>
    </row>
    <row r="424" spans="1:21" ht="15.75" x14ac:dyDescent="0.25">
      <c r="A424" s="61"/>
      <c r="B424" s="49"/>
      <c r="C424" s="62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49"/>
      <c r="T424" s="49"/>
      <c r="U424" s="49"/>
    </row>
    <row r="425" spans="1:21" ht="15.75" x14ac:dyDescent="0.25">
      <c r="A425" s="61"/>
      <c r="B425" s="49"/>
      <c r="C425" s="62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49"/>
      <c r="T425" s="49"/>
      <c r="U425" s="49"/>
    </row>
    <row r="426" spans="1:21" ht="15.75" x14ac:dyDescent="0.25">
      <c r="A426" s="61"/>
      <c r="B426" s="49"/>
      <c r="C426" s="62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49"/>
      <c r="T426" s="49"/>
      <c r="U426" s="49"/>
    </row>
    <row r="427" spans="1:21" ht="15.75" x14ac:dyDescent="0.25">
      <c r="A427" s="61"/>
      <c r="B427" s="49"/>
      <c r="C427" s="62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49"/>
      <c r="T427" s="49"/>
      <c r="U427" s="49"/>
    </row>
    <row r="428" spans="1:21" ht="15.75" x14ac:dyDescent="0.25">
      <c r="A428" s="61"/>
      <c r="B428" s="49"/>
      <c r="C428" s="62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49"/>
      <c r="T428" s="49"/>
      <c r="U428" s="49"/>
    </row>
    <row r="429" spans="1:21" ht="15.75" x14ac:dyDescent="0.25">
      <c r="A429" s="61"/>
      <c r="B429" s="49"/>
      <c r="C429" s="62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49"/>
      <c r="T429" s="49"/>
      <c r="U429" s="49"/>
    </row>
    <row r="430" spans="1:21" ht="15.75" x14ac:dyDescent="0.25">
      <c r="A430" s="61"/>
      <c r="B430" s="49"/>
      <c r="C430" s="62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49"/>
      <c r="T430" s="49"/>
      <c r="U430" s="49"/>
    </row>
    <row r="431" spans="1:21" ht="15.75" x14ac:dyDescent="0.25">
      <c r="A431" s="61"/>
      <c r="B431" s="49"/>
      <c r="C431" s="62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49"/>
      <c r="T431" s="49"/>
      <c r="U431" s="49"/>
    </row>
    <row r="432" spans="1:21" ht="15.75" x14ac:dyDescent="0.25">
      <c r="A432" s="61"/>
      <c r="B432" s="49"/>
      <c r="C432" s="62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49"/>
      <c r="T432" s="49"/>
      <c r="U432" s="49"/>
    </row>
    <row r="433" spans="1:21" ht="15.75" x14ac:dyDescent="0.25">
      <c r="A433" s="61"/>
      <c r="B433" s="49"/>
      <c r="C433" s="62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49"/>
      <c r="T433" s="49"/>
      <c r="U433" s="49"/>
    </row>
    <row r="434" spans="1:21" ht="15.75" x14ac:dyDescent="0.25">
      <c r="A434" s="61"/>
      <c r="B434" s="49"/>
      <c r="C434" s="62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49"/>
      <c r="T434" s="49"/>
      <c r="U434" s="49"/>
    </row>
    <row r="435" spans="1:21" ht="15.75" x14ac:dyDescent="0.25">
      <c r="A435" s="61"/>
      <c r="B435" s="49"/>
      <c r="C435" s="62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49"/>
      <c r="T435" s="49"/>
      <c r="U435" s="49"/>
    </row>
    <row r="436" spans="1:21" ht="15.75" x14ac:dyDescent="0.25">
      <c r="A436" s="61"/>
      <c r="B436" s="49"/>
      <c r="C436" s="62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49"/>
      <c r="T436" s="49"/>
      <c r="U436" s="49"/>
    </row>
    <row r="437" spans="1:21" ht="15.75" x14ac:dyDescent="0.25">
      <c r="A437" s="61"/>
      <c r="B437" s="49"/>
      <c r="C437" s="62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49"/>
      <c r="T437" s="49"/>
      <c r="U437" s="49"/>
    </row>
    <row r="438" spans="1:21" ht="15.75" x14ac:dyDescent="0.25">
      <c r="A438" s="61"/>
      <c r="B438" s="49"/>
      <c r="C438" s="62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49"/>
      <c r="T438" s="49"/>
      <c r="U438" s="49"/>
    </row>
    <row r="439" spans="1:21" ht="15.75" x14ac:dyDescent="0.25">
      <c r="A439" s="61"/>
      <c r="B439" s="49"/>
      <c r="C439" s="62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49"/>
      <c r="T439" s="49"/>
      <c r="U439" s="49"/>
    </row>
    <row r="440" spans="1:21" ht="15.75" x14ac:dyDescent="0.25">
      <c r="A440" s="61"/>
      <c r="B440" s="49"/>
      <c r="C440" s="62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49"/>
      <c r="T440" s="49"/>
      <c r="U440" s="49"/>
    </row>
    <row r="441" spans="1:21" ht="15.75" x14ac:dyDescent="0.25">
      <c r="A441" s="61"/>
      <c r="B441" s="49"/>
      <c r="C441" s="62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49"/>
      <c r="T441" s="49"/>
      <c r="U441" s="49"/>
    </row>
    <row r="442" spans="1:21" ht="15.75" x14ac:dyDescent="0.25">
      <c r="A442" s="61"/>
      <c r="B442" s="49"/>
      <c r="C442" s="62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49"/>
      <c r="T442" s="49"/>
      <c r="U442" s="49"/>
    </row>
    <row r="443" spans="1:21" ht="15.75" x14ac:dyDescent="0.25">
      <c r="A443" s="61"/>
      <c r="B443" s="49"/>
      <c r="C443" s="62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49"/>
      <c r="T443" s="49"/>
      <c r="U443" s="49"/>
    </row>
    <row r="444" spans="1:21" ht="15.75" x14ac:dyDescent="0.25">
      <c r="A444" s="61"/>
      <c r="B444" s="49"/>
      <c r="C444" s="62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49"/>
      <c r="T444" s="49"/>
      <c r="U444" s="49"/>
    </row>
    <row r="445" spans="1:21" ht="15.75" x14ac:dyDescent="0.25">
      <c r="A445" s="61"/>
      <c r="B445" s="49"/>
      <c r="C445" s="62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49"/>
      <c r="T445" s="49"/>
      <c r="U445" s="49"/>
    </row>
    <row r="446" spans="1:21" ht="15.75" x14ac:dyDescent="0.25">
      <c r="A446" s="61"/>
      <c r="B446" s="49"/>
      <c r="C446" s="62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49"/>
      <c r="T446" s="49"/>
      <c r="U446" s="49"/>
    </row>
    <row r="447" spans="1:21" ht="15.75" x14ac:dyDescent="0.25">
      <c r="A447" s="61"/>
      <c r="B447" s="49"/>
      <c r="C447" s="62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49"/>
      <c r="T447" s="49"/>
      <c r="U447" s="49"/>
    </row>
    <row r="448" spans="1:21" ht="15.75" x14ac:dyDescent="0.25">
      <c r="A448" s="61"/>
      <c r="B448" s="49"/>
      <c r="C448" s="62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49"/>
      <c r="T448" s="49"/>
      <c r="U448" s="49"/>
    </row>
    <row r="449" spans="1:21" ht="15.75" x14ac:dyDescent="0.25">
      <c r="A449" s="61"/>
      <c r="B449" s="49"/>
      <c r="C449" s="62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49"/>
      <c r="T449" s="49"/>
      <c r="U449" s="49"/>
    </row>
    <row r="450" spans="1:21" ht="15.75" x14ac:dyDescent="0.25">
      <c r="A450" s="61"/>
      <c r="B450" s="49"/>
      <c r="C450" s="62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49"/>
      <c r="T450" s="49"/>
      <c r="U450" s="49"/>
    </row>
    <row r="451" spans="1:21" ht="15.75" x14ac:dyDescent="0.25">
      <c r="A451" s="61"/>
      <c r="B451" s="49"/>
      <c r="C451" s="62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49"/>
      <c r="T451" s="49"/>
      <c r="U451" s="49"/>
    </row>
    <row r="452" spans="1:21" ht="15.75" x14ac:dyDescent="0.25">
      <c r="A452" s="61"/>
      <c r="B452" s="49"/>
      <c r="C452" s="62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49"/>
      <c r="T452" s="49"/>
      <c r="U452" s="49"/>
    </row>
    <row r="453" spans="1:21" ht="15.75" x14ac:dyDescent="0.25">
      <c r="A453" s="61"/>
      <c r="B453" s="49"/>
      <c r="C453" s="62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49"/>
      <c r="T453" s="49"/>
      <c r="U453" s="49"/>
    </row>
    <row r="454" spans="1:21" ht="15.75" x14ac:dyDescent="0.25">
      <c r="A454" s="61"/>
      <c r="B454" s="49"/>
      <c r="C454" s="62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49"/>
      <c r="T454" s="49"/>
      <c r="U454" s="49"/>
    </row>
    <row r="455" spans="1:21" ht="15.75" x14ac:dyDescent="0.25">
      <c r="A455" s="61"/>
      <c r="B455" s="49"/>
      <c r="C455" s="62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49"/>
      <c r="T455" s="49"/>
      <c r="U455" s="49"/>
    </row>
    <row r="456" spans="1:21" ht="15.75" x14ac:dyDescent="0.25">
      <c r="A456" s="61"/>
      <c r="B456" s="49"/>
      <c r="C456" s="62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49"/>
      <c r="T456" s="49"/>
      <c r="U456" s="49"/>
    </row>
    <row r="457" spans="1:21" ht="15.75" x14ac:dyDescent="0.25">
      <c r="A457" s="61"/>
      <c r="B457" s="49"/>
      <c r="C457" s="62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49"/>
      <c r="T457" s="49"/>
      <c r="U457" s="49"/>
    </row>
    <row r="458" spans="1:21" ht="15.75" x14ac:dyDescent="0.25">
      <c r="A458" s="61"/>
      <c r="B458" s="49"/>
      <c r="C458" s="62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49"/>
      <c r="T458" s="49"/>
      <c r="U458" s="49"/>
    </row>
    <row r="459" spans="1:21" ht="15.75" x14ac:dyDescent="0.25">
      <c r="A459" s="61"/>
      <c r="B459" s="49"/>
      <c r="C459" s="62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49"/>
      <c r="T459" s="49"/>
      <c r="U459" s="49"/>
    </row>
    <row r="460" spans="1:21" ht="15.75" x14ac:dyDescent="0.25">
      <c r="A460" s="61"/>
      <c r="B460" s="49"/>
      <c r="C460" s="62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49"/>
      <c r="T460" s="49"/>
      <c r="U460" s="49"/>
    </row>
    <row r="461" spans="1:21" ht="15.75" x14ac:dyDescent="0.25">
      <c r="A461" s="61"/>
      <c r="B461" s="49"/>
      <c r="C461" s="62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49"/>
      <c r="T461" s="49"/>
      <c r="U461" s="49"/>
    </row>
    <row r="462" spans="1:21" ht="15.75" x14ac:dyDescent="0.25">
      <c r="A462" s="61"/>
      <c r="B462" s="49"/>
      <c r="C462" s="62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49"/>
      <c r="T462" s="49"/>
      <c r="U462" s="49"/>
    </row>
    <row r="463" spans="1:21" ht="15.75" x14ac:dyDescent="0.25">
      <c r="A463" s="61"/>
      <c r="B463" s="49"/>
      <c r="C463" s="62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49"/>
      <c r="T463" s="49"/>
      <c r="U463" s="49"/>
    </row>
    <row r="464" spans="1:21" ht="15.75" x14ac:dyDescent="0.25">
      <c r="A464" s="61"/>
      <c r="B464" s="49"/>
      <c r="C464" s="62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49"/>
      <c r="T464" s="49"/>
      <c r="U464" s="49"/>
    </row>
    <row r="465" spans="1:21" ht="15.75" x14ac:dyDescent="0.25">
      <c r="A465" s="61"/>
      <c r="B465" s="49"/>
      <c r="C465" s="62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49"/>
      <c r="T465" s="49"/>
      <c r="U465" s="49"/>
    </row>
    <row r="466" spans="1:21" ht="15.75" x14ac:dyDescent="0.25">
      <c r="A466" s="61"/>
      <c r="B466" s="49"/>
      <c r="C466" s="62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49"/>
      <c r="T466" s="49"/>
      <c r="U466" s="49"/>
    </row>
    <row r="467" spans="1:21" ht="15.75" x14ac:dyDescent="0.25">
      <c r="A467" s="61"/>
      <c r="B467" s="49"/>
      <c r="C467" s="62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49"/>
      <c r="T467" s="49"/>
      <c r="U467" s="49"/>
    </row>
    <row r="468" spans="1:21" ht="15.75" x14ac:dyDescent="0.25">
      <c r="A468" s="61"/>
      <c r="B468" s="49"/>
      <c r="C468" s="62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49"/>
      <c r="T468" s="49"/>
      <c r="U468" s="49"/>
    </row>
    <row r="469" spans="1:21" ht="15.75" x14ac:dyDescent="0.25">
      <c r="A469" s="61"/>
      <c r="B469" s="49"/>
      <c r="C469" s="62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49"/>
      <c r="T469" s="49"/>
      <c r="U469" s="49"/>
    </row>
    <row r="470" spans="1:21" ht="15.75" x14ac:dyDescent="0.25">
      <c r="A470" s="61"/>
      <c r="B470" s="49"/>
      <c r="C470" s="62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49"/>
      <c r="T470" s="49"/>
      <c r="U470" s="49"/>
    </row>
    <row r="471" spans="1:21" ht="15.75" x14ac:dyDescent="0.25">
      <c r="A471" s="61"/>
      <c r="B471" s="49"/>
      <c r="C471" s="62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49"/>
      <c r="T471" s="49"/>
      <c r="U471" s="49"/>
    </row>
    <row r="472" spans="1:21" ht="15.75" x14ac:dyDescent="0.25">
      <c r="A472" s="61"/>
      <c r="B472" s="49"/>
      <c r="C472" s="62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49"/>
      <c r="T472" s="49"/>
      <c r="U472" s="49"/>
    </row>
    <row r="473" spans="1:21" ht="15.75" x14ac:dyDescent="0.25">
      <c r="A473" s="61"/>
      <c r="B473" s="49"/>
      <c r="C473" s="62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49"/>
      <c r="T473" s="49"/>
      <c r="U473" s="49"/>
    </row>
    <row r="474" spans="1:21" ht="15.75" x14ac:dyDescent="0.25">
      <c r="A474" s="61"/>
      <c r="B474" s="49"/>
      <c r="C474" s="62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49"/>
      <c r="T474" s="49"/>
      <c r="U474" s="49"/>
    </row>
    <row r="475" spans="1:21" ht="15.75" x14ac:dyDescent="0.25">
      <c r="A475" s="61"/>
      <c r="B475" s="49"/>
      <c r="C475" s="62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49"/>
      <c r="T475" s="49"/>
      <c r="U475" s="49"/>
    </row>
    <row r="476" spans="1:21" ht="15.75" x14ac:dyDescent="0.25">
      <c r="A476" s="61"/>
      <c r="B476" s="49"/>
      <c r="C476" s="62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49"/>
      <c r="T476" s="49"/>
      <c r="U476" s="49"/>
    </row>
    <row r="477" spans="1:21" ht="15.75" x14ac:dyDescent="0.25">
      <c r="A477" s="61"/>
      <c r="B477" s="49"/>
      <c r="C477" s="62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49"/>
      <c r="T477" s="49"/>
      <c r="U477" s="49"/>
    </row>
    <row r="478" spans="1:21" ht="15.75" x14ac:dyDescent="0.25">
      <c r="A478" s="61"/>
      <c r="B478" s="49"/>
      <c r="C478" s="62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49"/>
      <c r="T478" s="49"/>
      <c r="U478" s="49"/>
    </row>
    <row r="479" spans="1:21" ht="15.75" x14ac:dyDescent="0.25">
      <c r="A479" s="61"/>
      <c r="B479" s="49"/>
      <c r="C479" s="62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49"/>
      <c r="T479" s="49"/>
      <c r="U479" s="49"/>
    </row>
    <row r="480" spans="1:21" ht="15.75" x14ac:dyDescent="0.25">
      <c r="A480" s="61"/>
      <c r="B480" s="49"/>
      <c r="C480" s="62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49"/>
      <c r="T480" s="49"/>
      <c r="U480" s="49"/>
    </row>
    <row r="481" spans="1:21" ht="15.75" x14ac:dyDescent="0.25">
      <c r="A481" s="61"/>
      <c r="B481" s="49"/>
      <c r="C481" s="62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49"/>
      <c r="T481" s="49"/>
      <c r="U481" s="49"/>
    </row>
    <row r="482" spans="1:21" ht="15.75" x14ac:dyDescent="0.25">
      <c r="A482" s="61"/>
      <c r="B482" s="49"/>
      <c r="C482" s="62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49"/>
      <c r="T482" s="49"/>
      <c r="U482" s="49"/>
    </row>
    <row r="483" spans="1:21" ht="15.75" x14ac:dyDescent="0.25">
      <c r="A483" s="61"/>
      <c r="B483" s="49"/>
      <c r="C483" s="62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49"/>
      <c r="T483" s="49"/>
      <c r="U483" s="49"/>
    </row>
    <row r="484" spans="1:21" ht="15.75" x14ac:dyDescent="0.25">
      <c r="A484" s="61"/>
      <c r="B484" s="49"/>
      <c r="C484" s="62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49"/>
      <c r="T484" s="49"/>
      <c r="U484" s="49"/>
    </row>
    <row r="485" spans="1:21" ht="15.75" x14ac:dyDescent="0.25">
      <c r="A485" s="61"/>
      <c r="B485" s="49"/>
      <c r="C485" s="62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49"/>
      <c r="T485" s="49"/>
      <c r="U485" s="49"/>
    </row>
    <row r="486" spans="1:21" ht="15.75" x14ac:dyDescent="0.25">
      <c r="A486" s="61"/>
      <c r="B486" s="49"/>
      <c r="C486" s="62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49"/>
      <c r="T486" s="49"/>
      <c r="U486" s="49"/>
    </row>
    <row r="487" spans="1:21" ht="15.75" x14ac:dyDescent="0.25">
      <c r="A487" s="61"/>
      <c r="B487" s="49"/>
      <c r="C487" s="62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49"/>
      <c r="T487" s="49"/>
      <c r="U487" s="49"/>
    </row>
    <row r="488" spans="1:21" ht="15.75" x14ac:dyDescent="0.25">
      <c r="A488" s="61"/>
      <c r="B488" s="49"/>
      <c r="C488" s="62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49"/>
      <c r="T488" s="49"/>
      <c r="U488" s="49"/>
    </row>
    <row r="489" spans="1:21" ht="15.75" x14ac:dyDescent="0.25">
      <c r="A489" s="61"/>
      <c r="B489" s="49"/>
      <c r="C489" s="62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49"/>
      <c r="T489" s="49"/>
      <c r="U489" s="49"/>
    </row>
    <row r="490" spans="1:21" ht="15.75" x14ac:dyDescent="0.25">
      <c r="A490" s="61"/>
      <c r="B490" s="49"/>
      <c r="C490" s="62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49"/>
      <c r="T490" s="49"/>
      <c r="U490" s="49"/>
    </row>
    <row r="491" spans="1:21" ht="15.75" x14ac:dyDescent="0.25">
      <c r="A491" s="61"/>
      <c r="B491" s="49"/>
      <c r="C491" s="62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49"/>
      <c r="T491" s="49"/>
      <c r="U491" s="49"/>
    </row>
    <row r="492" spans="1:21" ht="15.75" x14ac:dyDescent="0.25">
      <c r="A492" s="61"/>
      <c r="B492" s="49"/>
      <c r="C492" s="62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49"/>
      <c r="T492" s="49"/>
      <c r="U492" s="49"/>
    </row>
    <row r="493" spans="1:21" ht="15.75" x14ac:dyDescent="0.25">
      <c r="A493" s="61"/>
      <c r="B493" s="49"/>
      <c r="C493" s="62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49"/>
      <c r="T493" s="49"/>
      <c r="U493" s="49"/>
    </row>
    <row r="494" spans="1:21" ht="15.75" x14ac:dyDescent="0.25">
      <c r="A494" s="61"/>
      <c r="B494" s="49"/>
      <c r="C494" s="62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49"/>
      <c r="T494" s="49"/>
      <c r="U494" s="49"/>
    </row>
    <row r="495" spans="1:21" ht="15.75" x14ac:dyDescent="0.25">
      <c r="A495" s="61"/>
      <c r="B495" s="49"/>
      <c r="C495" s="62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49"/>
      <c r="T495" s="49"/>
      <c r="U495" s="49"/>
    </row>
    <row r="496" spans="1:21" ht="15.75" x14ac:dyDescent="0.25">
      <c r="A496" s="61"/>
      <c r="B496" s="49"/>
      <c r="C496" s="62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49"/>
      <c r="T496" s="49"/>
      <c r="U496" s="49"/>
    </row>
    <row r="497" spans="1:21" ht="15.75" x14ac:dyDescent="0.25">
      <c r="A497" s="61"/>
      <c r="B497" s="49"/>
      <c r="C497" s="62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49"/>
      <c r="T497" s="49"/>
      <c r="U497" s="49"/>
    </row>
    <row r="498" spans="1:21" ht="15.75" x14ac:dyDescent="0.25">
      <c r="A498" s="61"/>
      <c r="B498" s="49"/>
      <c r="C498" s="62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49"/>
      <c r="T498" s="49"/>
      <c r="U498" s="49"/>
    </row>
    <row r="499" spans="1:21" ht="15.75" x14ac:dyDescent="0.25">
      <c r="A499" s="61"/>
      <c r="B499" s="49"/>
      <c r="C499" s="62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49"/>
      <c r="T499" s="49"/>
      <c r="U499" s="49"/>
    </row>
    <row r="500" spans="1:21" ht="15.75" x14ac:dyDescent="0.25">
      <c r="A500" s="61"/>
      <c r="B500" s="49"/>
      <c r="C500" s="62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49"/>
      <c r="T500" s="49"/>
      <c r="U500" s="49"/>
    </row>
    <row r="501" spans="1:21" ht="15.75" x14ac:dyDescent="0.25">
      <c r="A501" s="61"/>
      <c r="B501" s="49"/>
      <c r="C501" s="62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49"/>
      <c r="T501" s="49"/>
      <c r="U501" s="49"/>
    </row>
    <row r="502" spans="1:21" ht="15.75" x14ac:dyDescent="0.25">
      <c r="A502" s="61"/>
      <c r="B502" s="49"/>
      <c r="C502" s="62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49"/>
      <c r="T502" s="49"/>
      <c r="U502" s="49"/>
    </row>
    <row r="503" spans="1:21" ht="15.75" x14ac:dyDescent="0.25">
      <c r="A503" s="61"/>
      <c r="B503" s="49"/>
      <c r="C503" s="62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49"/>
      <c r="T503" s="49"/>
      <c r="U503" s="49"/>
    </row>
    <row r="504" spans="1:21" ht="15.75" x14ac:dyDescent="0.25">
      <c r="A504" s="61"/>
      <c r="B504" s="49"/>
      <c r="C504" s="62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49"/>
      <c r="T504" s="49"/>
      <c r="U504" s="49"/>
    </row>
    <row r="505" spans="1:21" ht="15.75" x14ac:dyDescent="0.25">
      <c r="A505" s="61"/>
      <c r="B505" s="49"/>
      <c r="C505" s="62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49"/>
      <c r="T505" s="49"/>
      <c r="U505" s="49"/>
    </row>
    <row r="506" spans="1:21" ht="15.75" x14ac:dyDescent="0.25">
      <c r="A506" s="61"/>
      <c r="B506" s="49"/>
      <c r="C506" s="62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49"/>
      <c r="T506" s="49"/>
      <c r="U506" s="49"/>
    </row>
    <row r="507" spans="1:21" ht="15.75" x14ac:dyDescent="0.25">
      <c r="A507" s="61"/>
      <c r="B507" s="49"/>
      <c r="C507" s="62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49"/>
      <c r="T507" s="49"/>
      <c r="U507" s="49"/>
    </row>
    <row r="508" spans="1:21" ht="15.75" x14ac:dyDescent="0.25">
      <c r="A508" s="61"/>
      <c r="B508" s="49"/>
      <c r="C508" s="62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49"/>
      <c r="T508" s="49"/>
      <c r="U508" s="49"/>
    </row>
    <row r="509" spans="1:21" ht="15.75" x14ac:dyDescent="0.25">
      <c r="A509" s="61"/>
      <c r="B509" s="49"/>
      <c r="C509" s="62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49"/>
      <c r="T509" s="49"/>
      <c r="U509" s="49"/>
    </row>
    <row r="510" spans="1:21" ht="15.75" x14ac:dyDescent="0.25">
      <c r="A510" s="61"/>
      <c r="B510" s="49"/>
      <c r="C510" s="62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49"/>
      <c r="T510" s="49"/>
      <c r="U510" s="49"/>
    </row>
    <row r="511" spans="1:21" ht="15.75" x14ac:dyDescent="0.25">
      <c r="A511" s="61"/>
      <c r="B511" s="49"/>
      <c r="C511" s="62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49"/>
      <c r="T511" s="49"/>
      <c r="U511" s="49"/>
    </row>
    <row r="512" spans="1:21" ht="15.75" x14ac:dyDescent="0.25">
      <c r="A512" s="61"/>
      <c r="B512" s="49"/>
      <c r="C512" s="62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49"/>
      <c r="T512" s="49"/>
      <c r="U512" s="49"/>
    </row>
    <row r="513" spans="1:21" ht="15.75" x14ac:dyDescent="0.25">
      <c r="A513" s="61"/>
      <c r="B513" s="49"/>
      <c r="C513" s="62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49"/>
      <c r="T513" s="49"/>
      <c r="U513" s="49"/>
    </row>
    <row r="514" spans="1:21" ht="15.75" x14ac:dyDescent="0.25">
      <c r="A514" s="61"/>
      <c r="B514" s="49"/>
      <c r="C514" s="62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49"/>
      <c r="T514" s="49"/>
      <c r="U514" s="49"/>
    </row>
    <row r="515" spans="1:21" ht="15.75" x14ac:dyDescent="0.25">
      <c r="A515" s="61"/>
      <c r="B515" s="49"/>
      <c r="C515" s="62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49"/>
      <c r="T515" s="49"/>
      <c r="U515" s="49"/>
    </row>
    <row r="516" spans="1:21" ht="15.75" x14ac:dyDescent="0.25">
      <c r="A516" s="61"/>
      <c r="B516" s="49"/>
      <c r="C516" s="62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49"/>
      <c r="T516" s="49"/>
      <c r="U516" s="49"/>
    </row>
    <row r="517" spans="1:21" ht="15.75" x14ac:dyDescent="0.25">
      <c r="A517" s="61"/>
      <c r="B517" s="49"/>
      <c r="C517" s="62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49"/>
      <c r="T517" s="49"/>
      <c r="U517" s="49"/>
    </row>
    <row r="518" spans="1:21" ht="15.75" x14ac:dyDescent="0.25">
      <c r="A518" s="61"/>
      <c r="B518" s="49"/>
      <c r="C518" s="62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49"/>
      <c r="T518" s="49"/>
      <c r="U518" s="49"/>
    </row>
    <row r="519" spans="1:21" ht="15.75" x14ac:dyDescent="0.25">
      <c r="A519" s="61"/>
      <c r="B519" s="49"/>
      <c r="C519" s="62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49"/>
      <c r="T519" s="49"/>
      <c r="U519" s="49"/>
    </row>
    <row r="520" spans="1:21" ht="15.75" x14ac:dyDescent="0.25">
      <c r="A520" s="61"/>
      <c r="B520" s="49"/>
      <c r="C520" s="62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49"/>
      <c r="T520" s="49"/>
      <c r="U520" s="49"/>
    </row>
    <row r="521" spans="1:21" ht="15.75" x14ac:dyDescent="0.25">
      <c r="A521" s="61"/>
      <c r="B521" s="49"/>
      <c r="C521" s="62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49"/>
      <c r="T521" s="49"/>
      <c r="U521" s="49"/>
    </row>
    <row r="522" spans="1:21" ht="15.75" x14ac:dyDescent="0.25">
      <c r="A522" s="61"/>
      <c r="B522" s="49"/>
      <c r="C522" s="62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49"/>
      <c r="T522" s="49"/>
      <c r="U522" s="49"/>
    </row>
    <row r="523" spans="1:21" ht="15.75" x14ac:dyDescent="0.25">
      <c r="A523" s="61"/>
      <c r="B523" s="49"/>
      <c r="C523" s="62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49"/>
      <c r="T523" s="49"/>
      <c r="U523" s="49"/>
    </row>
    <row r="524" spans="1:21" ht="15.75" x14ac:dyDescent="0.25">
      <c r="A524" s="61"/>
      <c r="B524" s="49"/>
      <c r="C524" s="62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49"/>
      <c r="T524" s="49"/>
      <c r="U524" s="49"/>
    </row>
    <row r="525" spans="1:21" ht="15.75" x14ac:dyDescent="0.25">
      <c r="A525" s="61"/>
      <c r="B525" s="49"/>
      <c r="C525" s="62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49"/>
      <c r="T525" s="49"/>
      <c r="U525" s="49"/>
    </row>
    <row r="526" spans="1:21" ht="15.75" x14ac:dyDescent="0.25">
      <c r="A526" s="61"/>
      <c r="B526" s="49"/>
      <c r="C526" s="62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49"/>
      <c r="T526" s="49"/>
      <c r="U526" s="49"/>
    </row>
    <row r="527" spans="1:21" ht="15.75" x14ac:dyDescent="0.25">
      <c r="A527" s="61"/>
      <c r="B527" s="49"/>
      <c r="C527" s="62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49"/>
      <c r="T527" s="49"/>
      <c r="U527" s="49"/>
    </row>
    <row r="528" spans="1:21" ht="15.75" x14ac:dyDescent="0.25">
      <c r="A528" s="61"/>
      <c r="B528" s="49"/>
      <c r="C528" s="62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49"/>
      <c r="T528" s="49"/>
      <c r="U528" s="49"/>
    </row>
    <row r="529" spans="1:21" ht="15.75" x14ac:dyDescent="0.25">
      <c r="A529" s="61"/>
      <c r="B529" s="49"/>
      <c r="C529" s="62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49"/>
      <c r="T529" s="49"/>
      <c r="U529" s="49"/>
    </row>
    <row r="530" spans="1:21" ht="15.75" x14ac:dyDescent="0.25">
      <c r="A530" s="61"/>
      <c r="B530" s="49"/>
      <c r="C530" s="62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49"/>
      <c r="T530" s="49"/>
      <c r="U530" s="49"/>
    </row>
    <row r="531" spans="1:21" ht="15.75" x14ac:dyDescent="0.25">
      <c r="A531" s="61"/>
      <c r="B531" s="49"/>
      <c r="C531" s="62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49"/>
      <c r="T531" s="49"/>
      <c r="U531" s="49"/>
    </row>
    <row r="532" spans="1:21" ht="15.75" x14ac:dyDescent="0.25">
      <c r="A532" s="61"/>
      <c r="B532" s="49"/>
      <c r="C532" s="62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49"/>
      <c r="T532" s="49"/>
      <c r="U532" s="49"/>
    </row>
    <row r="533" spans="1:21" ht="15.75" x14ac:dyDescent="0.25">
      <c r="A533" s="61"/>
      <c r="B533" s="49"/>
      <c r="C533" s="62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49"/>
      <c r="T533" s="49"/>
      <c r="U533" s="49"/>
    </row>
    <row r="534" spans="1:21" ht="15.75" x14ac:dyDescent="0.25">
      <c r="A534" s="61"/>
      <c r="B534" s="49"/>
      <c r="C534" s="62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49"/>
      <c r="T534" s="49"/>
      <c r="U534" s="49"/>
    </row>
    <row r="535" spans="1:21" ht="15.75" x14ac:dyDescent="0.25">
      <c r="A535" s="61"/>
      <c r="B535" s="49"/>
      <c r="C535" s="62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49"/>
      <c r="T535" s="49"/>
      <c r="U535" s="49"/>
    </row>
    <row r="536" spans="1:21" ht="15.75" x14ac:dyDescent="0.25">
      <c r="A536" s="61"/>
      <c r="B536" s="49"/>
      <c r="C536" s="62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49"/>
      <c r="T536" s="49"/>
      <c r="U536" s="49"/>
    </row>
    <row r="537" spans="1:21" ht="15.75" x14ac:dyDescent="0.25">
      <c r="A537" s="61"/>
      <c r="B537" s="49"/>
      <c r="C537" s="62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49"/>
      <c r="T537" s="49"/>
      <c r="U537" s="49"/>
    </row>
    <row r="538" spans="1:21" ht="15.75" x14ac:dyDescent="0.25">
      <c r="A538" s="61"/>
      <c r="B538" s="49"/>
      <c r="C538" s="62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49"/>
      <c r="T538" s="49"/>
      <c r="U538" s="49"/>
    </row>
    <row r="539" spans="1:21" ht="15.75" x14ac:dyDescent="0.25">
      <c r="A539" s="61"/>
      <c r="B539" s="49"/>
      <c r="C539" s="62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49"/>
      <c r="T539" s="49"/>
      <c r="U539" s="49"/>
    </row>
    <row r="540" spans="1:21" ht="15.75" x14ac:dyDescent="0.25">
      <c r="A540" s="61"/>
      <c r="B540" s="49"/>
      <c r="C540" s="62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49"/>
      <c r="T540" s="49"/>
      <c r="U540" s="49"/>
    </row>
    <row r="541" spans="1:21" ht="15.75" x14ac:dyDescent="0.25">
      <c r="A541" s="61"/>
      <c r="B541" s="49"/>
      <c r="C541" s="62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49"/>
      <c r="T541" s="49"/>
      <c r="U541" s="49"/>
    </row>
    <row r="542" spans="1:21" ht="15.75" x14ac:dyDescent="0.25">
      <c r="A542" s="61"/>
      <c r="B542" s="49"/>
      <c r="C542" s="62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49"/>
      <c r="T542" s="49"/>
      <c r="U542" s="49"/>
    </row>
    <row r="543" spans="1:21" ht="15.75" x14ac:dyDescent="0.25">
      <c r="A543" s="61"/>
      <c r="B543" s="49"/>
      <c r="C543" s="62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49"/>
      <c r="T543" s="49"/>
      <c r="U543" s="49"/>
    </row>
    <row r="544" spans="1:21" ht="15.75" x14ac:dyDescent="0.25">
      <c r="A544" s="61"/>
      <c r="B544" s="49"/>
      <c r="C544" s="62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49"/>
      <c r="T544" s="49"/>
      <c r="U544" s="49"/>
    </row>
    <row r="545" spans="1:21" ht="15.75" x14ac:dyDescent="0.25">
      <c r="A545" s="61"/>
      <c r="B545" s="49"/>
      <c r="C545" s="62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49"/>
      <c r="T545" s="49"/>
      <c r="U545" s="49"/>
    </row>
    <row r="546" spans="1:21" ht="15.75" x14ac:dyDescent="0.25">
      <c r="A546" s="61"/>
      <c r="B546" s="49"/>
      <c r="C546" s="62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49"/>
      <c r="T546" s="49"/>
      <c r="U546" s="49"/>
    </row>
    <row r="547" spans="1:21" ht="15.75" x14ac:dyDescent="0.25">
      <c r="A547" s="61"/>
      <c r="B547" s="49"/>
      <c r="C547" s="62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49"/>
      <c r="T547" s="49"/>
      <c r="U547" s="49"/>
    </row>
    <row r="548" spans="1:21" ht="15.75" x14ac:dyDescent="0.25">
      <c r="A548" s="61"/>
      <c r="B548" s="49"/>
      <c r="C548" s="62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49"/>
      <c r="T548" s="49"/>
      <c r="U548" s="49"/>
    </row>
    <row r="549" spans="1:21" ht="15.75" x14ac:dyDescent="0.25">
      <c r="A549" s="61"/>
      <c r="B549" s="49"/>
      <c r="C549" s="62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49"/>
      <c r="T549" s="49"/>
      <c r="U549" s="49"/>
    </row>
    <row r="550" spans="1:21" ht="15.75" x14ac:dyDescent="0.25">
      <c r="A550" s="61"/>
      <c r="B550" s="49"/>
      <c r="C550" s="62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49"/>
      <c r="T550" s="49"/>
      <c r="U550" s="49"/>
    </row>
    <row r="551" spans="1:21" ht="15.75" x14ac:dyDescent="0.25">
      <c r="A551" s="61"/>
      <c r="B551" s="49"/>
      <c r="C551" s="62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49"/>
      <c r="T551" s="49"/>
      <c r="U551" s="49"/>
    </row>
    <row r="552" spans="1:21" ht="15.75" x14ac:dyDescent="0.25">
      <c r="A552" s="61"/>
      <c r="B552" s="49"/>
      <c r="C552" s="62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49"/>
      <c r="T552" s="49"/>
      <c r="U552" s="49"/>
    </row>
    <row r="553" spans="1:21" ht="15.75" x14ac:dyDescent="0.25">
      <c r="A553" s="61"/>
      <c r="B553" s="49"/>
      <c r="C553" s="62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49"/>
      <c r="T553" s="49"/>
      <c r="U553" s="49"/>
    </row>
    <row r="554" spans="1:21" ht="15.75" x14ac:dyDescent="0.25">
      <c r="A554" s="61"/>
      <c r="B554" s="49"/>
      <c r="C554" s="62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49"/>
      <c r="T554" s="49"/>
      <c r="U554" s="49"/>
    </row>
    <row r="555" spans="1:21" ht="15.75" x14ac:dyDescent="0.25">
      <c r="A555" s="61"/>
      <c r="B555" s="49"/>
      <c r="C555" s="62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49"/>
      <c r="T555" s="49"/>
      <c r="U555" s="49"/>
    </row>
    <row r="556" spans="1:21" ht="15.75" x14ac:dyDescent="0.25">
      <c r="A556" s="61"/>
      <c r="B556" s="49"/>
      <c r="C556" s="62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49"/>
      <c r="T556" s="49"/>
      <c r="U556" s="49"/>
    </row>
    <row r="557" spans="1:21" ht="15.75" x14ac:dyDescent="0.25">
      <c r="A557" s="61"/>
      <c r="B557" s="49"/>
      <c r="C557" s="62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49"/>
      <c r="T557" s="49"/>
      <c r="U557" s="49"/>
    </row>
    <row r="558" spans="1:21" ht="15.75" x14ac:dyDescent="0.25">
      <c r="A558" s="61"/>
      <c r="B558" s="49"/>
      <c r="C558" s="62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49"/>
      <c r="T558" s="49"/>
      <c r="U558" s="49"/>
    </row>
    <row r="559" spans="1:21" ht="15.75" x14ac:dyDescent="0.25">
      <c r="A559" s="61"/>
      <c r="B559" s="49"/>
      <c r="C559" s="62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49"/>
      <c r="T559" s="49"/>
      <c r="U559" s="49"/>
    </row>
    <row r="560" spans="1:21" ht="15.75" x14ac:dyDescent="0.25">
      <c r="A560" s="61"/>
      <c r="B560" s="49"/>
      <c r="C560" s="62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49"/>
      <c r="T560" s="49"/>
      <c r="U560" s="49"/>
    </row>
    <row r="561" spans="1:21" ht="15.75" x14ac:dyDescent="0.25">
      <c r="A561" s="61"/>
      <c r="B561" s="49"/>
      <c r="C561" s="62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49"/>
      <c r="T561" s="49"/>
      <c r="U561" s="49"/>
    </row>
    <row r="562" spans="1:21" ht="15.75" x14ac:dyDescent="0.25">
      <c r="A562" s="61"/>
      <c r="B562" s="49"/>
      <c r="C562" s="62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49"/>
      <c r="T562" s="49"/>
      <c r="U562" s="49"/>
    </row>
    <row r="563" spans="1:21" ht="15.75" x14ac:dyDescent="0.25">
      <c r="A563" s="61"/>
      <c r="B563" s="49"/>
      <c r="C563" s="62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49"/>
      <c r="T563" s="49"/>
      <c r="U563" s="49"/>
    </row>
    <row r="564" spans="1:21" ht="15.75" x14ac:dyDescent="0.25">
      <c r="A564" s="61"/>
      <c r="B564" s="49"/>
      <c r="C564" s="62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49"/>
      <c r="T564" s="49"/>
      <c r="U564" s="49"/>
    </row>
    <row r="565" spans="1:21" ht="15.75" x14ac:dyDescent="0.25">
      <c r="A565" s="61"/>
      <c r="B565" s="49"/>
      <c r="C565" s="62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49"/>
      <c r="T565" s="49"/>
      <c r="U565" s="49"/>
    </row>
    <row r="566" spans="1:21" ht="15.75" x14ac:dyDescent="0.25">
      <c r="A566" s="61"/>
      <c r="B566" s="49"/>
      <c r="C566" s="62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49"/>
      <c r="T566" s="49"/>
      <c r="U566" s="49"/>
    </row>
    <row r="567" spans="1:21" ht="15.75" x14ac:dyDescent="0.25">
      <c r="A567" s="61"/>
      <c r="B567" s="49"/>
      <c r="C567" s="62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49"/>
      <c r="T567" s="49"/>
      <c r="U567" s="49"/>
    </row>
    <row r="568" spans="1:21" ht="15.75" x14ac:dyDescent="0.25">
      <c r="A568" s="61"/>
      <c r="B568" s="49"/>
      <c r="C568" s="62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49"/>
      <c r="T568" s="49"/>
      <c r="U568" s="49"/>
    </row>
    <row r="569" spans="1:21" ht="15.75" x14ac:dyDescent="0.25">
      <c r="A569" s="61"/>
      <c r="B569" s="49"/>
      <c r="C569" s="62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49"/>
      <c r="T569" s="49"/>
      <c r="U569" s="49"/>
    </row>
    <row r="570" spans="1:21" ht="15.75" x14ac:dyDescent="0.25">
      <c r="A570" s="61"/>
      <c r="B570" s="49"/>
      <c r="C570" s="62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49"/>
      <c r="T570" s="49"/>
      <c r="U570" s="49"/>
    </row>
    <row r="571" spans="1:21" ht="15.75" x14ac:dyDescent="0.25">
      <c r="A571" s="61"/>
      <c r="B571" s="49"/>
      <c r="C571" s="62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49"/>
      <c r="T571" s="49"/>
      <c r="U571" s="49"/>
    </row>
    <row r="572" spans="1:21" ht="15.75" x14ac:dyDescent="0.25">
      <c r="A572" s="61"/>
      <c r="B572" s="49"/>
      <c r="C572" s="62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49"/>
      <c r="T572" s="49"/>
      <c r="U572" s="49"/>
    </row>
    <row r="573" spans="1:21" ht="15.75" x14ac:dyDescent="0.25">
      <c r="A573" s="61"/>
      <c r="B573" s="49"/>
      <c r="C573" s="62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49"/>
      <c r="T573" s="49"/>
      <c r="U573" s="49"/>
    </row>
    <row r="574" spans="1:21" ht="15.75" x14ac:dyDescent="0.25">
      <c r="A574" s="61"/>
      <c r="B574" s="49"/>
      <c r="C574" s="62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49"/>
      <c r="T574" s="49"/>
      <c r="U574" s="49"/>
    </row>
    <row r="575" spans="1:21" ht="15.75" x14ac:dyDescent="0.25">
      <c r="A575" s="61"/>
      <c r="B575" s="49"/>
      <c r="C575" s="62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49"/>
      <c r="T575" s="49"/>
      <c r="U575" s="49"/>
    </row>
    <row r="576" spans="1:21" ht="15.75" x14ac:dyDescent="0.25">
      <c r="A576" s="61"/>
      <c r="B576" s="49"/>
      <c r="C576" s="62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49"/>
      <c r="T576" s="49"/>
      <c r="U576" s="49"/>
    </row>
    <row r="577" spans="1:21" ht="15.75" x14ac:dyDescent="0.25">
      <c r="A577" s="61"/>
      <c r="B577" s="49"/>
      <c r="C577" s="62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49"/>
      <c r="T577" s="49"/>
      <c r="U577" s="49"/>
    </row>
    <row r="578" spans="1:21" ht="15.75" x14ac:dyDescent="0.25">
      <c r="A578" s="61"/>
      <c r="B578" s="49"/>
      <c r="C578" s="62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49"/>
      <c r="T578" s="49"/>
      <c r="U578" s="49"/>
    </row>
    <row r="579" spans="1:21" ht="15.75" x14ac:dyDescent="0.25">
      <c r="A579" s="61"/>
      <c r="B579" s="49"/>
      <c r="C579" s="62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49"/>
      <c r="T579" s="49"/>
      <c r="U579" s="49"/>
    </row>
    <row r="580" spans="1:21" ht="15.75" x14ac:dyDescent="0.25">
      <c r="A580" s="61"/>
      <c r="B580" s="49"/>
      <c r="C580" s="62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49"/>
      <c r="T580" s="49"/>
      <c r="U580" s="49"/>
    </row>
    <row r="581" spans="1:21" ht="15.75" x14ac:dyDescent="0.25">
      <c r="A581" s="61"/>
      <c r="B581" s="49"/>
      <c r="C581" s="62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49"/>
      <c r="T581" s="49"/>
      <c r="U581" s="49"/>
    </row>
    <row r="582" spans="1:21" ht="15.75" x14ac:dyDescent="0.25">
      <c r="A582" s="61"/>
      <c r="B582" s="49"/>
      <c r="C582" s="62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49"/>
      <c r="T582" s="49"/>
      <c r="U582" s="49"/>
    </row>
    <row r="583" spans="1:21" ht="15.75" x14ac:dyDescent="0.25">
      <c r="A583" s="61"/>
      <c r="B583" s="49"/>
      <c r="C583" s="62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49"/>
      <c r="T583" s="49"/>
      <c r="U583" s="49"/>
    </row>
    <row r="584" spans="1:21" ht="15.75" x14ac:dyDescent="0.25">
      <c r="A584" s="61"/>
      <c r="B584" s="49"/>
      <c r="C584" s="62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49"/>
      <c r="T584" s="49"/>
      <c r="U584" s="49"/>
    </row>
    <row r="585" spans="1:21" ht="15.75" x14ac:dyDescent="0.25">
      <c r="A585" s="61"/>
      <c r="B585" s="49"/>
      <c r="C585" s="62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49"/>
      <c r="T585" s="49"/>
      <c r="U585" s="49"/>
    </row>
    <row r="586" spans="1:21" ht="15.75" x14ac:dyDescent="0.25">
      <c r="A586" s="61"/>
      <c r="B586" s="49"/>
      <c r="C586" s="62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49"/>
      <c r="T586" s="49"/>
      <c r="U586" s="49"/>
    </row>
    <row r="587" spans="1:21" ht="15.75" x14ac:dyDescent="0.25">
      <c r="A587" s="61"/>
      <c r="B587" s="49"/>
      <c r="C587" s="62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49"/>
      <c r="T587" s="49"/>
      <c r="U587" s="49"/>
    </row>
    <row r="588" spans="1:21" ht="15.75" x14ac:dyDescent="0.25">
      <c r="A588" s="61"/>
      <c r="B588" s="49"/>
      <c r="C588" s="62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49"/>
      <c r="T588" s="49"/>
      <c r="U588" s="49"/>
    </row>
    <row r="589" spans="1:21" ht="15.75" x14ac:dyDescent="0.25">
      <c r="A589" s="61"/>
      <c r="B589" s="49"/>
      <c r="C589" s="62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49"/>
      <c r="T589" s="49"/>
      <c r="U589" s="49"/>
    </row>
    <row r="590" spans="1:21" ht="15.75" x14ac:dyDescent="0.25">
      <c r="A590" s="61"/>
      <c r="B590" s="49"/>
      <c r="C590" s="62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49"/>
      <c r="T590" s="49"/>
      <c r="U590" s="49"/>
    </row>
    <row r="591" spans="1:21" ht="15.75" x14ac:dyDescent="0.25">
      <c r="A591" s="61"/>
      <c r="B591" s="49"/>
      <c r="C591" s="62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49"/>
      <c r="T591" s="49"/>
      <c r="U591" s="49"/>
    </row>
    <row r="592" spans="1:21" ht="15.75" x14ac:dyDescent="0.25">
      <c r="A592" s="61"/>
      <c r="B592" s="49"/>
      <c r="C592" s="62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49"/>
      <c r="T592" s="49"/>
      <c r="U592" s="49"/>
    </row>
    <row r="593" spans="1:21" ht="15.75" x14ac:dyDescent="0.25">
      <c r="A593" s="61"/>
      <c r="B593" s="49"/>
      <c r="C593" s="62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49"/>
      <c r="T593" s="49"/>
      <c r="U593" s="49"/>
    </row>
    <row r="594" spans="1:21" ht="15.75" x14ac:dyDescent="0.25">
      <c r="A594" s="61"/>
      <c r="B594" s="49"/>
      <c r="C594" s="62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49"/>
      <c r="T594" s="49"/>
      <c r="U594" s="49"/>
    </row>
    <row r="595" spans="1:21" ht="15.75" x14ac:dyDescent="0.25">
      <c r="A595" s="61"/>
      <c r="B595" s="49"/>
      <c r="C595" s="62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49"/>
      <c r="T595" s="49"/>
      <c r="U595" s="49"/>
    </row>
    <row r="596" spans="1:21" ht="15.75" x14ac:dyDescent="0.25">
      <c r="A596" s="61"/>
      <c r="B596" s="49"/>
      <c r="C596" s="62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49"/>
      <c r="T596" s="49"/>
      <c r="U596" s="49"/>
    </row>
    <row r="597" spans="1:21" ht="15.75" x14ac:dyDescent="0.25">
      <c r="A597" s="61"/>
      <c r="B597" s="49"/>
      <c r="C597" s="62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49"/>
      <c r="T597" s="49"/>
      <c r="U597" s="49"/>
    </row>
    <row r="598" spans="1:21" ht="15.75" x14ac:dyDescent="0.25">
      <c r="A598" s="61"/>
      <c r="B598" s="49"/>
      <c r="C598" s="62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49"/>
      <c r="T598" s="49"/>
      <c r="U598" s="49"/>
    </row>
    <row r="599" spans="1:21" ht="15.75" x14ac:dyDescent="0.25">
      <c r="A599" s="61"/>
      <c r="B599" s="49"/>
      <c r="C599" s="62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49"/>
      <c r="T599" s="49"/>
      <c r="U599" s="49"/>
    </row>
    <row r="600" spans="1:21" ht="15.75" x14ac:dyDescent="0.25">
      <c r="A600" s="61"/>
      <c r="B600" s="49"/>
      <c r="C600" s="62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49"/>
      <c r="T600" s="49"/>
      <c r="U600" s="49"/>
    </row>
    <row r="601" spans="1:21" ht="15.75" x14ac:dyDescent="0.25">
      <c r="A601" s="61"/>
      <c r="B601" s="49"/>
      <c r="C601" s="62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49"/>
      <c r="T601" s="49"/>
      <c r="U601" s="49"/>
    </row>
    <row r="602" spans="1:21" ht="15.75" x14ac:dyDescent="0.25">
      <c r="A602" s="61"/>
      <c r="B602" s="49"/>
      <c r="C602" s="62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49"/>
      <c r="T602" s="49"/>
      <c r="U602" s="49"/>
    </row>
    <row r="603" spans="1:21" ht="15.75" x14ac:dyDescent="0.25">
      <c r="A603" s="61"/>
      <c r="B603" s="49"/>
      <c r="C603" s="62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49"/>
      <c r="T603" s="49"/>
      <c r="U603" s="49"/>
    </row>
    <row r="604" spans="1:21" ht="15.75" x14ac:dyDescent="0.25">
      <c r="A604" s="61"/>
      <c r="B604" s="49"/>
      <c r="C604" s="62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49"/>
      <c r="T604" s="49"/>
      <c r="U604" s="49"/>
    </row>
    <row r="605" spans="1:21" ht="15.75" x14ac:dyDescent="0.25">
      <c r="A605" s="61"/>
      <c r="B605" s="49"/>
      <c r="C605" s="62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49"/>
      <c r="T605" s="49"/>
      <c r="U605" s="49"/>
    </row>
    <row r="606" spans="1:21" ht="15.75" x14ac:dyDescent="0.25">
      <c r="A606" s="61"/>
      <c r="B606" s="49"/>
      <c r="C606" s="62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49"/>
      <c r="T606" s="49"/>
      <c r="U606" s="49"/>
    </row>
    <row r="607" spans="1:21" ht="15.75" x14ac:dyDescent="0.25">
      <c r="A607" s="61"/>
      <c r="B607" s="49"/>
      <c r="C607" s="62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49"/>
      <c r="T607" s="49"/>
      <c r="U607" s="49"/>
    </row>
    <row r="608" spans="1:21" ht="15.75" x14ac:dyDescent="0.25">
      <c r="A608" s="61"/>
      <c r="B608" s="49"/>
      <c r="C608" s="62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49"/>
      <c r="T608" s="49"/>
      <c r="U608" s="49"/>
    </row>
    <row r="609" spans="1:21" ht="15.75" x14ac:dyDescent="0.25">
      <c r="A609" s="61"/>
      <c r="B609" s="49"/>
      <c r="C609" s="62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49"/>
      <c r="T609" s="49"/>
      <c r="U609" s="49"/>
    </row>
    <row r="610" spans="1:21" ht="15.75" x14ac:dyDescent="0.25">
      <c r="A610" s="61"/>
      <c r="B610" s="49"/>
      <c r="C610" s="62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49"/>
      <c r="T610" s="49"/>
      <c r="U610" s="49"/>
    </row>
    <row r="611" spans="1:21" ht="15.75" x14ac:dyDescent="0.25">
      <c r="A611" s="61"/>
      <c r="B611" s="49"/>
      <c r="C611" s="62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49"/>
      <c r="T611" s="49"/>
      <c r="U611" s="49"/>
    </row>
    <row r="612" spans="1:21" ht="15.75" x14ac:dyDescent="0.25">
      <c r="A612" s="61"/>
      <c r="B612" s="49"/>
      <c r="C612" s="62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49"/>
      <c r="T612" s="49"/>
      <c r="U612" s="49"/>
    </row>
    <row r="613" spans="1:21" ht="15.75" x14ac:dyDescent="0.25">
      <c r="A613" s="61"/>
      <c r="B613" s="49"/>
      <c r="C613" s="62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49"/>
      <c r="T613" s="49"/>
      <c r="U613" s="49"/>
    </row>
    <row r="614" spans="1:21" ht="15.75" x14ac:dyDescent="0.25">
      <c r="A614" s="61"/>
      <c r="B614" s="49"/>
      <c r="C614" s="62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49"/>
      <c r="T614" s="49"/>
      <c r="U614" s="49"/>
    </row>
    <row r="615" spans="1:21" ht="15.75" x14ac:dyDescent="0.25">
      <c r="A615" s="61"/>
      <c r="B615" s="49"/>
      <c r="C615" s="62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49"/>
      <c r="T615" s="49"/>
      <c r="U615" s="49"/>
    </row>
    <row r="616" spans="1:21" ht="15.75" x14ac:dyDescent="0.25">
      <c r="A616" s="61"/>
      <c r="B616" s="49"/>
      <c r="C616" s="62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49"/>
      <c r="T616" s="49"/>
      <c r="U616" s="49"/>
    </row>
    <row r="617" spans="1:21" ht="15.75" x14ac:dyDescent="0.25">
      <c r="A617" s="61"/>
      <c r="B617" s="49"/>
      <c r="C617" s="62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49"/>
      <c r="T617" s="49"/>
      <c r="U617" s="49"/>
    </row>
    <row r="618" spans="1:21" ht="15.75" x14ac:dyDescent="0.25">
      <c r="A618" s="61"/>
      <c r="B618" s="49"/>
      <c r="C618" s="62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49"/>
      <c r="T618" s="49"/>
      <c r="U618" s="49"/>
    </row>
    <row r="619" spans="1:21" ht="15.75" x14ac:dyDescent="0.25">
      <c r="A619" s="61"/>
      <c r="B619" s="49"/>
      <c r="C619" s="62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49"/>
      <c r="T619" s="49"/>
      <c r="U619" s="49"/>
    </row>
    <row r="620" spans="1:21" ht="15.75" x14ac:dyDescent="0.25">
      <c r="A620" s="61"/>
      <c r="B620" s="49"/>
      <c r="C620" s="62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49"/>
      <c r="T620" s="49"/>
      <c r="U620" s="49"/>
    </row>
    <row r="621" spans="1:21" ht="15.75" x14ac:dyDescent="0.25">
      <c r="A621" s="61"/>
      <c r="B621" s="49"/>
      <c r="C621" s="62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49"/>
      <c r="T621" s="49"/>
      <c r="U621" s="49"/>
    </row>
    <row r="622" spans="1:21" ht="15.75" x14ac:dyDescent="0.25">
      <c r="A622" s="61"/>
      <c r="B622" s="49"/>
      <c r="C622" s="62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49"/>
      <c r="T622" s="49"/>
      <c r="U622" s="49"/>
    </row>
    <row r="623" spans="1:21" ht="15.75" x14ac:dyDescent="0.25">
      <c r="A623" s="61"/>
      <c r="B623" s="49"/>
      <c r="C623" s="62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49"/>
      <c r="T623" s="49"/>
      <c r="U623" s="49"/>
    </row>
    <row r="624" spans="1:21" ht="15.75" x14ac:dyDescent="0.25">
      <c r="A624" s="61"/>
      <c r="B624" s="49"/>
      <c r="C624" s="62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49"/>
      <c r="T624" s="49"/>
      <c r="U624" s="49"/>
    </row>
    <row r="625" spans="1:21" ht="15.75" x14ac:dyDescent="0.25">
      <c r="A625" s="61"/>
      <c r="B625" s="49"/>
      <c r="C625" s="62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49"/>
      <c r="T625" s="49"/>
      <c r="U625" s="49"/>
    </row>
    <row r="626" spans="1:21" ht="15.75" x14ac:dyDescent="0.25">
      <c r="A626" s="61"/>
      <c r="B626" s="49"/>
      <c r="C626" s="62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49"/>
      <c r="T626" s="49"/>
      <c r="U626" s="49"/>
    </row>
    <row r="627" spans="1:21" ht="15.75" x14ac:dyDescent="0.25">
      <c r="A627" s="61"/>
      <c r="B627" s="49"/>
      <c r="C627" s="62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49"/>
      <c r="T627" s="49"/>
      <c r="U627" s="49"/>
    </row>
    <row r="628" spans="1:21" ht="15.75" x14ac:dyDescent="0.25">
      <c r="A628" s="61"/>
      <c r="B628" s="49"/>
      <c r="C628" s="62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49"/>
      <c r="T628" s="49"/>
      <c r="U628" s="49"/>
    </row>
    <row r="629" spans="1:21" ht="15.75" x14ac:dyDescent="0.25">
      <c r="A629" s="61"/>
      <c r="B629" s="49"/>
      <c r="C629" s="62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49"/>
      <c r="T629" s="49"/>
      <c r="U629" s="49"/>
    </row>
    <row r="630" spans="1:21" ht="15.75" x14ac:dyDescent="0.25">
      <c r="A630" s="61"/>
      <c r="B630" s="49"/>
      <c r="C630" s="62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49"/>
      <c r="T630" s="49"/>
      <c r="U630" s="49"/>
    </row>
    <row r="631" spans="1:21" ht="15.75" x14ac:dyDescent="0.25">
      <c r="A631" s="61"/>
      <c r="B631" s="49"/>
      <c r="C631" s="62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49"/>
      <c r="T631" s="49"/>
      <c r="U631" s="49"/>
    </row>
    <row r="632" spans="1:21" ht="15.75" x14ac:dyDescent="0.25">
      <c r="A632" s="61"/>
      <c r="B632" s="49"/>
      <c r="C632" s="62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49"/>
      <c r="T632" s="49"/>
      <c r="U632" s="49"/>
    </row>
    <row r="633" spans="1:21" ht="15.75" x14ac:dyDescent="0.25">
      <c r="A633" s="61"/>
      <c r="B633" s="49"/>
      <c r="C633" s="62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49"/>
      <c r="T633" s="49"/>
      <c r="U633" s="49"/>
    </row>
    <row r="634" spans="1:21" ht="15.75" x14ac:dyDescent="0.25">
      <c r="A634" s="61"/>
      <c r="B634" s="49"/>
      <c r="C634" s="62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49"/>
      <c r="T634" s="49"/>
      <c r="U634" s="49"/>
    </row>
    <row r="635" spans="1:21" ht="15.75" x14ac:dyDescent="0.25">
      <c r="A635" s="61"/>
      <c r="B635" s="49"/>
      <c r="C635" s="62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49"/>
      <c r="T635" s="49"/>
      <c r="U635" s="49"/>
    </row>
    <row r="636" spans="1:21" ht="15.75" x14ac:dyDescent="0.25">
      <c r="A636" s="61"/>
      <c r="B636" s="49"/>
      <c r="C636" s="62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49"/>
      <c r="T636" s="49"/>
      <c r="U636" s="49"/>
    </row>
    <row r="637" spans="1:21" ht="15.75" x14ac:dyDescent="0.25">
      <c r="A637" s="61"/>
      <c r="B637" s="49"/>
      <c r="C637" s="62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49"/>
      <c r="T637" s="49"/>
      <c r="U637" s="49"/>
    </row>
    <row r="638" spans="1:21" ht="15.75" x14ac:dyDescent="0.25">
      <c r="A638" s="61"/>
      <c r="B638" s="49"/>
      <c r="C638" s="62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49"/>
      <c r="T638" s="49"/>
      <c r="U638" s="49"/>
    </row>
    <row r="639" spans="1:21" ht="15.75" x14ac:dyDescent="0.25">
      <c r="A639" s="61"/>
      <c r="B639" s="49"/>
      <c r="C639" s="62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49"/>
      <c r="T639" s="49"/>
      <c r="U639" s="49"/>
    </row>
    <row r="640" spans="1:21" ht="15.75" x14ac:dyDescent="0.25">
      <c r="A640" s="61"/>
      <c r="B640" s="49"/>
      <c r="C640" s="62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49"/>
      <c r="T640" s="49"/>
      <c r="U640" s="49"/>
    </row>
    <row r="641" spans="1:21" ht="15.75" x14ac:dyDescent="0.25">
      <c r="A641" s="61"/>
      <c r="B641" s="49"/>
      <c r="C641" s="62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49"/>
      <c r="T641" s="49"/>
      <c r="U641" s="49"/>
    </row>
    <row r="642" spans="1:21" ht="15.75" x14ac:dyDescent="0.25">
      <c r="A642" s="61"/>
      <c r="B642" s="49"/>
      <c r="C642" s="62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49"/>
      <c r="T642" s="49"/>
      <c r="U642" s="49"/>
    </row>
    <row r="643" spans="1:21" ht="15.75" x14ac:dyDescent="0.25">
      <c r="A643" s="61"/>
      <c r="B643" s="49"/>
      <c r="C643" s="62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49"/>
      <c r="T643" s="49"/>
      <c r="U643" s="49"/>
    </row>
    <row r="644" spans="1:21" ht="15.75" x14ac:dyDescent="0.25">
      <c r="A644" s="61"/>
      <c r="B644" s="49"/>
      <c r="C644" s="62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49"/>
      <c r="T644" s="49"/>
      <c r="U644" s="49"/>
    </row>
    <row r="645" spans="1:21" ht="15.75" x14ac:dyDescent="0.25">
      <c r="A645" s="61"/>
      <c r="B645" s="49"/>
      <c r="C645" s="62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49"/>
      <c r="T645" s="49"/>
      <c r="U645" s="49"/>
    </row>
    <row r="646" spans="1:21" ht="15.75" x14ac:dyDescent="0.25">
      <c r="A646" s="61"/>
      <c r="B646" s="49"/>
      <c r="C646" s="62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49"/>
      <c r="T646" s="49"/>
      <c r="U646" s="49"/>
    </row>
    <row r="647" spans="1:21" ht="15.75" x14ac:dyDescent="0.25">
      <c r="A647" s="61"/>
      <c r="B647" s="49"/>
      <c r="C647" s="62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49"/>
      <c r="T647" s="49"/>
      <c r="U647" s="49"/>
    </row>
    <row r="648" spans="1:21" ht="15.75" x14ac:dyDescent="0.25">
      <c r="A648" s="61"/>
      <c r="B648" s="49"/>
      <c r="C648" s="62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49"/>
      <c r="T648" s="49"/>
      <c r="U648" s="49"/>
    </row>
    <row r="649" spans="1:21" ht="15.75" x14ac:dyDescent="0.25">
      <c r="A649" s="61"/>
      <c r="B649" s="49"/>
      <c r="C649" s="62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49"/>
      <c r="T649" s="49"/>
      <c r="U649" s="49"/>
    </row>
    <row r="650" spans="1:21" ht="15.75" x14ac:dyDescent="0.25">
      <c r="A650" s="61"/>
      <c r="B650" s="49"/>
      <c r="C650" s="62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49"/>
      <c r="T650" s="49"/>
      <c r="U650" s="49"/>
    </row>
    <row r="651" spans="1:21" ht="15.75" x14ac:dyDescent="0.25">
      <c r="A651" s="61"/>
      <c r="B651" s="49"/>
      <c r="C651" s="62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49"/>
      <c r="T651" s="49"/>
      <c r="U651" s="49"/>
    </row>
    <row r="652" spans="1:21" ht="15.75" x14ac:dyDescent="0.25">
      <c r="A652" s="61"/>
      <c r="B652" s="49"/>
      <c r="C652" s="62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49"/>
      <c r="T652" s="49"/>
      <c r="U652" s="49"/>
    </row>
    <row r="653" spans="1:21" ht="15.75" x14ac:dyDescent="0.25">
      <c r="A653" s="61"/>
      <c r="B653" s="49"/>
      <c r="C653" s="62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49"/>
      <c r="T653" s="49"/>
      <c r="U653" s="49"/>
    </row>
    <row r="654" spans="1:21" ht="15.75" x14ac:dyDescent="0.25">
      <c r="A654" s="61"/>
      <c r="B654" s="49"/>
      <c r="C654" s="62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49"/>
      <c r="T654" s="49"/>
      <c r="U654" s="49"/>
    </row>
    <row r="655" spans="1:21" ht="15.75" x14ac:dyDescent="0.25">
      <c r="A655" s="61"/>
      <c r="B655" s="49"/>
      <c r="C655" s="62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49"/>
      <c r="T655" s="49"/>
      <c r="U655" s="49"/>
    </row>
    <row r="656" spans="1:21" ht="15.75" x14ac:dyDescent="0.25">
      <c r="A656" s="61"/>
      <c r="B656" s="49"/>
      <c r="C656" s="62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49"/>
      <c r="T656" s="49"/>
      <c r="U656" s="49"/>
    </row>
    <row r="657" spans="1:21" ht="15.75" x14ac:dyDescent="0.25">
      <c r="A657" s="61"/>
      <c r="B657" s="49"/>
      <c r="C657" s="62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49"/>
      <c r="T657" s="49"/>
      <c r="U657" s="49"/>
    </row>
    <row r="658" spans="1:21" ht="15.75" x14ac:dyDescent="0.25">
      <c r="A658" s="61"/>
      <c r="B658" s="49"/>
      <c r="C658" s="62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49"/>
      <c r="T658" s="49"/>
      <c r="U658" s="49"/>
    </row>
    <row r="659" spans="1:21" ht="15.75" x14ac:dyDescent="0.25">
      <c r="A659" s="61"/>
      <c r="B659" s="49"/>
      <c r="C659" s="62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49"/>
      <c r="T659" s="49"/>
      <c r="U659" s="49"/>
    </row>
    <row r="660" spans="1:21" ht="15.75" x14ac:dyDescent="0.25">
      <c r="A660" s="61"/>
      <c r="B660" s="49"/>
      <c r="C660" s="62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49"/>
      <c r="T660" s="49"/>
      <c r="U660" s="49"/>
    </row>
    <row r="661" spans="1:21" ht="15.75" x14ac:dyDescent="0.25">
      <c r="A661" s="61"/>
      <c r="B661" s="49"/>
      <c r="C661" s="62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49"/>
      <c r="T661" s="49"/>
      <c r="U661" s="49"/>
    </row>
    <row r="662" spans="1:21" ht="15.75" x14ac:dyDescent="0.25">
      <c r="A662" s="61"/>
      <c r="B662" s="49"/>
      <c r="C662" s="62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49"/>
      <c r="T662" s="49"/>
      <c r="U662" s="49"/>
    </row>
    <row r="663" spans="1:21" ht="15.75" x14ac:dyDescent="0.25">
      <c r="A663" s="61"/>
      <c r="B663" s="49"/>
      <c r="C663" s="62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49"/>
      <c r="T663" s="49"/>
      <c r="U663" s="49"/>
    </row>
    <row r="664" spans="1:21" ht="15.75" x14ac:dyDescent="0.25">
      <c r="A664" s="61"/>
      <c r="B664" s="49"/>
      <c r="C664" s="62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49"/>
      <c r="T664" s="49"/>
      <c r="U664" s="49"/>
    </row>
    <row r="665" spans="1:21" ht="15.75" x14ac:dyDescent="0.25">
      <c r="A665" s="61"/>
      <c r="B665" s="49"/>
      <c r="C665" s="62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49"/>
      <c r="T665" s="49"/>
      <c r="U665" s="49"/>
    </row>
    <row r="666" spans="1:21" ht="15.75" x14ac:dyDescent="0.25">
      <c r="A666" s="61"/>
      <c r="B666" s="49"/>
      <c r="C666" s="62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49"/>
      <c r="T666" s="49"/>
      <c r="U666" s="49"/>
    </row>
    <row r="667" spans="1:21" ht="15.75" x14ac:dyDescent="0.25">
      <c r="A667" s="61"/>
      <c r="B667" s="49"/>
      <c r="C667" s="62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49"/>
      <c r="T667" s="49"/>
      <c r="U667" s="49"/>
    </row>
    <row r="668" spans="1:21" ht="15.75" x14ac:dyDescent="0.25">
      <c r="A668" s="61"/>
      <c r="B668" s="49"/>
      <c r="C668" s="62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49"/>
      <c r="T668" s="49"/>
      <c r="U668" s="49"/>
    </row>
    <row r="669" spans="1:21" ht="15.75" x14ac:dyDescent="0.25">
      <c r="A669" s="61"/>
      <c r="B669" s="49"/>
      <c r="C669" s="62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49"/>
      <c r="T669" s="49"/>
      <c r="U669" s="49"/>
    </row>
    <row r="670" spans="1:21" ht="15.75" x14ac:dyDescent="0.25">
      <c r="A670" s="61"/>
      <c r="B670" s="49"/>
      <c r="C670" s="62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49"/>
      <c r="T670" s="49"/>
      <c r="U670" s="49"/>
    </row>
    <row r="671" spans="1:21" ht="15.75" x14ac:dyDescent="0.25">
      <c r="A671" s="61"/>
      <c r="B671" s="49"/>
      <c r="C671" s="62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49"/>
      <c r="T671" s="49"/>
      <c r="U671" s="49"/>
    </row>
    <row r="672" spans="1:21" ht="15.75" x14ac:dyDescent="0.25">
      <c r="A672" s="61"/>
      <c r="B672" s="49"/>
      <c r="C672" s="62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49"/>
      <c r="T672" s="49"/>
      <c r="U672" s="49"/>
    </row>
    <row r="673" spans="1:21" ht="15.75" x14ac:dyDescent="0.25">
      <c r="A673" s="61"/>
      <c r="B673" s="49"/>
      <c r="C673" s="62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49"/>
      <c r="T673" s="49"/>
      <c r="U673" s="49"/>
    </row>
    <row r="674" spans="1:21" ht="15.75" x14ac:dyDescent="0.25">
      <c r="A674" s="61"/>
      <c r="B674" s="49"/>
      <c r="C674" s="62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49"/>
      <c r="T674" s="49"/>
      <c r="U674" s="49"/>
    </row>
    <row r="675" spans="1:21" ht="15.75" x14ac:dyDescent="0.25">
      <c r="A675" s="61"/>
      <c r="B675" s="49"/>
      <c r="C675" s="62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49"/>
      <c r="T675" s="49"/>
      <c r="U675" s="49"/>
    </row>
    <row r="676" spans="1:21" ht="15.75" x14ac:dyDescent="0.25">
      <c r="A676" s="61"/>
      <c r="B676" s="49"/>
      <c r="C676" s="62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49"/>
      <c r="T676" s="49"/>
      <c r="U676" s="49"/>
    </row>
    <row r="677" spans="1:21" ht="15.75" x14ac:dyDescent="0.25">
      <c r="A677" s="61"/>
      <c r="B677" s="49"/>
      <c r="C677" s="62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49"/>
      <c r="T677" s="49"/>
      <c r="U677" s="49"/>
    </row>
    <row r="678" spans="1:21" ht="15.75" x14ac:dyDescent="0.25">
      <c r="A678" s="61"/>
      <c r="B678" s="49"/>
      <c r="C678" s="62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49"/>
      <c r="T678" s="49"/>
      <c r="U678" s="49"/>
    </row>
    <row r="679" spans="1:21" ht="15.75" x14ac:dyDescent="0.25">
      <c r="A679" s="61"/>
      <c r="B679" s="49"/>
      <c r="C679" s="62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49"/>
      <c r="T679" s="49"/>
      <c r="U679" s="49"/>
    </row>
    <row r="680" spans="1:21" ht="15.75" x14ac:dyDescent="0.25">
      <c r="A680" s="61"/>
      <c r="B680" s="49"/>
      <c r="C680" s="62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49"/>
      <c r="T680" s="49"/>
      <c r="U680" s="49"/>
    </row>
    <row r="681" spans="1:21" ht="15.75" x14ac:dyDescent="0.25">
      <c r="A681" s="61"/>
      <c r="B681" s="49"/>
      <c r="C681" s="62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49"/>
      <c r="T681" s="49"/>
      <c r="U681" s="49"/>
    </row>
    <row r="682" spans="1:21" ht="15.75" x14ac:dyDescent="0.25">
      <c r="A682" s="61"/>
      <c r="B682" s="49"/>
      <c r="C682" s="62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49"/>
      <c r="T682" s="49"/>
      <c r="U682" s="49"/>
    </row>
    <row r="683" spans="1:21" ht="15.75" x14ac:dyDescent="0.25">
      <c r="A683" s="61"/>
      <c r="B683" s="49"/>
      <c r="C683" s="62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49"/>
      <c r="T683" s="49"/>
      <c r="U683" s="49"/>
    </row>
    <row r="684" spans="1:21" ht="15.75" x14ac:dyDescent="0.25">
      <c r="A684" s="61"/>
      <c r="B684" s="49"/>
      <c r="C684" s="62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49"/>
      <c r="T684" s="49"/>
      <c r="U684" s="49"/>
    </row>
    <row r="685" spans="1:21" ht="15.75" x14ac:dyDescent="0.25">
      <c r="A685" s="61"/>
      <c r="B685" s="49"/>
      <c r="C685" s="62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49"/>
      <c r="T685" s="49"/>
      <c r="U685" s="49"/>
    </row>
    <row r="686" spans="1:21" ht="15.75" x14ac:dyDescent="0.25">
      <c r="A686" s="61"/>
      <c r="B686" s="49"/>
      <c r="C686" s="62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49"/>
      <c r="T686" s="49"/>
      <c r="U686" s="49"/>
    </row>
    <row r="687" spans="1:21" ht="15.75" x14ac:dyDescent="0.25">
      <c r="A687" s="61"/>
      <c r="B687" s="49"/>
      <c r="C687" s="62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49"/>
      <c r="T687" s="49"/>
      <c r="U687" s="49"/>
    </row>
    <row r="688" spans="1:21" ht="15.75" x14ac:dyDescent="0.25">
      <c r="A688" s="61"/>
      <c r="B688" s="49"/>
      <c r="C688" s="62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49"/>
      <c r="T688" s="49"/>
      <c r="U688" s="49"/>
    </row>
    <row r="689" spans="1:21" ht="15.75" x14ac:dyDescent="0.25">
      <c r="A689" s="61"/>
      <c r="B689" s="49"/>
      <c r="C689" s="62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49"/>
      <c r="T689" s="49"/>
      <c r="U689" s="49"/>
    </row>
    <row r="690" spans="1:21" ht="15.75" x14ac:dyDescent="0.25">
      <c r="A690" s="61"/>
      <c r="B690" s="49"/>
      <c r="C690" s="62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49"/>
      <c r="T690" s="49"/>
      <c r="U690" s="49"/>
    </row>
    <row r="691" spans="1:21" ht="15.75" x14ac:dyDescent="0.25">
      <c r="A691" s="61"/>
      <c r="B691" s="49"/>
      <c r="C691" s="62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49"/>
      <c r="T691" s="49"/>
      <c r="U691" s="49"/>
    </row>
    <row r="692" spans="1:21" ht="15.75" x14ac:dyDescent="0.25">
      <c r="A692" s="61"/>
      <c r="B692" s="49"/>
      <c r="C692" s="62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49"/>
      <c r="T692" s="49"/>
      <c r="U692" s="49"/>
    </row>
    <row r="693" spans="1:21" ht="15.75" x14ac:dyDescent="0.25">
      <c r="A693" s="61"/>
      <c r="B693" s="49"/>
      <c r="C693" s="62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49"/>
      <c r="T693" s="49"/>
      <c r="U693" s="49"/>
    </row>
    <row r="694" spans="1:21" ht="15.75" x14ac:dyDescent="0.25">
      <c r="A694" s="61"/>
      <c r="B694" s="49"/>
      <c r="C694" s="62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49"/>
      <c r="T694" s="49"/>
      <c r="U694" s="49"/>
    </row>
    <row r="695" spans="1:21" ht="15.75" x14ac:dyDescent="0.25">
      <c r="A695" s="61"/>
      <c r="B695" s="49"/>
      <c r="C695" s="62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49"/>
      <c r="T695" s="49"/>
      <c r="U695" s="49"/>
    </row>
    <row r="696" spans="1:21" ht="15.75" x14ac:dyDescent="0.25">
      <c r="A696" s="61"/>
      <c r="B696" s="49"/>
      <c r="C696" s="62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49"/>
      <c r="T696" s="49"/>
      <c r="U696" s="49"/>
    </row>
    <row r="697" spans="1:21" ht="15.75" x14ac:dyDescent="0.25">
      <c r="A697" s="61"/>
      <c r="B697" s="49"/>
      <c r="C697" s="62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49"/>
      <c r="T697" s="49"/>
      <c r="U697" s="49"/>
    </row>
    <row r="698" spans="1:21" ht="15.75" x14ac:dyDescent="0.25">
      <c r="A698" s="61"/>
      <c r="B698" s="49"/>
      <c r="C698" s="62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49"/>
      <c r="T698" s="49"/>
      <c r="U698" s="49"/>
    </row>
    <row r="699" spans="1:21" ht="15.75" x14ac:dyDescent="0.25">
      <c r="A699" s="61"/>
      <c r="B699" s="49"/>
      <c r="C699" s="62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49"/>
      <c r="T699" s="49"/>
      <c r="U699" s="49"/>
    </row>
    <row r="700" spans="1:21" ht="15.75" x14ac:dyDescent="0.25">
      <c r="A700" s="61"/>
      <c r="B700" s="49"/>
      <c r="C700" s="62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49"/>
      <c r="T700" s="49"/>
      <c r="U700" s="49"/>
    </row>
    <row r="701" spans="1:21" ht="15.75" x14ac:dyDescent="0.25">
      <c r="A701" s="61"/>
      <c r="B701" s="49"/>
      <c r="C701" s="62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49"/>
      <c r="T701" s="49"/>
      <c r="U701" s="49"/>
    </row>
    <row r="702" spans="1:21" ht="15.75" x14ac:dyDescent="0.25">
      <c r="A702" s="61"/>
      <c r="B702" s="49"/>
      <c r="C702" s="62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49"/>
      <c r="T702" s="49"/>
      <c r="U702" s="49"/>
    </row>
    <row r="703" spans="1:21" ht="15.75" x14ac:dyDescent="0.25">
      <c r="A703" s="61"/>
      <c r="B703" s="49"/>
      <c r="C703" s="62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49"/>
      <c r="T703" s="49"/>
      <c r="U703" s="49"/>
    </row>
    <row r="704" spans="1:21" ht="15.75" x14ac:dyDescent="0.25">
      <c r="A704" s="61"/>
      <c r="B704" s="49"/>
      <c r="C704" s="62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49"/>
      <c r="T704" s="49"/>
      <c r="U704" s="49"/>
    </row>
    <row r="705" spans="1:21" ht="15.75" x14ac:dyDescent="0.25">
      <c r="A705" s="61"/>
      <c r="B705" s="49"/>
      <c r="C705" s="62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49"/>
      <c r="T705" s="49"/>
      <c r="U705" s="49"/>
    </row>
    <row r="706" spans="1:21" ht="15.75" x14ac:dyDescent="0.25">
      <c r="A706" s="61"/>
      <c r="B706" s="49"/>
      <c r="C706" s="62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49"/>
      <c r="T706" s="49"/>
      <c r="U706" s="49"/>
    </row>
    <row r="707" spans="1:21" ht="15.75" x14ac:dyDescent="0.25">
      <c r="A707" s="61"/>
      <c r="B707" s="49"/>
      <c r="C707" s="62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49"/>
      <c r="T707" s="49"/>
      <c r="U707" s="49"/>
    </row>
    <row r="708" spans="1:21" ht="15.75" x14ac:dyDescent="0.25">
      <c r="A708" s="61"/>
      <c r="B708" s="49"/>
      <c r="C708" s="62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49"/>
      <c r="T708" s="49"/>
      <c r="U708" s="49"/>
    </row>
    <row r="709" spans="1:21" ht="15.75" x14ac:dyDescent="0.25">
      <c r="A709" s="61"/>
      <c r="B709" s="49"/>
      <c r="C709" s="62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49"/>
      <c r="T709" s="49"/>
      <c r="U709" s="49"/>
    </row>
    <row r="710" spans="1:21" ht="15.75" x14ac:dyDescent="0.25">
      <c r="A710" s="61"/>
      <c r="B710" s="49"/>
      <c r="C710" s="62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49"/>
      <c r="T710" s="49"/>
      <c r="U710" s="49"/>
    </row>
    <row r="711" spans="1:21" ht="15.75" x14ac:dyDescent="0.25">
      <c r="A711" s="61"/>
      <c r="B711" s="49"/>
      <c r="C711" s="62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49"/>
      <c r="T711" s="49"/>
      <c r="U711" s="49"/>
    </row>
    <row r="712" spans="1:21" ht="15.75" x14ac:dyDescent="0.25">
      <c r="A712" s="61"/>
      <c r="B712" s="49"/>
      <c r="C712" s="62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49"/>
      <c r="T712" s="49"/>
      <c r="U712" s="49"/>
    </row>
    <row r="713" spans="1:21" ht="15.75" x14ac:dyDescent="0.25">
      <c r="A713" s="61"/>
      <c r="B713" s="49"/>
      <c r="C713" s="62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49"/>
      <c r="T713" s="49"/>
      <c r="U713" s="49"/>
    </row>
    <row r="714" spans="1:21" ht="15.75" x14ac:dyDescent="0.25">
      <c r="A714" s="61"/>
      <c r="B714" s="49"/>
      <c r="C714" s="62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49"/>
      <c r="T714" s="49"/>
      <c r="U714" s="49"/>
    </row>
    <row r="715" spans="1:21" ht="15.75" x14ac:dyDescent="0.25">
      <c r="A715" s="61"/>
      <c r="B715" s="49"/>
      <c r="C715" s="62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49"/>
      <c r="T715" s="49"/>
      <c r="U715" s="49"/>
    </row>
    <row r="716" spans="1:21" ht="15.75" x14ac:dyDescent="0.25">
      <c r="A716" s="61"/>
      <c r="B716" s="49"/>
      <c r="C716" s="62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49"/>
      <c r="T716" s="49"/>
      <c r="U716" s="49"/>
    </row>
    <row r="717" spans="1:21" ht="15.75" x14ac:dyDescent="0.25">
      <c r="A717" s="61"/>
      <c r="B717" s="49"/>
      <c r="C717" s="62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49"/>
      <c r="T717" s="49"/>
      <c r="U717" s="49"/>
    </row>
    <row r="718" spans="1:21" ht="15.75" x14ac:dyDescent="0.25">
      <c r="A718" s="61"/>
      <c r="B718" s="49"/>
      <c r="C718" s="62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49"/>
      <c r="T718" s="49"/>
      <c r="U718" s="49"/>
    </row>
    <row r="719" spans="1:21" ht="15.75" x14ac:dyDescent="0.25">
      <c r="A719" s="61"/>
      <c r="B719" s="49"/>
      <c r="C719" s="62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49"/>
      <c r="T719" s="49"/>
      <c r="U719" s="49"/>
    </row>
    <row r="720" spans="1:21" ht="15.75" x14ac:dyDescent="0.25">
      <c r="A720" s="61"/>
      <c r="B720" s="49"/>
      <c r="C720" s="62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49"/>
      <c r="T720" s="49"/>
      <c r="U720" s="49"/>
    </row>
    <row r="721" spans="1:21" ht="15.75" x14ac:dyDescent="0.25">
      <c r="A721" s="61"/>
      <c r="B721" s="49"/>
      <c r="C721" s="62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49"/>
      <c r="T721" s="49"/>
      <c r="U721" s="49"/>
    </row>
    <row r="722" spans="1:21" ht="15.75" x14ac:dyDescent="0.25">
      <c r="A722" s="61"/>
      <c r="B722" s="49"/>
      <c r="C722" s="62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49"/>
      <c r="T722" s="49"/>
      <c r="U722" s="49"/>
    </row>
    <row r="723" spans="1:21" ht="15.75" x14ac:dyDescent="0.25">
      <c r="A723" s="61"/>
      <c r="B723" s="49"/>
      <c r="C723" s="62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49"/>
      <c r="T723" s="49"/>
      <c r="U723" s="49"/>
    </row>
    <row r="724" spans="1:21" ht="15.75" x14ac:dyDescent="0.25">
      <c r="A724" s="61"/>
      <c r="B724" s="49"/>
      <c r="C724" s="62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49"/>
      <c r="T724" s="49"/>
      <c r="U724" s="49"/>
    </row>
    <row r="725" spans="1:21" ht="15.75" x14ac:dyDescent="0.25">
      <c r="A725" s="61"/>
      <c r="B725" s="49"/>
      <c r="C725" s="62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49"/>
      <c r="T725" s="49"/>
      <c r="U725" s="49"/>
    </row>
    <row r="726" spans="1:21" ht="15.75" x14ac:dyDescent="0.25">
      <c r="A726" s="61"/>
      <c r="B726" s="49"/>
      <c r="C726" s="62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49"/>
      <c r="T726" s="49"/>
      <c r="U726" s="49"/>
    </row>
    <row r="727" spans="1:21" ht="15.75" x14ac:dyDescent="0.25">
      <c r="A727" s="61"/>
      <c r="B727" s="49"/>
      <c r="C727" s="62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49"/>
      <c r="T727" s="49"/>
      <c r="U727" s="49"/>
    </row>
    <row r="728" spans="1:21" ht="15.75" x14ac:dyDescent="0.25">
      <c r="A728" s="61"/>
      <c r="B728" s="49"/>
      <c r="C728" s="62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49"/>
      <c r="T728" s="49"/>
      <c r="U728" s="49"/>
    </row>
    <row r="729" spans="1:21" ht="15.75" x14ac:dyDescent="0.25">
      <c r="A729" s="61"/>
      <c r="B729" s="49"/>
      <c r="C729" s="62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49"/>
      <c r="T729" s="49"/>
      <c r="U729" s="49"/>
    </row>
    <row r="730" spans="1:21" ht="15.75" x14ac:dyDescent="0.25">
      <c r="A730" s="61"/>
      <c r="B730" s="49"/>
      <c r="C730" s="62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49"/>
      <c r="T730" s="49"/>
      <c r="U730" s="49"/>
    </row>
    <row r="731" spans="1:21" ht="15.75" x14ac:dyDescent="0.25">
      <c r="A731" s="61"/>
      <c r="B731" s="49"/>
      <c r="C731" s="62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49"/>
      <c r="T731" s="49"/>
      <c r="U731" s="49"/>
    </row>
    <row r="732" spans="1:21" ht="15.75" x14ac:dyDescent="0.25">
      <c r="A732" s="61"/>
      <c r="B732" s="49"/>
      <c r="C732" s="62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49"/>
      <c r="T732" s="49"/>
      <c r="U732" s="49"/>
    </row>
    <row r="733" spans="1:21" ht="15.75" x14ac:dyDescent="0.25">
      <c r="A733" s="61"/>
      <c r="B733" s="49"/>
      <c r="C733" s="62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49"/>
      <c r="T733" s="49"/>
      <c r="U733" s="49"/>
    </row>
    <row r="734" spans="1:21" ht="15.75" x14ac:dyDescent="0.25">
      <c r="A734" s="61"/>
      <c r="B734" s="49"/>
      <c r="C734" s="62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49"/>
      <c r="T734" s="49"/>
      <c r="U734" s="49"/>
    </row>
    <row r="735" spans="1:21" ht="15.75" x14ac:dyDescent="0.25">
      <c r="A735" s="61"/>
      <c r="B735" s="49"/>
      <c r="C735" s="62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49"/>
      <c r="T735" s="49"/>
      <c r="U735" s="49"/>
    </row>
    <row r="736" spans="1:21" ht="15.75" x14ac:dyDescent="0.25">
      <c r="A736" s="61"/>
      <c r="B736" s="49"/>
      <c r="C736" s="62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49"/>
      <c r="T736" s="49"/>
      <c r="U736" s="49"/>
    </row>
    <row r="737" spans="1:21" ht="15.75" x14ac:dyDescent="0.25">
      <c r="A737" s="61"/>
      <c r="B737" s="49"/>
      <c r="C737" s="62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49"/>
      <c r="T737" s="49"/>
      <c r="U737" s="49"/>
    </row>
    <row r="738" spans="1:21" ht="15.75" x14ac:dyDescent="0.25">
      <c r="A738" s="61"/>
      <c r="B738" s="49"/>
      <c r="C738" s="62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49"/>
      <c r="T738" s="49"/>
      <c r="U738" s="49"/>
    </row>
    <row r="739" spans="1:21" ht="15.75" x14ac:dyDescent="0.25">
      <c r="A739" s="61"/>
      <c r="B739" s="49"/>
      <c r="C739" s="62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49"/>
      <c r="T739" s="49"/>
      <c r="U739" s="49"/>
    </row>
    <row r="740" spans="1:21" ht="15.75" x14ac:dyDescent="0.25">
      <c r="A740" s="61"/>
      <c r="B740" s="49"/>
      <c r="C740" s="62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49"/>
      <c r="T740" s="49"/>
      <c r="U740" s="49"/>
    </row>
    <row r="741" spans="1:21" ht="15.75" x14ac:dyDescent="0.25">
      <c r="A741" s="61"/>
      <c r="B741" s="49"/>
      <c r="C741" s="62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49"/>
      <c r="T741" s="49"/>
      <c r="U741" s="49"/>
    </row>
    <row r="742" spans="1:21" ht="15.75" x14ac:dyDescent="0.25">
      <c r="A742" s="61"/>
      <c r="B742" s="49"/>
      <c r="C742" s="62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49"/>
      <c r="T742" s="49"/>
      <c r="U742" s="49"/>
    </row>
    <row r="743" spans="1:21" ht="15.75" x14ac:dyDescent="0.25">
      <c r="A743" s="61"/>
      <c r="B743" s="49"/>
      <c r="C743" s="62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49"/>
      <c r="T743" s="49"/>
      <c r="U743" s="49"/>
    </row>
    <row r="744" spans="1:21" ht="15.75" x14ac:dyDescent="0.25">
      <c r="A744" s="61"/>
      <c r="B744" s="49"/>
      <c r="C744" s="62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49"/>
      <c r="T744" s="49"/>
      <c r="U744" s="49"/>
    </row>
    <row r="745" spans="1:21" ht="15.75" x14ac:dyDescent="0.25">
      <c r="A745" s="61"/>
      <c r="B745" s="49"/>
      <c r="C745" s="62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49"/>
      <c r="T745" s="49"/>
      <c r="U745" s="49"/>
    </row>
    <row r="746" spans="1:21" ht="15.75" x14ac:dyDescent="0.25">
      <c r="A746" s="61"/>
      <c r="B746" s="49"/>
      <c r="C746" s="62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49"/>
      <c r="T746" s="49"/>
      <c r="U746" s="49"/>
    </row>
    <row r="747" spans="1:21" ht="15.75" x14ac:dyDescent="0.25">
      <c r="A747" s="61"/>
      <c r="B747" s="49"/>
      <c r="C747" s="62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49"/>
      <c r="T747" s="49"/>
      <c r="U747" s="49"/>
    </row>
    <row r="748" spans="1:21" ht="15.75" x14ac:dyDescent="0.25">
      <c r="A748" s="61"/>
      <c r="B748" s="49"/>
      <c r="C748" s="62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49"/>
      <c r="T748" s="49"/>
      <c r="U748" s="49"/>
    </row>
    <row r="749" spans="1:21" ht="15.75" x14ac:dyDescent="0.25">
      <c r="A749" s="61"/>
      <c r="B749" s="49"/>
      <c r="C749" s="62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49"/>
      <c r="T749" s="49"/>
      <c r="U749" s="49"/>
    </row>
    <row r="750" spans="1:21" ht="15.75" x14ac:dyDescent="0.25">
      <c r="A750" s="61"/>
      <c r="B750" s="49"/>
      <c r="C750" s="62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49"/>
      <c r="T750" s="49"/>
      <c r="U750" s="49"/>
    </row>
    <row r="751" spans="1:21" ht="15.75" x14ac:dyDescent="0.25">
      <c r="A751" s="61"/>
      <c r="B751" s="49"/>
      <c r="C751" s="62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49"/>
      <c r="T751" s="49"/>
      <c r="U751" s="49"/>
    </row>
    <row r="752" spans="1:21" ht="15.75" x14ac:dyDescent="0.25">
      <c r="A752" s="61"/>
      <c r="B752" s="49"/>
      <c r="C752" s="62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49"/>
      <c r="T752" s="49"/>
      <c r="U752" s="49"/>
    </row>
    <row r="753" spans="1:21" ht="15.75" x14ac:dyDescent="0.25">
      <c r="A753" s="61"/>
      <c r="B753" s="49"/>
      <c r="C753" s="62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49"/>
      <c r="T753" s="49"/>
      <c r="U753" s="49"/>
    </row>
    <row r="754" spans="1:21" ht="15.75" x14ac:dyDescent="0.25">
      <c r="A754" s="61"/>
      <c r="B754" s="49"/>
      <c r="C754" s="62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49"/>
      <c r="T754" s="49"/>
      <c r="U754" s="49"/>
    </row>
    <row r="755" spans="1:21" ht="15.75" x14ac:dyDescent="0.25">
      <c r="A755" s="61"/>
      <c r="B755" s="49"/>
      <c r="C755" s="62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49"/>
      <c r="T755" s="49"/>
      <c r="U755" s="49"/>
    </row>
    <row r="756" spans="1:21" ht="15.75" x14ac:dyDescent="0.25">
      <c r="A756" s="61"/>
      <c r="B756" s="49"/>
      <c r="C756" s="62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49"/>
      <c r="T756" s="49"/>
      <c r="U756" s="49"/>
    </row>
    <row r="757" spans="1:21" ht="15.75" x14ac:dyDescent="0.25">
      <c r="A757" s="61"/>
      <c r="B757" s="49"/>
      <c r="C757" s="62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49"/>
      <c r="T757" s="49"/>
      <c r="U757" s="49"/>
    </row>
    <row r="758" spans="1:21" ht="15.75" x14ac:dyDescent="0.25">
      <c r="A758" s="61"/>
      <c r="B758" s="49"/>
      <c r="C758" s="62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49"/>
      <c r="T758" s="49"/>
      <c r="U758" s="49"/>
    </row>
    <row r="759" spans="1:21" ht="15.75" x14ac:dyDescent="0.25">
      <c r="A759" s="61"/>
      <c r="B759" s="49"/>
      <c r="C759" s="62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49"/>
      <c r="T759" s="49"/>
      <c r="U759" s="49"/>
    </row>
    <row r="760" spans="1:21" ht="15.75" x14ac:dyDescent="0.25">
      <c r="A760" s="61"/>
      <c r="B760" s="49"/>
      <c r="C760" s="62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49"/>
      <c r="T760" s="49"/>
      <c r="U760" s="49"/>
    </row>
    <row r="761" spans="1:21" ht="15.75" x14ac:dyDescent="0.25">
      <c r="A761" s="61"/>
      <c r="B761" s="49"/>
      <c r="C761" s="62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49"/>
      <c r="T761" s="49"/>
      <c r="U761" s="49"/>
    </row>
    <row r="762" spans="1:21" ht="15.75" x14ac:dyDescent="0.25">
      <c r="A762" s="61"/>
      <c r="B762" s="49"/>
      <c r="C762" s="62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49"/>
      <c r="T762" s="49"/>
      <c r="U762" s="49"/>
    </row>
    <row r="763" spans="1:21" ht="15.75" x14ac:dyDescent="0.25">
      <c r="A763" s="61"/>
      <c r="B763" s="49"/>
      <c r="C763" s="62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49"/>
      <c r="T763" s="49"/>
      <c r="U763" s="49"/>
    </row>
    <row r="764" spans="1:21" ht="15.75" x14ac:dyDescent="0.25">
      <c r="A764" s="61"/>
      <c r="B764" s="49"/>
      <c r="C764" s="62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49"/>
      <c r="T764" s="49"/>
      <c r="U764" s="49"/>
    </row>
    <row r="765" spans="1:21" ht="15.75" x14ac:dyDescent="0.25">
      <c r="A765" s="61"/>
      <c r="B765" s="49"/>
      <c r="C765" s="62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49"/>
      <c r="T765" s="49"/>
      <c r="U765" s="49"/>
    </row>
    <row r="766" spans="1:21" ht="15.75" x14ac:dyDescent="0.25">
      <c r="A766" s="61"/>
      <c r="B766" s="49"/>
      <c r="C766" s="62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49"/>
      <c r="T766" s="49"/>
      <c r="U766" s="49"/>
    </row>
    <row r="767" spans="1:21" ht="15.75" x14ac:dyDescent="0.25">
      <c r="A767" s="61"/>
      <c r="B767" s="49"/>
      <c r="C767" s="62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49"/>
      <c r="T767" s="49"/>
      <c r="U767" s="49"/>
    </row>
    <row r="768" spans="1:21" ht="15.75" x14ac:dyDescent="0.25">
      <c r="A768" s="61"/>
      <c r="B768" s="49"/>
      <c r="C768" s="62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49"/>
      <c r="T768" s="49"/>
      <c r="U768" s="49"/>
    </row>
    <row r="769" spans="1:21" ht="15.75" x14ac:dyDescent="0.25">
      <c r="A769" s="61"/>
      <c r="B769" s="49"/>
      <c r="C769" s="62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49"/>
      <c r="T769" s="49"/>
      <c r="U769" s="49"/>
    </row>
    <row r="770" spans="1:21" ht="15.75" x14ac:dyDescent="0.25">
      <c r="A770" s="61"/>
      <c r="B770" s="49"/>
      <c r="C770" s="62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49"/>
      <c r="T770" s="49"/>
      <c r="U770" s="49"/>
    </row>
    <row r="771" spans="1:21" ht="15.75" x14ac:dyDescent="0.25">
      <c r="A771" s="61"/>
      <c r="B771" s="49"/>
      <c r="C771" s="62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49"/>
      <c r="T771" s="49"/>
      <c r="U771" s="49"/>
    </row>
    <row r="772" spans="1:21" ht="15.75" x14ac:dyDescent="0.25">
      <c r="A772" s="61"/>
      <c r="B772" s="49"/>
      <c r="C772" s="62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49"/>
      <c r="T772" s="49"/>
      <c r="U772" s="49"/>
    </row>
    <row r="773" spans="1:21" ht="15.75" x14ac:dyDescent="0.25">
      <c r="A773" s="61"/>
      <c r="B773" s="49"/>
      <c r="C773" s="62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49"/>
      <c r="T773" s="49"/>
      <c r="U773" s="49"/>
    </row>
    <row r="774" spans="1:21" ht="15.75" x14ac:dyDescent="0.25">
      <c r="A774" s="61"/>
      <c r="B774" s="49"/>
      <c r="C774" s="62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49"/>
      <c r="T774" s="49"/>
      <c r="U774" s="49"/>
    </row>
    <row r="775" spans="1:21" ht="15.75" x14ac:dyDescent="0.25">
      <c r="A775" s="61"/>
      <c r="B775" s="49"/>
      <c r="C775" s="62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49"/>
      <c r="T775" s="49"/>
      <c r="U775" s="49"/>
    </row>
    <row r="776" spans="1:21" ht="15.75" x14ac:dyDescent="0.25">
      <c r="A776" s="61"/>
      <c r="B776" s="49"/>
      <c r="C776" s="62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49"/>
      <c r="T776" s="49"/>
      <c r="U776" s="49"/>
    </row>
    <row r="777" spans="1:21" ht="15.75" x14ac:dyDescent="0.25">
      <c r="A777" s="61"/>
      <c r="B777" s="49"/>
      <c r="C777" s="62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49"/>
      <c r="T777" s="49"/>
      <c r="U777" s="49"/>
    </row>
    <row r="778" spans="1:21" ht="15.75" x14ac:dyDescent="0.25">
      <c r="A778" s="61"/>
      <c r="B778" s="49"/>
      <c r="C778" s="62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49"/>
      <c r="T778" s="49"/>
      <c r="U778" s="49"/>
    </row>
    <row r="779" spans="1:21" ht="15.75" x14ac:dyDescent="0.25">
      <c r="A779" s="61"/>
      <c r="B779" s="49"/>
      <c r="C779" s="62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49"/>
      <c r="T779" s="49"/>
      <c r="U779" s="49"/>
    </row>
    <row r="780" spans="1:21" ht="15.75" x14ac:dyDescent="0.25">
      <c r="A780" s="61"/>
      <c r="B780" s="49"/>
      <c r="C780" s="62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49"/>
      <c r="T780" s="49"/>
      <c r="U780" s="49"/>
    </row>
    <row r="781" spans="1:21" ht="15.75" x14ac:dyDescent="0.25">
      <c r="A781" s="61"/>
      <c r="B781" s="49"/>
      <c r="C781" s="62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49"/>
      <c r="T781" s="49"/>
      <c r="U781" s="49"/>
    </row>
    <row r="782" spans="1:21" ht="15.75" x14ac:dyDescent="0.25">
      <c r="A782" s="61"/>
      <c r="B782" s="49"/>
      <c r="C782" s="62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49"/>
      <c r="T782" s="49"/>
      <c r="U782" s="49"/>
    </row>
    <row r="783" spans="1:21" ht="15.75" x14ac:dyDescent="0.25">
      <c r="A783" s="61"/>
      <c r="B783" s="49"/>
      <c r="C783" s="62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49"/>
      <c r="T783" s="49"/>
      <c r="U783" s="49"/>
    </row>
    <row r="784" spans="1:21" ht="15.75" x14ac:dyDescent="0.25">
      <c r="A784" s="61"/>
      <c r="B784" s="49"/>
      <c r="C784" s="62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49"/>
      <c r="T784" s="49"/>
      <c r="U784" s="49"/>
    </row>
    <row r="785" spans="1:21" ht="15.75" x14ac:dyDescent="0.25">
      <c r="A785" s="61"/>
      <c r="B785" s="49"/>
      <c r="C785" s="62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49"/>
      <c r="T785" s="49"/>
      <c r="U785" s="49"/>
    </row>
    <row r="786" spans="1:21" ht="15.75" x14ac:dyDescent="0.25">
      <c r="A786" s="61"/>
      <c r="B786" s="49"/>
      <c r="C786" s="62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49"/>
      <c r="T786" s="49"/>
      <c r="U786" s="49"/>
    </row>
    <row r="787" spans="1:21" ht="15.75" x14ac:dyDescent="0.25">
      <c r="A787" s="61"/>
      <c r="B787" s="49"/>
      <c r="C787" s="62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49"/>
      <c r="T787" s="49"/>
      <c r="U787" s="49"/>
    </row>
    <row r="788" spans="1:21" ht="15.75" x14ac:dyDescent="0.25">
      <c r="A788" s="61"/>
      <c r="B788" s="49"/>
      <c r="C788" s="62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49"/>
      <c r="T788" s="49"/>
      <c r="U788" s="49"/>
    </row>
    <row r="789" spans="1:21" ht="15.75" x14ac:dyDescent="0.25">
      <c r="A789" s="61"/>
      <c r="B789" s="49"/>
      <c r="C789" s="62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49"/>
      <c r="T789" s="49"/>
      <c r="U789" s="49"/>
    </row>
    <row r="790" spans="1:21" ht="15.75" x14ac:dyDescent="0.25">
      <c r="A790" s="61"/>
      <c r="B790" s="49"/>
      <c r="C790" s="62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49"/>
      <c r="T790" s="49"/>
      <c r="U790" s="49"/>
    </row>
    <row r="791" spans="1:21" ht="15.75" x14ac:dyDescent="0.25">
      <c r="A791" s="61"/>
      <c r="B791" s="49"/>
      <c r="C791" s="62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49"/>
      <c r="T791" s="49"/>
      <c r="U791" s="49"/>
    </row>
    <row r="792" spans="1:21" ht="15.75" x14ac:dyDescent="0.25">
      <c r="A792" s="61"/>
      <c r="B792" s="49"/>
      <c r="C792" s="62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49"/>
      <c r="T792" s="49"/>
      <c r="U792" s="49"/>
    </row>
    <row r="793" spans="1:21" ht="15.75" x14ac:dyDescent="0.25">
      <c r="A793" s="61"/>
      <c r="B793" s="49"/>
      <c r="C793" s="62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49"/>
      <c r="T793" s="49"/>
      <c r="U793" s="49"/>
    </row>
    <row r="794" spans="1:21" ht="15.75" x14ac:dyDescent="0.25">
      <c r="A794" s="61"/>
      <c r="B794" s="49"/>
      <c r="C794" s="62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49"/>
      <c r="T794" s="49"/>
      <c r="U794" s="49"/>
    </row>
    <row r="795" spans="1:21" ht="15.75" x14ac:dyDescent="0.25">
      <c r="A795" s="61"/>
      <c r="B795" s="49"/>
      <c r="C795" s="62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49"/>
      <c r="T795" s="49"/>
      <c r="U795" s="49"/>
    </row>
    <row r="796" spans="1:21" ht="15.75" x14ac:dyDescent="0.25">
      <c r="A796" s="61"/>
      <c r="B796" s="49"/>
      <c r="C796" s="62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49"/>
      <c r="T796" s="49"/>
      <c r="U796" s="49"/>
    </row>
    <row r="797" spans="1:21" ht="15.75" x14ac:dyDescent="0.25">
      <c r="A797" s="61"/>
      <c r="B797" s="49"/>
      <c r="C797" s="62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49"/>
      <c r="T797" s="49"/>
      <c r="U797" s="49"/>
    </row>
    <row r="798" spans="1:21" ht="15.75" x14ac:dyDescent="0.25">
      <c r="A798" s="61"/>
      <c r="B798" s="49"/>
      <c r="C798" s="62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49"/>
      <c r="T798" s="49"/>
      <c r="U798" s="49"/>
    </row>
    <row r="799" spans="1:21" ht="15.75" x14ac:dyDescent="0.25">
      <c r="A799" s="61"/>
      <c r="B799" s="49"/>
      <c r="C799" s="62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49"/>
      <c r="T799" s="49"/>
      <c r="U799" s="49"/>
    </row>
    <row r="800" spans="1:21" ht="15.75" x14ac:dyDescent="0.25">
      <c r="A800" s="61"/>
      <c r="B800" s="49"/>
      <c r="C800" s="62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49"/>
      <c r="T800" s="49"/>
      <c r="U800" s="49"/>
    </row>
    <row r="801" spans="1:21" ht="15.75" x14ac:dyDescent="0.25">
      <c r="A801" s="61"/>
      <c r="B801" s="49"/>
      <c r="C801" s="62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49"/>
      <c r="T801" s="49"/>
      <c r="U801" s="49"/>
    </row>
    <row r="802" spans="1:21" ht="15.75" x14ac:dyDescent="0.25">
      <c r="A802" s="61"/>
      <c r="B802" s="49"/>
      <c r="C802" s="62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49"/>
      <c r="T802" s="49"/>
      <c r="U802" s="49"/>
    </row>
    <row r="803" spans="1:21" ht="15.75" x14ac:dyDescent="0.25">
      <c r="A803" s="61"/>
      <c r="B803" s="49"/>
      <c r="C803" s="62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49"/>
      <c r="T803" s="49"/>
      <c r="U803" s="49"/>
    </row>
    <row r="804" spans="1:21" ht="15.75" x14ac:dyDescent="0.25">
      <c r="A804" s="61"/>
      <c r="B804" s="49"/>
      <c r="C804" s="62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49"/>
      <c r="T804" s="49"/>
      <c r="U804" s="49"/>
    </row>
    <row r="805" spans="1:21" ht="15.75" x14ac:dyDescent="0.25">
      <c r="A805" s="61"/>
      <c r="B805" s="49"/>
      <c r="C805" s="62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49"/>
      <c r="T805" s="49"/>
      <c r="U805" s="49"/>
    </row>
    <row r="806" spans="1:21" ht="15.75" x14ac:dyDescent="0.25">
      <c r="A806" s="61"/>
      <c r="B806" s="49"/>
      <c r="C806" s="62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49"/>
      <c r="T806" s="49"/>
      <c r="U806" s="49"/>
    </row>
    <row r="807" spans="1:21" ht="15.75" x14ac:dyDescent="0.25">
      <c r="A807" s="61"/>
      <c r="B807" s="49"/>
      <c r="C807" s="62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49"/>
      <c r="T807" s="49"/>
      <c r="U807" s="49"/>
    </row>
    <row r="808" spans="1:21" ht="15.75" x14ac:dyDescent="0.25">
      <c r="A808" s="61"/>
      <c r="B808" s="49"/>
      <c r="C808" s="62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49"/>
      <c r="T808" s="49"/>
      <c r="U808" s="49"/>
    </row>
    <row r="809" spans="1:21" ht="15.75" x14ac:dyDescent="0.25">
      <c r="A809" s="61"/>
      <c r="B809" s="49"/>
      <c r="C809" s="62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49"/>
      <c r="T809" s="49"/>
      <c r="U809" s="49"/>
    </row>
    <row r="810" spans="1:21" ht="15.75" x14ac:dyDescent="0.25">
      <c r="A810" s="61"/>
      <c r="B810" s="49"/>
      <c r="C810" s="62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49"/>
      <c r="T810" s="49"/>
      <c r="U810" s="49"/>
    </row>
    <row r="811" spans="1:21" ht="15.75" x14ac:dyDescent="0.25">
      <c r="A811" s="61"/>
      <c r="B811" s="49"/>
      <c r="C811" s="62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49"/>
      <c r="T811" s="49"/>
      <c r="U811" s="49"/>
    </row>
    <row r="812" spans="1:21" ht="15.75" x14ac:dyDescent="0.25">
      <c r="A812" s="61"/>
      <c r="B812" s="49"/>
      <c r="C812" s="62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49"/>
      <c r="T812" s="49"/>
      <c r="U812" s="49"/>
    </row>
    <row r="813" spans="1:21" ht="15.75" x14ac:dyDescent="0.25">
      <c r="A813" s="61"/>
      <c r="B813" s="49"/>
      <c r="C813" s="62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49"/>
      <c r="T813" s="49"/>
      <c r="U813" s="49"/>
    </row>
    <row r="814" spans="1:21" ht="15.75" x14ac:dyDescent="0.25">
      <c r="A814" s="61"/>
      <c r="B814" s="49"/>
      <c r="C814" s="62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49"/>
      <c r="T814" s="49"/>
      <c r="U814" s="49"/>
    </row>
    <row r="815" spans="1:21" ht="15.75" x14ac:dyDescent="0.25">
      <c r="A815" s="61"/>
      <c r="B815" s="49"/>
      <c r="C815" s="62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49"/>
      <c r="T815" s="49"/>
      <c r="U815" s="49"/>
    </row>
    <row r="816" spans="1:21" ht="15.75" x14ac:dyDescent="0.25">
      <c r="A816" s="61"/>
      <c r="B816" s="49"/>
      <c r="C816" s="62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49"/>
      <c r="T816" s="49"/>
      <c r="U816" s="49"/>
    </row>
    <row r="817" spans="1:21" ht="15.75" x14ac:dyDescent="0.25">
      <c r="A817" s="61"/>
      <c r="B817" s="49"/>
      <c r="C817" s="62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49"/>
      <c r="T817" s="49"/>
      <c r="U817" s="49"/>
    </row>
    <row r="818" spans="1:21" ht="15.75" x14ac:dyDescent="0.25">
      <c r="A818" s="61"/>
      <c r="B818" s="49"/>
      <c r="C818" s="62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49"/>
      <c r="T818" s="49"/>
      <c r="U818" s="49"/>
    </row>
    <row r="819" spans="1:21" ht="15.75" x14ac:dyDescent="0.25">
      <c r="A819" s="61"/>
      <c r="B819" s="49"/>
      <c r="C819" s="62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49"/>
      <c r="T819" s="49"/>
      <c r="U819" s="49"/>
    </row>
    <row r="820" spans="1:21" ht="15.75" x14ac:dyDescent="0.25">
      <c r="A820" s="61"/>
      <c r="B820" s="49"/>
      <c r="C820" s="62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49"/>
      <c r="T820" s="49"/>
      <c r="U820" s="49"/>
    </row>
    <row r="821" spans="1:21" ht="15.75" x14ac:dyDescent="0.25">
      <c r="A821" s="61"/>
      <c r="B821" s="49"/>
      <c r="C821" s="62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49"/>
      <c r="T821" s="49"/>
      <c r="U821" s="49"/>
    </row>
    <row r="822" spans="1:21" ht="15.75" x14ac:dyDescent="0.25">
      <c r="A822" s="61"/>
      <c r="B822" s="49"/>
      <c r="C822" s="62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49"/>
      <c r="T822" s="49"/>
      <c r="U822" s="49"/>
    </row>
    <row r="823" spans="1:21" ht="15.75" x14ac:dyDescent="0.25">
      <c r="A823" s="61"/>
      <c r="B823" s="49"/>
      <c r="C823" s="62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49"/>
      <c r="T823" s="49"/>
      <c r="U823" s="49"/>
    </row>
    <row r="824" spans="1:21" ht="15.75" x14ac:dyDescent="0.25">
      <c r="A824" s="61"/>
      <c r="B824" s="49"/>
      <c r="C824" s="62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49"/>
      <c r="T824" s="49"/>
      <c r="U824" s="49"/>
    </row>
    <row r="825" spans="1:21" ht="15.75" x14ac:dyDescent="0.25">
      <c r="A825" s="61"/>
      <c r="B825" s="49"/>
      <c r="C825" s="62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49"/>
      <c r="T825" s="49"/>
      <c r="U825" s="49"/>
    </row>
    <row r="826" spans="1:21" ht="15.75" x14ac:dyDescent="0.25">
      <c r="A826" s="61"/>
      <c r="B826" s="49"/>
      <c r="C826" s="62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49"/>
      <c r="T826" s="49"/>
      <c r="U826" s="49"/>
    </row>
    <row r="827" spans="1:21" ht="15.75" x14ac:dyDescent="0.25">
      <c r="A827" s="61"/>
      <c r="B827" s="49"/>
      <c r="C827" s="62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49"/>
      <c r="T827" s="49"/>
      <c r="U827" s="49"/>
    </row>
    <row r="828" spans="1:21" ht="15.75" x14ac:dyDescent="0.25">
      <c r="A828" s="61"/>
      <c r="B828" s="49"/>
      <c r="C828" s="62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49"/>
      <c r="T828" s="49"/>
      <c r="U828" s="49"/>
    </row>
    <row r="829" spans="1:21" ht="15.75" x14ac:dyDescent="0.25">
      <c r="A829" s="61"/>
      <c r="B829" s="49"/>
      <c r="C829" s="62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49"/>
      <c r="T829" s="49"/>
      <c r="U829" s="49"/>
    </row>
    <row r="830" spans="1:21" ht="15.75" x14ac:dyDescent="0.25">
      <c r="A830" s="61"/>
      <c r="B830" s="49"/>
      <c r="C830" s="62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49"/>
      <c r="T830" s="49"/>
      <c r="U830" s="49"/>
    </row>
    <row r="831" spans="1:21" ht="15.75" x14ac:dyDescent="0.25">
      <c r="A831" s="61"/>
      <c r="B831" s="49"/>
      <c r="C831" s="62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49"/>
      <c r="T831" s="49"/>
      <c r="U831" s="49"/>
    </row>
    <row r="832" spans="1:21" ht="15.75" x14ac:dyDescent="0.25">
      <c r="A832" s="61"/>
      <c r="B832" s="49"/>
      <c r="C832" s="62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49"/>
      <c r="T832" s="49"/>
      <c r="U832" s="49"/>
    </row>
    <row r="833" spans="1:21" ht="15.75" x14ac:dyDescent="0.25">
      <c r="A833" s="61"/>
      <c r="B833" s="49"/>
      <c r="C833" s="62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49"/>
      <c r="T833" s="49"/>
      <c r="U833" s="49"/>
    </row>
    <row r="834" spans="1:21" ht="15.75" x14ac:dyDescent="0.25">
      <c r="A834" s="61"/>
      <c r="B834" s="49"/>
      <c r="C834" s="62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49"/>
      <c r="T834" s="49"/>
      <c r="U834" s="49"/>
    </row>
    <row r="835" spans="1:21" ht="15.75" x14ac:dyDescent="0.25">
      <c r="A835" s="61"/>
      <c r="B835" s="49"/>
      <c r="C835" s="62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49"/>
      <c r="T835" s="49"/>
      <c r="U835" s="49"/>
    </row>
    <row r="836" spans="1:21" ht="15.75" x14ac:dyDescent="0.25">
      <c r="A836" s="61"/>
      <c r="B836" s="49"/>
      <c r="C836" s="62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49"/>
      <c r="T836" s="49"/>
      <c r="U836" s="49"/>
    </row>
    <row r="837" spans="1:21" ht="15.75" x14ac:dyDescent="0.25">
      <c r="A837" s="61"/>
      <c r="B837" s="49"/>
      <c r="C837" s="62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49"/>
      <c r="T837" s="49"/>
      <c r="U837" s="49"/>
    </row>
    <row r="838" spans="1:21" ht="15.75" x14ac:dyDescent="0.25">
      <c r="A838" s="61"/>
      <c r="B838" s="49"/>
      <c r="C838" s="62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49"/>
      <c r="T838" s="49"/>
      <c r="U838" s="49"/>
    </row>
    <row r="839" spans="1:21" ht="15.75" x14ac:dyDescent="0.25">
      <c r="A839" s="61"/>
      <c r="B839" s="49"/>
      <c r="C839" s="62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49"/>
      <c r="T839" s="49"/>
      <c r="U839" s="49"/>
    </row>
    <row r="840" spans="1:21" ht="15.75" x14ac:dyDescent="0.25">
      <c r="A840" s="61"/>
      <c r="B840" s="49"/>
      <c r="C840" s="62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49"/>
      <c r="T840" s="49"/>
      <c r="U840" s="49"/>
    </row>
    <row r="841" spans="1:21" ht="15.75" x14ac:dyDescent="0.25">
      <c r="A841" s="61"/>
      <c r="B841" s="49"/>
      <c r="C841" s="62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49"/>
      <c r="T841" s="49"/>
      <c r="U841" s="49"/>
    </row>
    <row r="842" spans="1:21" ht="15.75" x14ac:dyDescent="0.25">
      <c r="A842" s="61"/>
      <c r="B842" s="49"/>
      <c r="C842" s="62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49"/>
      <c r="T842" s="49"/>
      <c r="U842" s="49"/>
    </row>
    <row r="843" spans="1:21" ht="15.75" x14ac:dyDescent="0.25">
      <c r="A843" s="61"/>
      <c r="B843" s="49"/>
      <c r="C843" s="62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49"/>
      <c r="T843" s="49"/>
      <c r="U843" s="49"/>
    </row>
    <row r="844" spans="1:21" ht="15.75" x14ac:dyDescent="0.25">
      <c r="A844" s="61"/>
      <c r="B844" s="49"/>
      <c r="C844" s="62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49"/>
      <c r="T844" s="49"/>
      <c r="U844" s="49"/>
    </row>
    <row r="845" spans="1:21" ht="15.75" x14ac:dyDescent="0.25">
      <c r="A845" s="61"/>
      <c r="B845" s="49"/>
      <c r="C845" s="62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49"/>
      <c r="T845" s="49"/>
      <c r="U845" s="49"/>
    </row>
    <row r="846" spans="1:21" ht="15.75" x14ac:dyDescent="0.25">
      <c r="A846" s="61"/>
      <c r="B846" s="49"/>
      <c r="C846" s="62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49"/>
      <c r="T846" s="49"/>
      <c r="U846" s="49"/>
    </row>
    <row r="847" spans="1:21" ht="15.75" x14ac:dyDescent="0.25">
      <c r="A847" s="61"/>
      <c r="B847" s="49"/>
      <c r="C847" s="62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49"/>
      <c r="T847" s="49"/>
      <c r="U847" s="49"/>
    </row>
    <row r="848" spans="1:21" ht="15.75" x14ac:dyDescent="0.25">
      <c r="A848" s="61"/>
      <c r="B848" s="49"/>
      <c r="C848" s="62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49"/>
      <c r="T848" s="49"/>
      <c r="U848" s="49"/>
    </row>
    <row r="849" spans="1:21" ht="15.75" x14ac:dyDescent="0.25">
      <c r="A849" s="61"/>
      <c r="B849" s="49"/>
      <c r="C849" s="62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49"/>
      <c r="T849" s="49"/>
      <c r="U849" s="49"/>
    </row>
    <row r="850" spans="1:21" ht="15.75" x14ac:dyDescent="0.25">
      <c r="A850" s="61"/>
      <c r="B850" s="49"/>
      <c r="C850" s="62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49"/>
      <c r="T850" s="49"/>
      <c r="U850" s="49"/>
    </row>
    <row r="851" spans="1:21" ht="15.75" x14ac:dyDescent="0.25">
      <c r="A851" s="61"/>
      <c r="B851" s="49"/>
      <c r="C851" s="62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49"/>
      <c r="T851" s="49"/>
      <c r="U851" s="49"/>
    </row>
    <row r="852" spans="1:21" ht="15.75" x14ac:dyDescent="0.25">
      <c r="A852" s="61"/>
      <c r="B852" s="49"/>
      <c r="C852" s="62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49"/>
      <c r="T852" s="49"/>
      <c r="U852" s="49"/>
    </row>
    <row r="853" spans="1:21" ht="15.75" x14ac:dyDescent="0.25">
      <c r="A853" s="61"/>
      <c r="B853" s="49"/>
      <c r="C853" s="62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49"/>
      <c r="T853" s="49"/>
      <c r="U853" s="49"/>
    </row>
    <row r="854" spans="1:21" ht="15.75" x14ac:dyDescent="0.25">
      <c r="A854" s="61"/>
      <c r="B854" s="49"/>
      <c r="C854" s="62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49"/>
      <c r="T854" s="49"/>
      <c r="U854" s="49"/>
    </row>
    <row r="855" spans="1:21" ht="15.75" x14ac:dyDescent="0.25">
      <c r="A855" s="61"/>
      <c r="B855" s="49"/>
      <c r="C855" s="62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49"/>
      <c r="T855" s="49"/>
      <c r="U855" s="49"/>
    </row>
    <row r="856" spans="1:21" ht="15.75" x14ac:dyDescent="0.25">
      <c r="A856" s="61"/>
      <c r="B856" s="49"/>
      <c r="C856" s="62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49"/>
      <c r="T856" s="49"/>
      <c r="U856" s="49"/>
    </row>
    <row r="857" spans="1:21" ht="15.75" x14ac:dyDescent="0.25">
      <c r="A857" s="61"/>
      <c r="B857" s="49"/>
      <c r="C857" s="62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49"/>
      <c r="T857" s="49"/>
      <c r="U857" s="49"/>
    </row>
    <row r="858" spans="1:21" ht="15.75" x14ac:dyDescent="0.25">
      <c r="A858" s="61"/>
      <c r="B858" s="49"/>
      <c r="C858" s="62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49"/>
      <c r="T858" s="49"/>
      <c r="U858" s="49"/>
    </row>
    <row r="859" spans="1:21" ht="15.75" x14ac:dyDescent="0.25">
      <c r="A859" s="61"/>
      <c r="B859" s="49"/>
      <c r="C859" s="62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49"/>
      <c r="T859" s="49"/>
      <c r="U859" s="49"/>
    </row>
    <row r="860" spans="1:21" ht="15.75" x14ac:dyDescent="0.25">
      <c r="A860" s="61"/>
      <c r="B860" s="49"/>
      <c r="C860" s="62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49"/>
      <c r="T860" s="49"/>
      <c r="U860" s="49"/>
    </row>
    <row r="861" spans="1:21" ht="15.75" x14ac:dyDescent="0.25">
      <c r="A861" s="61"/>
      <c r="B861" s="49"/>
      <c r="C861" s="62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49"/>
      <c r="T861" s="49"/>
      <c r="U861" s="49"/>
    </row>
    <row r="862" spans="1:21" ht="15.75" x14ac:dyDescent="0.25">
      <c r="A862" s="61"/>
      <c r="B862" s="49"/>
      <c r="C862" s="62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49"/>
      <c r="T862" s="49"/>
      <c r="U862" s="49"/>
    </row>
    <row r="863" spans="1:21" ht="15.75" x14ac:dyDescent="0.25">
      <c r="A863" s="61"/>
      <c r="B863" s="49"/>
      <c r="C863" s="62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49"/>
      <c r="T863" s="49"/>
      <c r="U863" s="49"/>
    </row>
    <row r="864" spans="1:21" ht="15.75" x14ac:dyDescent="0.25">
      <c r="A864" s="61"/>
      <c r="B864" s="49"/>
      <c r="C864" s="62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49"/>
      <c r="T864" s="49"/>
      <c r="U864" s="49"/>
    </row>
    <row r="865" spans="1:21" ht="15.75" x14ac:dyDescent="0.25">
      <c r="A865" s="61"/>
      <c r="B865" s="49"/>
      <c r="C865" s="62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49"/>
      <c r="T865" s="49"/>
      <c r="U865" s="49"/>
    </row>
    <row r="866" spans="1:21" ht="15.75" x14ac:dyDescent="0.25">
      <c r="A866" s="61"/>
      <c r="B866" s="49"/>
      <c r="C866" s="62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49"/>
      <c r="T866" s="49"/>
      <c r="U866" s="49"/>
    </row>
    <row r="867" spans="1:21" ht="15.75" x14ac:dyDescent="0.25">
      <c r="A867" s="61"/>
      <c r="B867" s="49"/>
      <c r="C867" s="62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49"/>
      <c r="T867" s="49"/>
      <c r="U867" s="49"/>
    </row>
    <row r="868" spans="1:21" ht="15.75" x14ac:dyDescent="0.25">
      <c r="A868" s="61"/>
      <c r="B868" s="49"/>
      <c r="C868" s="62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49"/>
      <c r="T868" s="49"/>
      <c r="U868" s="49"/>
    </row>
    <row r="869" spans="1:21" ht="15.75" x14ac:dyDescent="0.25">
      <c r="A869" s="61"/>
      <c r="B869" s="49"/>
      <c r="C869" s="62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49"/>
      <c r="T869" s="49"/>
      <c r="U869" s="49"/>
    </row>
    <row r="870" spans="1:21" ht="15.75" x14ac:dyDescent="0.25">
      <c r="A870" s="61"/>
      <c r="B870" s="49"/>
      <c r="C870" s="62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49"/>
      <c r="T870" s="49"/>
      <c r="U870" s="49"/>
    </row>
    <row r="871" spans="1:21" ht="15.75" x14ac:dyDescent="0.25">
      <c r="A871" s="61"/>
      <c r="B871" s="49"/>
      <c r="C871" s="62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49"/>
      <c r="T871" s="49"/>
      <c r="U871" s="49"/>
    </row>
    <row r="872" spans="1:21" ht="15.75" x14ac:dyDescent="0.25">
      <c r="A872" s="61"/>
      <c r="B872" s="49"/>
      <c r="C872" s="62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49"/>
      <c r="T872" s="49"/>
      <c r="U872" s="49"/>
    </row>
    <row r="873" spans="1:21" ht="15.75" x14ac:dyDescent="0.25">
      <c r="A873" s="61"/>
      <c r="B873" s="49"/>
      <c r="C873" s="62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49"/>
      <c r="T873" s="49"/>
      <c r="U873" s="49"/>
    </row>
    <row r="874" spans="1:21" ht="15.75" x14ac:dyDescent="0.25">
      <c r="A874" s="61"/>
      <c r="B874" s="49"/>
      <c r="C874" s="62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49"/>
      <c r="T874" s="49"/>
      <c r="U874" s="49"/>
    </row>
    <row r="875" spans="1:21" ht="15.75" x14ac:dyDescent="0.25">
      <c r="A875" s="61"/>
      <c r="B875" s="49"/>
      <c r="C875" s="62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49"/>
      <c r="T875" s="49"/>
      <c r="U875" s="49"/>
    </row>
    <row r="876" spans="1:21" ht="15.75" x14ac:dyDescent="0.25">
      <c r="A876" s="61"/>
      <c r="B876" s="49"/>
      <c r="C876" s="62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49"/>
      <c r="T876" s="49"/>
      <c r="U876" s="49"/>
    </row>
    <row r="877" spans="1:21" ht="15.75" x14ac:dyDescent="0.25">
      <c r="A877" s="61"/>
      <c r="B877" s="49"/>
      <c r="C877" s="62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49"/>
      <c r="T877" s="49"/>
      <c r="U877" s="49"/>
    </row>
    <row r="878" spans="1:21" ht="15.75" x14ac:dyDescent="0.25">
      <c r="A878" s="61"/>
      <c r="B878" s="49"/>
      <c r="C878" s="62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49"/>
      <c r="T878" s="49"/>
      <c r="U878" s="49"/>
    </row>
    <row r="879" spans="1:21" ht="15.75" x14ac:dyDescent="0.25">
      <c r="A879" s="61"/>
      <c r="B879" s="49"/>
      <c r="C879" s="62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49"/>
      <c r="T879" s="49"/>
      <c r="U879" s="49"/>
    </row>
    <row r="880" spans="1:21" ht="15.75" x14ac:dyDescent="0.25">
      <c r="A880" s="61"/>
      <c r="B880" s="49"/>
      <c r="C880" s="62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49"/>
      <c r="T880" s="49"/>
      <c r="U880" s="49"/>
    </row>
    <row r="881" spans="1:21" ht="15.75" x14ac:dyDescent="0.25">
      <c r="A881" s="61"/>
      <c r="B881" s="49"/>
      <c r="C881" s="62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49"/>
      <c r="T881" s="49"/>
      <c r="U881" s="49"/>
    </row>
    <row r="882" spans="1:21" ht="15.75" x14ac:dyDescent="0.25">
      <c r="A882" s="61"/>
      <c r="B882" s="49"/>
      <c r="C882" s="62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49"/>
      <c r="T882" s="49"/>
      <c r="U882" s="49"/>
    </row>
    <row r="883" spans="1:21" ht="15.75" x14ac:dyDescent="0.25">
      <c r="A883" s="61"/>
      <c r="B883" s="49"/>
      <c r="C883" s="62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49"/>
      <c r="T883" s="49"/>
      <c r="U883" s="49"/>
    </row>
    <row r="884" spans="1:21" ht="15.75" x14ac:dyDescent="0.25">
      <c r="A884" s="61"/>
      <c r="B884" s="49"/>
      <c r="C884" s="62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49"/>
      <c r="T884" s="49"/>
      <c r="U884" s="49"/>
    </row>
    <row r="885" spans="1:21" ht="15.75" x14ac:dyDescent="0.25">
      <c r="A885" s="61"/>
      <c r="B885" s="49"/>
      <c r="C885" s="62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49"/>
      <c r="T885" s="49"/>
      <c r="U885" s="49"/>
    </row>
    <row r="886" spans="1:21" ht="15.75" x14ac:dyDescent="0.25">
      <c r="A886" s="61"/>
      <c r="B886" s="49"/>
      <c r="C886" s="62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49"/>
      <c r="T886" s="49"/>
      <c r="U886" s="49"/>
    </row>
    <row r="887" spans="1:21" ht="15.75" x14ac:dyDescent="0.25">
      <c r="A887" s="61"/>
      <c r="B887" s="49"/>
      <c r="C887" s="62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49"/>
      <c r="T887" s="49"/>
      <c r="U887" s="49"/>
    </row>
    <row r="888" spans="1:21" ht="15.75" x14ac:dyDescent="0.25">
      <c r="A888" s="61"/>
      <c r="B888" s="49"/>
      <c r="C888" s="62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49"/>
      <c r="T888" s="49"/>
      <c r="U888" s="49"/>
    </row>
    <row r="889" spans="1:21" ht="15.75" x14ac:dyDescent="0.25">
      <c r="A889" s="61"/>
      <c r="B889" s="49"/>
      <c r="C889" s="62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49"/>
      <c r="T889" s="49"/>
      <c r="U889" s="49"/>
    </row>
    <row r="890" spans="1:21" ht="15.75" x14ac:dyDescent="0.25">
      <c r="A890" s="61"/>
      <c r="B890" s="49"/>
      <c r="C890" s="62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49"/>
      <c r="T890" s="49"/>
      <c r="U890" s="49"/>
    </row>
    <row r="891" spans="1:21" ht="15.75" x14ac:dyDescent="0.25">
      <c r="A891" s="61"/>
      <c r="B891" s="49"/>
      <c r="C891" s="62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49"/>
      <c r="T891" s="49"/>
      <c r="U891" s="49"/>
    </row>
    <row r="892" spans="1:21" ht="15.75" x14ac:dyDescent="0.25">
      <c r="A892" s="61"/>
      <c r="B892" s="49"/>
      <c r="C892" s="62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49"/>
      <c r="T892" s="49"/>
      <c r="U892" s="49"/>
    </row>
    <row r="893" spans="1:21" ht="15.75" x14ac:dyDescent="0.25">
      <c r="A893" s="61"/>
      <c r="B893" s="49"/>
      <c r="C893" s="62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49"/>
      <c r="T893" s="49"/>
      <c r="U893" s="49"/>
    </row>
    <row r="894" spans="1:21" ht="15.75" x14ac:dyDescent="0.25">
      <c r="A894" s="61"/>
      <c r="B894" s="49"/>
      <c r="C894" s="62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49"/>
      <c r="T894" s="49"/>
      <c r="U894" s="49"/>
    </row>
    <row r="895" spans="1:21" ht="15.75" x14ac:dyDescent="0.25">
      <c r="A895" s="61"/>
      <c r="B895" s="49"/>
      <c r="C895" s="62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49"/>
      <c r="T895" s="49"/>
      <c r="U895" s="49"/>
    </row>
    <row r="896" spans="1:21" ht="15.75" x14ac:dyDescent="0.25">
      <c r="A896" s="61"/>
      <c r="B896" s="49"/>
      <c r="C896" s="62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49"/>
      <c r="T896" s="49"/>
      <c r="U896" s="49"/>
    </row>
    <row r="897" spans="1:21" ht="15.75" x14ac:dyDescent="0.25">
      <c r="A897" s="61"/>
      <c r="B897" s="49"/>
      <c r="C897" s="62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49"/>
      <c r="T897" s="49"/>
      <c r="U897" s="49"/>
    </row>
    <row r="898" spans="1:21" ht="15.75" x14ac:dyDescent="0.25">
      <c r="A898" s="61"/>
      <c r="B898" s="49"/>
      <c r="C898" s="62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49"/>
      <c r="T898" s="49"/>
      <c r="U898" s="49"/>
    </row>
    <row r="899" spans="1:21" ht="15.75" x14ac:dyDescent="0.25">
      <c r="A899" s="61"/>
      <c r="B899" s="49"/>
      <c r="C899" s="62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49"/>
      <c r="T899" s="49"/>
      <c r="U899" s="49"/>
    </row>
    <row r="900" spans="1:21" ht="15.75" x14ac:dyDescent="0.25">
      <c r="A900" s="61"/>
      <c r="B900" s="49"/>
      <c r="C900" s="62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49"/>
      <c r="T900" s="49"/>
      <c r="U900" s="49"/>
    </row>
    <row r="901" spans="1:21" ht="15.75" x14ac:dyDescent="0.25">
      <c r="A901" s="61"/>
      <c r="B901" s="49"/>
      <c r="C901" s="62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49"/>
      <c r="T901" s="49"/>
      <c r="U901" s="49"/>
    </row>
    <row r="902" spans="1:21" ht="15.75" x14ac:dyDescent="0.25">
      <c r="A902" s="61"/>
      <c r="B902" s="49"/>
      <c r="C902" s="62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49"/>
      <c r="T902" s="49"/>
      <c r="U902" s="49"/>
    </row>
    <row r="903" spans="1:21" ht="15.75" x14ac:dyDescent="0.25">
      <c r="A903" s="61"/>
      <c r="B903" s="49"/>
      <c r="C903" s="62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49"/>
      <c r="T903" s="49"/>
      <c r="U903" s="49"/>
    </row>
    <row r="904" spans="1:21" ht="15.75" x14ac:dyDescent="0.25">
      <c r="A904" s="61"/>
      <c r="B904" s="49"/>
      <c r="C904" s="62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49"/>
      <c r="T904" s="49"/>
      <c r="U904" s="49"/>
    </row>
    <row r="905" spans="1:21" ht="15.75" x14ac:dyDescent="0.25">
      <c r="A905" s="61"/>
      <c r="B905" s="49"/>
      <c r="C905" s="62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49"/>
      <c r="T905" s="49"/>
      <c r="U905" s="49"/>
    </row>
    <row r="906" spans="1:21" ht="15.75" x14ac:dyDescent="0.25">
      <c r="A906" s="61"/>
      <c r="B906" s="49"/>
      <c r="C906" s="62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49"/>
      <c r="T906" s="49"/>
      <c r="U906" s="49"/>
    </row>
    <row r="907" spans="1:21" ht="15.75" x14ac:dyDescent="0.25">
      <c r="A907" s="61"/>
      <c r="B907" s="49"/>
      <c r="C907" s="62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49"/>
      <c r="T907" s="49"/>
      <c r="U907" s="49"/>
    </row>
    <row r="908" spans="1:21" ht="15.75" x14ac:dyDescent="0.25">
      <c r="A908" s="61"/>
      <c r="B908" s="49"/>
      <c r="C908" s="62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49"/>
      <c r="T908" s="49"/>
      <c r="U908" s="49"/>
    </row>
    <row r="909" spans="1:21" ht="15.75" x14ac:dyDescent="0.25">
      <c r="A909" s="61"/>
      <c r="B909" s="49"/>
      <c r="C909" s="62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49"/>
      <c r="T909" s="49"/>
      <c r="U909" s="49"/>
    </row>
    <row r="910" spans="1:21" ht="15.75" x14ac:dyDescent="0.25">
      <c r="A910" s="61"/>
      <c r="B910" s="49"/>
      <c r="C910" s="62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49"/>
      <c r="T910" s="49"/>
      <c r="U910" s="49"/>
    </row>
    <row r="911" spans="1:21" ht="15.75" x14ac:dyDescent="0.25">
      <c r="A911" s="61"/>
      <c r="B911" s="49"/>
      <c r="C911" s="62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49"/>
      <c r="T911" s="49"/>
      <c r="U911" s="49"/>
    </row>
    <row r="912" spans="1:21" ht="15.75" x14ac:dyDescent="0.25">
      <c r="A912" s="61"/>
      <c r="B912" s="49"/>
      <c r="C912" s="62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49"/>
      <c r="T912" s="49"/>
      <c r="U912" s="49"/>
    </row>
    <row r="913" spans="1:21" ht="15.75" x14ac:dyDescent="0.25">
      <c r="A913" s="61"/>
      <c r="B913" s="49"/>
      <c r="C913" s="62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49"/>
      <c r="T913" s="49"/>
      <c r="U913" s="49"/>
    </row>
    <row r="914" spans="1:21" ht="15.75" x14ac:dyDescent="0.25">
      <c r="A914" s="61"/>
      <c r="B914" s="49"/>
      <c r="C914" s="62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49"/>
      <c r="T914" s="49"/>
      <c r="U914" s="49"/>
    </row>
    <row r="915" spans="1:21" ht="15.75" x14ac:dyDescent="0.25">
      <c r="A915" s="61"/>
      <c r="B915" s="49"/>
      <c r="C915" s="62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49"/>
      <c r="T915" s="49"/>
      <c r="U915" s="49"/>
    </row>
    <row r="916" spans="1:21" ht="15.75" x14ac:dyDescent="0.25">
      <c r="A916" s="61"/>
      <c r="B916" s="49"/>
      <c r="C916" s="62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49"/>
      <c r="T916" s="49"/>
      <c r="U916" s="49"/>
    </row>
    <row r="917" spans="1:21" ht="15.75" x14ac:dyDescent="0.25">
      <c r="A917" s="61"/>
      <c r="B917" s="49"/>
      <c r="C917" s="62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49"/>
      <c r="T917" s="49"/>
      <c r="U917" s="49"/>
    </row>
    <row r="918" spans="1:21" ht="15.75" x14ac:dyDescent="0.25">
      <c r="A918" s="61"/>
      <c r="B918" s="49"/>
      <c r="C918" s="62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49"/>
      <c r="T918" s="49"/>
      <c r="U918" s="49"/>
    </row>
    <row r="919" spans="1:21" ht="15.75" x14ac:dyDescent="0.25">
      <c r="A919" s="61"/>
      <c r="B919" s="49"/>
      <c r="C919" s="62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49"/>
      <c r="T919" s="49"/>
      <c r="U919" s="49"/>
    </row>
    <row r="920" spans="1:21" ht="15.75" x14ac:dyDescent="0.25">
      <c r="A920" s="61"/>
      <c r="B920" s="49"/>
      <c r="C920" s="62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49"/>
      <c r="T920" s="49"/>
      <c r="U920" s="49"/>
    </row>
    <row r="921" spans="1:21" ht="15.75" x14ac:dyDescent="0.25">
      <c r="A921" s="61"/>
      <c r="B921" s="49"/>
      <c r="C921" s="62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49"/>
      <c r="T921" s="49"/>
      <c r="U921" s="49"/>
    </row>
    <row r="922" spans="1:21" ht="15.75" x14ac:dyDescent="0.25">
      <c r="A922" s="61"/>
      <c r="B922" s="49"/>
      <c r="C922" s="62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49"/>
      <c r="T922" s="49"/>
      <c r="U922" s="49"/>
    </row>
    <row r="923" spans="1:21" ht="15.75" x14ac:dyDescent="0.25">
      <c r="A923" s="61"/>
      <c r="B923" s="49"/>
      <c r="C923" s="62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49"/>
      <c r="T923" s="49"/>
      <c r="U923" s="49"/>
    </row>
    <row r="924" spans="1:21" ht="15.75" x14ac:dyDescent="0.25">
      <c r="A924" s="61"/>
      <c r="B924" s="49"/>
      <c r="C924" s="62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49"/>
      <c r="T924" s="49"/>
      <c r="U924" s="49"/>
    </row>
    <row r="925" spans="1:21" ht="15.75" x14ac:dyDescent="0.25">
      <c r="A925" s="61"/>
      <c r="B925" s="49"/>
      <c r="C925" s="62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49"/>
      <c r="T925" s="49"/>
      <c r="U925" s="49"/>
    </row>
    <row r="926" spans="1:21" ht="15.75" x14ac:dyDescent="0.25">
      <c r="A926" s="61"/>
      <c r="B926" s="49"/>
      <c r="C926" s="62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49"/>
      <c r="T926" s="49"/>
      <c r="U926" s="49"/>
    </row>
    <row r="927" spans="1:21" ht="15.75" x14ac:dyDescent="0.25">
      <c r="A927" s="61"/>
      <c r="B927" s="49"/>
      <c r="C927" s="62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49"/>
      <c r="T927" s="49"/>
      <c r="U927" s="49"/>
    </row>
    <row r="928" spans="1:21" ht="15.75" x14ac:dyDescent="0.25">
      <c r="A928" s="61"/>
      <c r="B928" s="49"/>
      <c r="C928" s="62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49"/>
      <c r="T928" s="49"/>
      <c r="U928" s="49"/>
    </row>
    <row r="929" spans="1:21" ht="15.75" x14ac:dyDescent="0.25">
      <c r="A929" s="61"/>
      <c r="B929" s="49"/>
      <c r="C929" s="62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49"/>
      <c r="T929" s="49"/>
      <c r="U929" s="49"/>
    </row>
    <row r="930" spans="1:21" ht="15.75" x14ac:dyDescent="0.25">
      <c r="A930" s="61"/>
      <c r="B930" s="49"/>
      <c r="C930" s="62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49"/>
      <c r="T930" s="49"/>
      <c r="U930" s="49"/>
    </row>
    <row r="931" spans="1:21" ht="15.75" x14ac:dyDescent="0.25">
      <c r="A931" s="61"/>
      <c r="B931" s="49"/>
      <c r="C931" s="62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49"/>
      <c r="T931" s="49"/>
      <c r="U931" s="49"/>
    </row>
    <row r="932" spans="1:21" ht="15.75" x14ac:dyDescent="0.25">
      <c r="A932" s="61"/>
      <c r="B932" s="49"/>
      <c r="C932" s="62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49"/>
      <c r="T932" s="49"/>
      <c r="U932" s="49"/>
    </row>
    <row r="933" spans="1:21" ht="15.75" x14ac:dyDescent="0.25">
      <c r="A933" s="61"/>
      <c r="B933" s="49"/>
      <c r="C933" s="62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49"/>
      <c r="T933" s="49"/>
      <c r="U933" s="49"/>
    </row>
    <row r="934" spans="1:21" ht="15.75" x14ac:dyDescent="0.25">
      <c r="A934" s="61"/>
      <c r="B934" s="49"/>
      <c r="C934" s="62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49"/>
      <c r="T934" s="49"/>
      <c r="U934" s="49"/>
    </row>
    <row r="935" spans="1:21" ht="15.75" x14ac:dyDescent="0.25">
      <c r="A935" s="61"/>
      <c r="B935" s="49"/>
      <c r="C935" s="62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49"/>
      <c r="T935" s="49"/>
      <c r="U935" s="49"/>
    </row>
    <row r="936" spans="1:21" ht="15.75" x14ac:dyDescent="0.25">
      <c r="A936" s="61"/>
      <c r="B936" s="49"/>
      <c r="C936" s="62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49"/>
      <c r="T936" s="49"/>
      <c r="U936" s="49"/>
    </row>
    <row r="937" spans="1:21" ht="15.75" x14ac:dyDescent="0.25">
      <c r="A937" s="61"/>
      <c r="B937" s="49"/>
      <c r="C937" s="62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49"/>
      <c r="T937" s="49"/>
      <c r="U937" s="49"/>
    </row>
    <row r="938" spans="1:21" ht="15.75" x14ac:dyDescent="0.25">
      <c r="A938" s="61"/>
      <c r="B938" s="49"/>
      <c r="C938" s="62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49"/>
      <c r="T938" s="49"/>
      <c r="U938" s="49"/>
    </row>
    <row r="939" spans="1:21" ht="15.75" x14ac:dyDescent="0.25">
      <c r="A939" s="61"/>
      <c r="B939" s="49"/>
      <c r="C939" s="62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49"/>
      <c r="T939" s="49"/>
      <c r="U939" s="49"/>
    </row>
    <row r="940" spans="1:21" ht="15.75" x14ac:dyDescent="0.25">
      <c r="A940" s="61"/>
      <c r="B940" s="49"/>
      <c r="C940" s="62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49"/>
      <c r="T940" s="49"/>
      <c r="U940" s="49"/>
    </row>
    <row r="941" spans="1:21" ht="15.75" x14ac:dyDescent="0.25">
      <c r="A941" s="61"/>
      <c r="B941" s="49"/>
      <c r="C941" s="62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49"/>
      <c r="T941" s="49"/>
      <c r="U941" s="49"/>
    </row>
    <row r="942" spans="1:21" ht="15.75" x14ac:dyDescent="0.25">
      <c r="A942" s="61"/>
      <c r="B942" s="49"/>
      <c r="C942" s="62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49"/>
      <c r="T942" s="49"/>
      <c r="U942" s="49"/>
    </row>
    <row r="943" spans="1:21" ht="15.75" x14ac:dyDescent="0.25">
      <c r="A943" s="61"/>
      <c r="B943" s="49"/>
      <c r="C943" s="62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49"/>
      <c r="T943" s="49"/>
      <c r="U943" s="49"/>
    </row>
    <row r="944" spans="1:21" ht="15.75" x14ac:dyDescent="0.25">
      <c r="A944" s="61"/>
      <c r="B944" s="49"/>
      <c r="C944" s="62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49"/>
      <c r="T944" s="49"/>
      <c r="U944" s="49"/>
    </row>
    <row r="945" spans="1:21" ht="15.75" x14ac:dyDescent="0.25">
      <c r="A945" s="61"/>
      <c r="B945" s="49"/>
      <c r="C945" s="62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49"/>
      <c r="T945" s="49"/>
      <c r="U945" s="49"/>
    </row>
    <row r="946" spans="1:21" ht="15.75" x14ac:dyDescent="0.25">
      <c r="A946" s="61"/>
      <c r="B946" s="49"/>
      <c r="C946" s="62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49"/>
      <c r="T946" s="49"/>
      <c r="U946" s="49"/>
    </row>
    <row r="947" spans="1:21" ht="15.75" x14ac:dyDescent="0.25">
      <c r="A947" s="61"/>
      <c r="B947" s="49"/>
      <c r="C947" s="62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49"/>
      <c r="T947" s="49"/>
      <c r="U947" s="49"/>
    </row>
    <row r="948" spans="1:21" ht="15.75" x14ac:dyDescent="0.25">
      <c r="A948" s="61"/>
      <c r="B948" s="49"/>
      <c r="C948" s="62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49"/>
      <c r="T948" s="49"/>
      <c r="U948" s="49"/>
    </row>
    <row r="949" spans="1:21" ht="15.75" x14ac:dyDescent="0.25">
      <c r="A949" s="61"/>
      <c r="B949" s="49"/>
      <c r="C949" s="62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49"/>
      <c r="T949" s="49"/>
      <c r="U949" s="49"/>
    </row>
    <row r="950" spans="1:21" ht="15.75" x14ac:dyDescent="0.25">
      <c r="A950" s="61"/>
      <c r="B950" s="49"/>
      <c r="C950" s="62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49"/>
      <c r="T950" s="49"/>
      <c r="U950" s="49"/>
    </row>
    <row r="951" spans="1:21" ht="15.75" x14ac:dyDescent="0.25">
      <c r="A951" s="61"/>
      <c r="B951" s="49"/>
      <c r="C951" s="62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49"/>
      <c r="T951" s="49"/>
      <c r="U951" s="49"/>
    </row>
    <row r="952" spans="1:21" ht="15.75" x14ac:dyDescent="0.25">
      <c r="A952" s="61"/>
      <c r="B952" s="49"/>
      <c r="C952" s="62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49"/>
      <c r="T952" s="49"/>
      <c r="U952" s="49"/>
    </row>
    <row r="953" spans="1:21" ht="15.75" x14ac:dyDescent="0.25">
      <c r="A953" s="61"/>
      <c r="B953" s="49"/>
      <c r="C953" s="62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49"/>
      <c r="T953" s="49"/>
      <c r="U953" s="49"/>
    </row>
    <row r="954" spans="1:21" ht="15.75" x14ac:dyDescent="0.25">
      <c r="A954" s="61"/>
      <c r="B954" s="49"/>
      <c r="C954" s="62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49"/>
      <c r="T954" s="49"/>
      <c r="U954" s="49"/>
    </row>
    <row r="955" spans="1:21" ht="15.75" x14ac:dyDescent="0.25">
      <c r="A955" s="61"/>
      <c r="B955" s="49"/>
      <c r="C955" s="62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49"/>
      <c r="T955" s="49"/>
      <c r="U955" s="49"/>
    </row>
    <row r="956" spans="1:21" ht="15.75" x14ac:dyDescent="0.25">
      <c r="A956" s="61"/>
      <c r="B956" s="49"/>
      <c r="C956" s="62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49"/>
      <c r="T956" s="49"/>
      <c r="U956" s="49"/>
    </row>
    <row r="957" spans="1:21" ht="15.75" x14ac:dyDescent="0.25">
      <c r="A957" s="61"/>
      <c r="B957" s="49"/>
      <c r="C957" s="62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49"/>
      <c r="T957" s="49"/>
      <c r="U957" s="49"/>
    </row>
    <row r="958" spans="1:21" ht="15.75" x14ac:dyDescent="0.25">
      <c r="A958" s="61"/>
      <c r="B958" s="49"/>
      <c r="C958" s="62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49"/>
      <c r="T958" s="49"/>
      <c r="U958" s="49"/>
    </row>
    <row r="959" spans="1:21" ht="15.75" x14ac:dyDescent="0.25">
      <c r="A959" s="61"/>
      <c r="B959" s="49"/>
      <c r="C959" s="62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49"/>
      <c r="T959" s="49"/>
      <c r="U959" s="49"/>
    </row>
    <row r="960" spans="1:21" ht="15.75" x14ac:dyDescent="0.25">
      <c r="A960" s="61"/>
      <c r="B960" s="49"/>
      <c r="C960" s="62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49"/>
      <c r="T960" s="49"/>
      <c r="U960" s="49"/>
    </row>
    <row r="961" spans="1:21" ht="15.75" x14ac:dyDescent="0.25">
      <c r="A961" s="61"/>
      <c r="B961" s="49"/>
      <c r="C961" s="62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49"/>
      <c r="T961" s="49"/>
      <c r="U961" s="49"/>
    </row>
    <row r="962" spans="1:21" ht="15.75" x14ac:dyDescent="0.25">
      <c r="A962" s="61"/>
      <c r="B962" s="49"/>
      <c r="C962" s="62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49"/>
      <c r="T962" s="49"/>
      <c r="U962" s="49"/>
    </row>
    <row r="963" spans="1:21" ht="15.75" x14ac:dyDescent="0.25">
      <c r="A963" s="61"/>
      <c r="B963" s="49"/>
      <c r="C963" s="62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49"/>
      <c r="T963" s="49"/>
      <c r="U963" s="49"/>
    </row>
    <row r="964" spans="1:21" ht="15.75" x14ac:dyDescent="0.25">
      <c r="A964" s="61"/>
      <c r="B964" s="49"/>
      <c r="C964" s="62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49"/>
      <c r="T964" s="49"/>
      <c r="U964" s="49"/>
    </row>
    <row r="965" spans="1:21" ht="15.75" x14ac:dyDescent="0.25">
      <c r="A965" s="61"/>
      <c r="B965" s="49"/>
      <c r="C965" s="62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49"/>
      <c r="T965" s="49"/>
      <c r="U965" s="49"/>
    </row>
    <row r="966" spans="1:21" ht="15.75" x14ac:dyDescent="0.25">
      <c r="A966" s="61"/>
      <c r="B966" s="49"/>
      <c r="C966" s="62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49"/>
      <c r="T966" s="49"/>
      <c r="U966" s="49"/>
    </row>
    <row r="967" spans="1:21" ht="15.75" x14ac:dyDescent="0.25">
      <c r="A967" s="61"/>
      <c r="B967" s="49"/>
      <c r="C967" s="62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49"/>
      <c r="T967" s="49"/>
      <c r="U967" s="49"/>
    </row>
    <row r="968" spans="1:21" ht="15.75" x14ac:dyDescent="0.25">
      <c r="A968" s="61"/>
      <c r="B968" s="49"/>
      <c r="C968" s="62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49"/>
      <c r="T968" s="49"/>
      <c r="U968" s="49"/>
    </row>
    <row r="969" spans="1:21" ht="15.75" x14ac:dyDescent="0.25">
      <c r="A969" s="61"/>
      <c r="B969" s="49"/>
      <c r="C969" s="62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49"/>
      <c r="T969" s="49"/>
      <c r="U969" s="49"/>
    </row>
    <row r="970" spans="1:21" ht="15.75" x14ac:dyDescent="0.25">
      <c r="A970" s="61"/>
      <c r="B970" s="49"/>
      <c r="C970" s="62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49"/>
      <c r="T970" s="49"/>
      <c r="U970" s="49"/>
    </row>
    <row r="971" spans="1:21" ht="15.75" x14ac:dyDescent="0.25">
      <c r="A971" s="61"/>
      <c r="B971" s="49"/>
      <c r="C971" s="62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49"/>
      <c r="T971" s="49"/>
      <c r="U971" s="49"/>
    </row>
    <row r="972" spans="1:21" ht="15.75" x14ac:dyDescent="0.25">
      <c r="A972" s="61"/>
      <c r="B972" s="49"/>
      <c r="C972" s="62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49"/>
      <c r="T972" s="49"/>
      <c r="U972" s="49"/>
    </row>
    <row r="973" spans="1:21" ht="15.75" x14ac:dyDescent="0.25">
      <c r="A973" s="61"/>
      <c r="B973" s="49"/>
      <c r="C973" s="62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49"/>
      <c r="T973" s="49"/>
      <c r="U973" s="49"/>
    </row>
    <row r="974" spans="1:21" ht="15.75" x14ac:dyDescent="0.25">
      <c r="A974" s="61"/>
      <c r="B974" s="49"/>
      <c r="C974" s="62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49"/>
      <c r="T974" s="49"/>
      <c r="U974" s="49"/>
    </row>
    <row r="975" spans="1:21" ht="15.75" x14ac:dyDescent="0.25">
      <c r="A975" s="61"/>
      <c r="B975" s="49"/>
      <c r="C975" s="62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49"/>
      <c r="T975" s="49"/>
      <c r="U975" s="49"/>
    </row>
    <row r="976" spans="1:21" ht="15.75" x14ac:dyDescent="0.25">
      <c r="A976" s="61"/>
      <c r="B976" s="49"/>
      <c r="C976" s="62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49"/>
      <c r="T976" s="49"/>
      <c r="U976" s="49"/>
    </row>
    <row r="977" spans="1:21" ht="15.75" x14ac:dyDescent="0.25">
      <c r="A977" s="61"/>
      <c r="B977" s="49"/>
      <c r="C977" s="62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49"/>
      <c r="T977" s="49"/>
      <c r="U977" s="49"/>
    </row>
    <row r="978" spans="1:21" ht="15.75" x14ac:dyDescent="0.25">
      <c r="A978" s="61"/>
      <c r="B978" s="49"/>
      <c r="C978" s="62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49"/>
      <c r="T978" s="49"/>
      <c r="U978" s="49"/>
    </row>
    <row r="979" spans="1:21" ht="15.75" x14ac:dyDescent="0.25">
      <c r="A979" s="61"/>
      <c r="B979" s="49"/>
      <c r="C979" s="62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49"/>
      <c r="T979" s="49"/>
      <c r="U979" s="49"/>
    </row>
    <row r="980" spans="1:21" ht="15.75" x14ac:dyDescent="0.25">
      <c r="A980" s="61"/>
      <c r="B980" s="49"/>
      <c r="C980" s="62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49"/>
      <c r="T980" s="49"/>
      <c r="U980" s="49"/>
    </row>
    <row r="981" spans="1:21" ht="15.75" x14ac:dyDescent="0.25">
      <c r="A981" s="61"/>
      <c r="B981" s="49"/>
      <c r="C981" s="62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49"/>
      <c r="T981" s="49"/>
      <c r="U981" s="49"/>
    </row>
    <row r="982" spans="1:21" ht="15.75" x14ac:dyDescent="0.25">
      <c r="A982" s="61"/>
      <c r="B982" s="49"/>
      <c r="C982" s="62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49"/>
      <c r="T982" s="49"/>
      <c r="U982" s="49"/>
    </row>
  </sheetData>
  <mergeCells count="1">
    <mergeCell ref="C1:R1"/>
  </mergeCells>
  <conditionalFormatting sqref="C12:C16">
    <cfRule type="cellIs" dxfId="79" priority="4" operator="greaterThanOrEqual">
      <formula>0.7</formula>
    </cfRule>
    <cfRule type="cellIs" dxfId="78" priority="5" operator="greaterThanOrEqual">
      <formula>0.5</formula>
    </cfRule>
    <cfRule type="cellIs" dxfId="77" priority="6" operator="lessThan">
      <formula>0.5</formula>
    </cfRule>
  </conditionalFormatting>
  <conditionalFormatting sqref="C19:C23">
    <cfRule type="cellIs" dxfId="76" priority="7" operator="greaterThanOrEqual">
      <formula>0.7</formula>
    </cfRule>
    <cfRule type="cellIs" dxfId="75" priority="8" operator="greaterThanOrEqual">
      <formula>0.5</formula>
    </cfRule>
    <cfRule type="cellIs" dxfId="74" priority="9" operator="lessThan">
      <formula>0.5</formula>
    </cfRule>
  </conditionalFormatting>
  <conditionalFormatting sqref="C26:C30">
    <cfRule type="cellIs" dxfId="73" priority="10" operator="greaterThanOrEqual">
      <formula>0.7</formula>
    </cfRule>
    <cfRule type="cellIs" dxfId="72" priority="11" operator="greaterThanOrEqual">
      <formula>0.5</formula>
    </cfRule>
    <cfRule type="cellIs" dxfId="71" priority="12" operator="lessThan">
      <formula>0.5</formula>
    </cfRule>
  </conditionalFormatting>
  <conditionalFormatting sqref="C34:C37">
    <cfRule type="cellIs" dxfId="70" priority="13" operator="greaterThanOrEqual">
      <formula>0.7</formula>
    </cfRule>
    <cfRule type="cellIs" dxfId="69" priority="14" operator="greaterThanOrEqual">
      <formula>0.5</formula>
    </cfRule>
    <cfRule type="cellIs" dxfId="68" priority="15" operator="lessThan">
      <formula>0.5</formula>
    </cfRule>
  </conditionalFormatting>
  <conditionalFormatting sqref="C33:Q37 C26:Q30 C19:Q23 C12:Q16 C5:Q9">
    <cfRule type="containsBlanks" dxfId="67" priority="16">
      <formula>LEN(TRIM(C5))=0</formula>
    </cfRule>
  </conditionalFormatting>
  <conditionalFormatting sqref="R3:R9 C5:Q9 R11:R16 C12:Q16 R18:R23 C19:Q23 R25:R30 C26:Q30 R32:R37 C33:Q37">
    <cfRule type="cellIs" dxfId="66" priority="1" operator="greaterThanOrEqual">
      <formula>0.7</formula>
    </cfRule>
    <cfRule type="cellIs" dxfId="65" priority="2" operator="greaterThanOrEqual">
      <formula>0.5</formula>
    </cfRule>
    <cfRule type="cellIs" dxfId="64" priority="3" operator="lessThan">
      <formula>0.5</formula>
    </cfRule>
  </conditionalFormatting>
  <pageMargins left="0.75" right="0.75" top="1" bottom="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285F4"/>
    <pageSetUpPr fitToPage="1"/>
  </sheetPr>
  <dimension ref="A1:U9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14.42578125" defaultRowHeight="12.75" x14ac:dyDescent="0.2"/>
  <cols>
    <col min="1" max="1" width="10.5703125" bestFit="1" customWidth="1"/>
    <col min="2" max="2" width="42.85546875" bestFit="1" customWidth="1"/>
    <col min="3" max="3" width="4.5703125" bestFit="1" customWidth="1"/>
    <col min="4" max="11" width="4" bestFit="1" customWidth="1"/>
    <col min="12" max="17" width="5" bestFit="1" customWidth="1"/>
    <col min="18" max="18" width="9.28515625" bestFit="1" customWidth="1"/>
  </cols>
  <sheetData>
    <row r="1" spans="1:21" ht="15.75" x14ac:dyDescent="0.25">
      <c r="A1" s="61"/>
      <c r="B1" s="61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  <c r="T1" s="65"/>
      <c r="U1" s="65"/>
    </row>
    <row r="2" spans="1:21" ht="33" x14ac:dyDescent="0.55000000000000004">
      <c r="A2" s="43" t="s">
        <v>26</v>
      </c>
      <c r="B2" s="66" t="s">
        <v>27</v>
      </c>
      <c r="C2" s="91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9"/>
      <c r="S2" s="34"/>
      <c r="T2" s="34"/>
      <c r="U2" s="34"/>
    </row>
    <row r="3" spans="1:21" ht="15.75" x14ac:dyDescent="0.25">
      <c r="A3" s="43" t="s">
        <v>28</v>
      </c>
      <c r="B3" s="44" t="s">
        <v>29</v>
      </c>
      <c r="C3" s="90" t="s">
        <v>11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9"/>
      <c r="S3" s="34"/>
      <c r="T3" s="34"/>
      <c r="U3" s="34"/>
    </row>
    <row r="4" spans="1:21" ht="15.75" x14ac:dyDescent="0.25">
      <c r="A4" s="35" t="s">
        <v>12</v>
      </c>
      <c r="B4" s="67" t="str">
        <f>"" &amp; Settings!B22 &amp; " ( " &amp; TEXT(Settings!B25, "mmmm d") &amp; " — " &amp; TEXT(Settings!B28, "mmmm d yyyy") &amp; " ) "</f>
        <v xml:space="preserve">Q1 2021 ( janeiro 1 — março 31 yyyy ) </v>
      </c>
      <c r="C4" s="37" t="s">
        <v>13</v>
      </c>
      <c r="D4" s="37" t="str">
        <f>"W "&amp;WEEKNUM(Settings!$B$14)</f>
        <v>W 1</v>
      </c>
      <c r="E4" s="37" t="str">
        <f>"W "&amp;(WEEKNUM(Settings!$B$14)+1)</f>
        <v>W 2</v>
      </c>
      <c r="F4" s="37" t="str">
        <f>"W "&amp;(WEEKNUM(Settings!$B$14)+2)</f>
        <v>W 3</v>
      </c>
      <c r="G4" s="37" t="str">
        <f>"W "&amp;(WEEKNUM(Settings!$B$14)+3)</f>
        <v>W 4</v>
      </c>
      <c r="H4" s="37" t="str">
        <f>"W "&amp;(WEEKNUM(Settings!$B$14)+5)</f>
        <v>W 6</v>
      </c>
      <c r="I4" s="37" t="str">
        <f>"W "&amp;(WEEKNUM(Settings!$B$14)+6)</f>
        <v>W 7</v>
      </c>
      <c r="J4" s="37" t="str">
        <f>"W "&amp;(WEEKNUM(Settings!$B$14)+7)</f>
        <v>W 8</v>
      </c>
      <c r="K4" s="37" t="str">
        <f>"W "&amp;(WEEKNUM(Settings!$B$14)+8)</f>
        <v>W 9</v>
      </c>
      <c r="L4" s="37" t="str">
        <f>"W "&amp;(WEEKNUM(Settings!$B$14)+9)</f>
        <v>W 10</v>
      </c>
      <c r="M4" s="37" t="str">
        <f>"W "&amp;(WEEKNUM(Settings!$B$14)+10)</f>
        <v>W 11</v>
      </c>
      <c r="N4" s="37" t="str">
        <f>"W "&amp;(WEEKNUM(Settings!$B$14)+11)</f>
        <v>W 12</v>
      </c>
      <c r="O4" s="37" t="str">
        <f>"W "&amp;(WEEKNUM(Settings!$B$14)+12)</f>
        <v>W 13</v>
      </c>
      <c r="P4" s="37" t="str">
        <f>"W "&amp;(WEEKNUM(Settings!$B$14)+13)</f>
        <v>W 14</v>
      </c>
      <c r="Q4" s="37" t="str">
        <f>"W "&amp;(WEEKNUM(Settings!$B$14)+14)</f>
        <v>W 15</v>
      </c>
      <c r="R4" s="37" t="s">
        <v>14</v>
      </c>
      <c r="S4" s="38"/>
      <c r="T4" s="38"/>
      <c r="U4" s="38"/>
    </row>
    <row r="5" spans="1:21" ht="24" x14ac:dyDescent="0.4">
      <c r="A5" s="32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  <c r="R5" s="42" t="s">
        <v>42</v>
      </c>
      <c r="S5" s="38"/>
      <c r="T5" s="38"/>
      <c r="U5" s="38"/>
    </row>
    <row r="6" spans="1:21" ht="15.75" x14ac:dyDescent="0.25">
      <c r="A6" s="43" t="s">
        <v>15</v>
      </c>
      <c r="B6" s="44" t="s">
        <v>15</v>
      </c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  <c r="R6" s="48" t="s">
        <v>42</v>
      </c>
      <c r="S6" s="49"/>
      <c r="T6" s="49"/>
      <c r="U6" s="49"/>
    </row>
    <row r="7" spans="1:21" ht="15.75" x14ac:dyDescent="0.25">
      <c r="A7" s="43" t="s">
        <v>16</v>
      </c>
      <c r="B7" s="50"/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 t="str">
        <f t="array" ref="R7">IFERROR(LOOKUP( 2, 1 / ( D7:Q7 &lt;&gt; "" ), D7:Q7 ),"")</f>
        <v/>
      </c>
      <c r="S7" s="49"/>
      <c r="T7" s="49"/>
      <c r="U7" s="49"/>
    </row>
    <row r="8" spans="1:21" ht="15.75" x14ac:dyDescent="0.25">
      <c r="A8" s="43" t="s">
        <v>17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 t="str">
        <f t="array" ref="R8">IFERROR(LOOKUP( 2, 1 / ( D8:Q8 &lt;&gt; "" ), D8:Q8 ),"")</f>
        <v/>
      </c>
      <c r="S8" s="49"/>
      <c r="T8" s="49"/>
      <c r="U8" s="49"/>
    </row>
    <row r="9" spans="1:21" ht="15.75" x14ac:dyDescent="0.25">
      <c r="A9" s="43" t="s">
        <v>18</v>
      </c>
      <c r="B9" s="50"/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 t="str">
        <f t="array" ref="R9">IFERROR(LOOKUP( 2, 1 / ( D9:Q9 &lt;&gt; "" ), D9:Q9 ),"")</f>
        <v/>
      </c>
      <c r="S9" s="49"/>
      <c r="T9" s="49"/>
      <c r="U9" s="49"/>
    </row>
    <row r="10" spans="1:21" ht="15.75" x14ac:dyDescent="0.25">
      <c r="A10" s="43" t="s">
        <v>19</v>
      </c>
      <c r="B10" s="50"/>
      <c r="C10" s="5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 t="str">
        <f t="array" ref="R10">IFERROR(LOOKUP( 2, 1 / ( D10:Q10 &lt;&gt; "" ), D10:Q10 ),"")</f>
        <v/>
      </c>
      <c r="S10" s="49"/>
      <c r="T10" s="49"/>
      <c r="U10" s="49"/>
    </row>
    <row r="11" spans="1:21" ht="15.75" x14ac:dyDescent="0.25">
      <c r="A11" s="43" t="s">
        <v>20</v>
      </c>
      <c r="B11" s="50"/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 t="str">
        <f t="array" ref="R11">IFERROR(LOOKUP( 2, 1 / ( D11:Q11 &lt;&gt; "" ), D11:Q11 ),"")</f>
        <v/>
      </c>
      <c r="S11" s="49"/>
      <c r="T11" s="49"/>
      <c r="U11" s="49"/>
    </row>
    <row r="12" spans="1:21" ht="15.75" x14ac:dyDescent="0.25">
      <c r="A12" s="32"/>
      <c r="B12" s="49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68"/>
      <c r="S12" s="49"/>
      <c r="T12" s="49"/>
      <c r="U12" s="49"/>
    </row>
    <row r="13" spans="1:21" ht="15.75" x14ac:dyDescent="0.25">
      <c r="A13" s="43" t="s">
        <v>21</v>
      </c>
      <c r="B13" s="44" t="s">
        <v>21</v>
      </c>
      <c r="C13" s="45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  <c r="R13" s="48" t="s">
        <v>42</v>
      </c>
      <c r="S13" s="49"/>
      <c r="T13" s="49"/>
      <c r="U13" s="49"/>
    </row>
    <row r="14" spans="1:21" ht="15.75" x14ac:dyDescent="0.25">
      <c r="A14" s="43" t="s">
        <v>16</v>
      </c>
      <c r="B14" s="50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 t="str">
        <f t="array" ref="R14">IFERROR(LOOKUP( 2, 1 / ( D14:Q14 &lt;&gt; "" ), D14:Q14 ),"")</f>
        <v/>
      </c>
      <c r="S14" s="49"/>
      <c r="T14" s="49"/>
      <c r="U14" s="49"/>
    </row>
    <row r="15" spans="1:21" ht="15.75" x14ac:dyDescent="0.25">
      <c r="A15" s="43" t="s">
        <v>17</v>
      </c>
      <c r="B15" s="5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 t="str">
        <f t="array" ref="R15">IFERROR(LOOKUP( 2, 1 / ( D15:Q15 &lt;&gt; "" ), D15:Q15 ),"")</f>
        <v/>
      </c>
      <c r="S15" s="49"/>
      <c r="T15" s="49"/>
      <c r="U15" s="49"/>
    </row>
    <row r="16" spans="1:21" ht="15.75" x14ac:dyDescent="0.25">
      <c r="A16" s="43" t="s">
        <v>18</v>
      </c>
      <c r="B16" s="50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 t="str">
        <f t="array" ref="R16">IFERROR(LOOKUP( 2, 1 / ( D16:Q16 &lt;&gt; "" ), D16:Q16 ),"")</f>
        <v/>
      </c>
      <c r="S16" s="49"/>
      <c r="T16" s="49"/>
      <c r="U16" s="49"/>
    </row>
    <row r="17" spans="1:21" ht="15.75" x14ac:dyDescent="0.25">
      <c r="A17" s="43" t="s">
        <v>19</v>
      </c>
      <c r="B17" s="50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 t="str">
        <f t="array" ref="R17">IFERROR(LOOKUP( 2, 1 / ( D17:Q17 &lt;&gt; "" ), D17:Q17 ),"")</f>
        <v/>
      </c>
      <c r="S17" s="49"/>
      <c r="T17" s="49"/>
      <c r="U17" s="49"/>
    </row>
    <row r="18" spans="1:21" ht="15.75" x14ac:dyDescent="0.25">
      <c r="A18" s="43" t="s">
        <v>20</v>
      </c>
      <c r="B18" s="50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 t="str">
        <f t="array" ref="R18">IFERROR(LOOKUP( 2, 1 / ( D18:Q18 &lt;&gt; "" ), D18:Q18 ),"")</f>
        <v/>
      </c>
      <c r="S18" s="49"/>
      <c r="T18" s="49"/>
      <c r="U18" s="49"/>
    </row>
    <row r="19" spans="1:21" ht="15.75" x14ac:dyDescent="0.25">
      <c r="A19" s="32"/>
      <c r="B19" s="49"/>
      <c r="C19" s="56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7"/>
      <c r="R19" s="68"/>
      <c r="S19" s="49"/>
      <c r="T19" s="49"/>
      <c r="U19" s="49"/>
    </row>
    <row r="20" spans="1:21" ht="15.75" x14ac:dyDescent="0.25">
      <c r="A20" s="43" t="s">
        <v>22</v>
      </c>
      <c r="B20" s="44" t="s">
        <v>22</v>
      </c>
      <c r="C20" s="45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  <c r="R20" s="48" t="s">
        <v>42</v>
      </c>
      <c r="S20" s="49"/>
      <c r="T20" s="49"/>
      <c r="U20" s="49"/>
    </row>
    <row r="21" spans="1:21" ht="15.75" x14ac:dyDescent="0.25">
      <c r="A21" s="43" t="s">
        <v>16</v>
      </c>
      <c r="B21" s="50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 t="str">
        <f t="array" ref="R21">IFERROR(LOOKUP( 2, 1 / ( D21:Q21 &lt;&gt; "" ), D21:Q21 ),"")</f>
        <v/>
      </c>
      <c r="S21" s="49"/>
      <c r="T21" s="49"/>
      <c r="U21" s="49"/>
    </row>
    <row r="22" spans="1:21" ht="15.75" x14ac:dyDescent="0.25">
      <c r="A22" s="43" t="s">
        <v>17</v>
      </c>
      <c r="B22" s="50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 t="str">
        <f t="array" ref="R22">IFERROR(LOOKUP( 2, 1 / ( D22:Q22 &lt;&gt; "" ), D22:Q22 ),"")</f>
        <v/>
      </c>
      <c r="S22" s="49"/>
      <c r="T22" s="49"/>
      <c r="U22" s="49"/>
    </row>
    <row r="23" spans="1:21" ht="15.75" x14ac:dyDescent="0.25">
      <c r="A23" s="43" t="s">
        <v>18</v>
      </c>
      <c r="B23" s="50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 t="str">
        <f t="array" ref="R23">IFERROR(LOOKUP( 2, 1 / ( D23:Q23 &lt;&gt; "" ), D23:Q23 ),"")</f>
        <v/>
      </c>
      <c r="S23" s="49"/>
      <c r="T23" s="49"/>
      <c r="U23" s="49"/>
    </row>
    <row r="24" spans="1:21" ht="15.75" x14ac:dyDescent="0.25">
      <c r="A24" s="43" t="s">
        <v>19</v>
      </c>
      <c r="B24" s="50"/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 t="str">
        <f t="array" ref="R24">IFERROR(LOOKUP( 2, 1 / ( D24:Q24 &lt;&gt; "" ), D24:Q24 ),"")</f>
        <v/>
      </c>
      <c r="S24" s="49"/>
      <c r="T24" s="49"/>
      <c r="U24" s="49"/>
    </row>
    <row r="25" spans="1:21" ht="15.75" x14ac:dyDescent="0.25">
      <c r="A25" s="43" t="s">
        <v>20</v>
      </c>
      <c r="B25" s="50"/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 t="str">
        <f t="array" ref="R25">IFERROR(LOOKUP( 2, 1 / ( D25:Q25 &lt;&gt; "" ), D25:Q25 ),"")</f>
        <v/>
      </c>
      <c r="S25" s="49"/>
      <c r="T25" s="49"/>
      <c r="U25" s="49"/>
    </row>
    <row r="26" spans="1:21" ht="15.75" x14ac:dyDescent="0.25">
      <c r="A26" s="32"/>
      <c r="B26" s="49"/>
      <c r="C26" s="56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7"/>
      <c r="R26" s="68"/>
      <c r="S26" s="49"/>
      <c r="T26" s="49"/>
      <c r="U26" s="49"/>
    </row>
    <row r="27" spans="1:21" ht="15.75" x14ac:dyDescent="0.25">
      <c r="A27" s="43" t="s">
        <v>23</v>
      </c>
      <c r="B27" s="44" t="s">
        <v>23</v>
      </c>
      <c r="C27" s="45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  <c r="R27" s="48" t="s">
        <v>42</v>
      </c>
      <c r="S27" s="49"/>
      <c r="T27" s="49"/>
      <c r="U27" s="49"/>
    </row>
    <row r="28" spans="1:21" ht="15.75" x14ac:dyDescent="0.25">
      <c r="A28" s="43" t="s">
        <v>16</v>
      </c>
      <c r="B28" s="50"/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 t="str">
        <f t="array" ref="R28">IFERROR(LOOKUP( 2, 1 / ( D28:Q28 &lt;&gt; "" ), D28:Q28 ),"")</f>
        <v/>
      </c>
      <c r="S28" s="49"/>
      <c r="T28" s="49"/>
      <c r="U28" s="49"/>
    </row>
    <row r="29" spans="1:21" ht="15.75" x14ac:dyDescent="0.25">
      <c r="A29" s="43" t="s">
        <v>17</v>
      </c>
      <c r="B29" s="50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 t="str">
        <f t="array" ref="R29">IFERROR(LOOKUP( 2, 1 / ( D29:Q29 &lt;&gt; "" ), D29:Q29 ),"")</f>
        <v/>
      </c>
      <c r="S29" s="49"/>
      <c r="T29" s="49"/>
      <c r="U29" s="49"/>
    </row>
    <row r="30" spans="1:21" ht="15.75" x14ac:dyDescent="0.25">
      <c r="A30" s="43" t="s">
        <v>18</v>
      </c>
      <c r="B30" s="50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 t="str">
        <f t="array" ref="R30">IFERROR(LOOKUP( 2, 1 / ( D30:Q30 &lt;&gt; "" ), D30:Q30 ),"")</f>
        <v/>
      </c>
      <c r="S30" s="49"/>
      <c r="T30" s="49"/>
      <c r="U30" s="49"/>
    </row>
    <row r="31" spans="1:21" ht="15.75" x14ac:dyDescent="0.25">
      <c r="A31" s="43" t="s">
        <v>19</v>
      </c>
      <c r="B31" s="50"/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 t="str">
        <f t="array" ref="R31">IFERROR(LOOKUP( 2, 1 / ( D31:Q31 &lt;&gt; "" ), D31:Q31 ),"")</f>
        <v/>
      </c>
      <c r="S31" s="49"/>
      <c r="T31" s="49"/>
      <c r="U31" s="49"/>
    </row>
    <row r="32" spans="1:21" ht="15.75" x14ac:dyDescent="0.25">
      <c r="A32" s="43" t="s">
        <v>20</v>
      </c>
      <c r="B32" s="50"/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 t="str">
        <f t="array" ref="R32">IFERROR(LOOKUP( 2, 1 / ( D32:Q32 &lt;&gt; "" ), D32:Q32 ),"")</f>
        <v/>
      </c>
      <c r="S32" s="49"/>
      <c r="T32" s="49"/>
      <c r="U32" s="49"/>
    </row>
    <row r="33" spans="1:21" ht="15.75" x14ac:dyDescent="0.25">
      <c r="A33" s="32"/>
      <c r="B33" s="49"/>
      <c r="C33" s="56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7"/>
      <c r="R33" s="68"/>
      <c r="S33" s="49"/>
      <c r="T33" s="49"/>
      <c r="U33" s="49"/>
    </row>
    <row r="34" spans="1:21" ht="15.75" x14ac:dyDescent="0.25">
      <c r="A34" s="43" t="s">
        <v>24</v>
      </c>
      <c r="B34" s="44" t="s">
        <v>25</v>
      </c>
      <c r="C34" s="58"/>
      <c r="D34" s="59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  <c r="R34" s="48" t="s">
        <v>42</v>
      </c>
      <c r="S34" s="49"/>
      <c r="T34" s="49"/>
      <c r="U34" s="49"/>
    </row>
    <row r="35" spans="1:21" ht="15.75" x14ac:dyDescent="0.25">
      <c r="A35" s="43" t="s">
        <v>16</v>
      </c>
      <c r="B35" s="50"/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 t="str">
        <f t="array" ref="R35">IFERROR(LOOKUP( 2, 1 / ( D35:Q35 &lt;&gt; "" ), D35:Q35 ),"")</f>
        <v/>
      </c>
      <c r="S35" s="49"/>
      <c r="T35" s="49"/>
      <c r="U35" s="49"/>
    </row>
    <row r="36" spans="1:21" ht="15.75" x14ac:dyDescent="0.25">
      <c r="A36" s="43" t="s">
        <v>17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 t="str">
        <f t="array" ref="R36">IFERROR(LOOKUP( 2, 1 / ( D36:Q36 &lt;&gt; "" ), D36:Q36 ),"")</f>
        <v/>
      </c>
      <c r="S36" s="49"/>
      <c r="T36" s="49"/>
      <c r="U36" s="49"/>
    </row>
    <row r="37" spans="1:21" ht="15.75" x14ac:dyDescent="0.25">
      <c r="A37" s="43" t="s">
        <v>18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 t="str">
        <f t="array" ref="R37">IFERROR(LOOKUP( 2, 1 / ( D37:Q37 &lt;&gt; "" ), D37:Q37 ),"")</f>
        <v/>
      </c>
      <c r="S37" s="49"/>
      <c r="T37" s="49"/>
      <c r="U37" s="49"/>
    </row>
    <row r="38" spans="1:21" ht="15.75" x14ac:dyDescent="0.25">
      <c r="A38" s="43" t="s">
        <v>19</v>
      </c>
      <c r="B38" s="50"/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 t="str">
        <f t="array" ref="R38">IFERROR(LOOKUP( 2, 1 / ( D38:Q38 &lt;&gt; "" ), D38:Q38 ),"")</f>
        <v/>
      </c>
      <c r="S38" s="49"/>
      <c r="T38" s="49"/>
      <c r="U38" s="49"/>
    </row>
    <row r="39" spans="1:21" ht="15.75" x14ac:dyDescent="0.25">
      <c r="A39" s="43" t="s">
        <v>20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 t="str">
        <f t="array" ref="R39">IFERROR(LOOKUP( 2, 1 / ( D39:Q39 &lt;&gt; "" ), D39:Q39 ),"")</f>
        <v/>
      </c>
      <c r="S39" s="49"/>
      <c r="T39" s="49"/>
      <c r="U39" s="49"/>
    </row>
    <row r="40" spans="1:21" ht="15.75" x14ac:dyDescent="0.25">
      <c r="A40" s="61"/>
      <c r="B40" s="49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49"/>
      <c r="T40" s="49"/>
      <c r="U40" s="49"/>
    </row>
    <row r="41" spans="1:21" ht="15.75" x14ac:dyDescent="0.25">
      <c r="A41" s="61"/>
      <c r="B41" s="49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49"/>
      <c r="T41" s="49"/>
      <c r="U41" s="49"/>
    </row>
    <row r="42" spans="1:21" ht="15.75" x14ac:dyDescent="0.25">
      <c r="A42" s="61"/>
      <c r="B42" s="49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49"/>
      <c r="T42" s="49"/>
      <c r="U42" s="49"/>
    </row>
    <row r="43" spans="1:21" ht="15.75" x14ac:dyDescent="0.25">
      <c r="A43" s="61"/>
      <c r="B43" s="49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49"/>
      <c r="T43" s="49"/>
      <c r="U43" s="49"/>
    </row>
    <row r="44" spans="1:21" ht="15.75" x14ac:dyDescent="0.25">
      <c r="A44" s="61"/>
      <c r="B44" s="49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49"/>
      <c r="T44" s="49"/>
      <c r="U44" s="49"/>
    </row>
    <row r="45" spans="1:21" ht="15.75" x14ac:dyDescent="0.25">
      <c r="A45" s="61"/>
      <c r="B45" s="49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49"/>
      <c r="T45" s="49"/>
      <c r="U45" s="49"/>
    </row>
    <row r="46" spans="1:21" ht="15.75" x14ac:dyDescent="0.25">
      <c r="A46" s="61"/>
      <c r="B46" s="49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49"/>
      <c r="T46" s="49"/>
      <c r="U46" s="49"/>
    </row>
    <row r="47" spans="1:21" ht="15.75" x14ac:dyDescent="0.25">
      <c r="A47" s="61"/>
      <c r="B47" s="49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49"/>
      <c r="T47" s="49"/>
      <c r="U47" s="49"/>
    </row>
    <row r="48" spans="1:21" ht="15.75" x14ac:dyDescent="0.25">
      <c r="A48" s="61"/>
      <c r="B48" s="49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49"/>
      <c r="T48" s="49"/>
      <c r="U48" s="49"/>
    </row>
    <row r="49" spans="1:21" ht="15.75" x14ac:dyDescent="0.25">
      <c r="A49" s="61"/>
      <c r="B49" s="49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49"/>
      <c r="T49" s="49"/>
      <c r="U49" s="49"/>
    </row>
    <row r="50" spans="1:21" ht="15.75" x14ac:dyDescent="0.25">
      <c r="A50" s="61"/>
      <c r="B50" s="49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49"/>
      <c r="T50" s="49"/>
      <c r="U50" s="49"/>
    </row>
    <row r="51" spans="1:21" ht="15.75" x14ac:dyDescent="0.25">
      <c r="A51" s="61"/>
      <c r="B51" s="49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49"/>
      <c r="T51" s="49"/>
      <c r="U51" s="49"/>
    </row>
    <row r="52" spans="1:21" ht="15.75" x14ac:dyDescent="0.25">
      <c r="A52" s="61"/>
      <c r="B52" s="49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49"/>
      <c r="T52" s="49"/>
      <c r="U52" s="49"/>
    </row>
    <row r="53" spans="1:21" ht="15.75" x14ac:dyDescent="0.25">
      <c r="A53" s="61"/>
      <c r="B53" s="49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49"/>
      <c r="T53" s="49"/>
      <c r="U53" s="49"/>
    </row>
    <row r="54" spans="1:21" ht="15.75" x14ac:dyDescent="0.25">
      <c r="A54" s="61"/>
      <c r="B54" s="49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49"/>
      <c r="T54" s="49"/>
      <c r="U54" s="49"/>
    </row>
    <row r="55" spans="1:21" ht="15.75" x14ac:dyDescent="0.25">
      <c r="A55" s="61"/>
      <c r="B55" s="49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49"/>
      <c r="T55" s="49"/>
      <c r="U55" s="49"/>
    </row>
    <row r="56" spans="1:21" ht="15.75" x14ac:dyDescent="0.25">
      <c r="A56" s="61"/>
      <c r="B56" s="49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49"/>
      <c r="T56" s="49"/>
      <c r="U56" s="49"/>
    </row>
    <row r="57" spans="1:21" ht="15.75" x14ac:dyDescent="0.25">
      <c r="A57" s="61"/>
      <c r="B57" s="49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49"/>
      <c r="T57" s="49"/>
      <c r="U57" s="49"/>
    </row>
    <row r="58" spans="1:21" ht="15.75" x14ac:dyDescent="0.25">
      <c r="A58" s="61"/>
      <c r="B58" s="49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49"/>
      <c r="T58" s="49"/>
      <c r="U58" s="49"/>
    </row>
    <row r="59" spans="1:21" ht="15.75" x14ac:dyDescent="0.25">
      <c r="A59" s="61"/>
      <c r="B59" s="49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49"/>
      <c r="T59" s="49"/>
      <c r="U59" s="49"/>
    </row>
    <row r="60" spans="1:21" ht="15.75" x14ac:dyDescent="0.25">
      <c r="A60" s="61"/>
      <c r="B60" s="49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49"/>
      <c r="T60" s="49"/>
      <c r="U60" s="49"/>
    </row>
    <row r="61" spans="1:21" ht="15.75" x14ac:dyDescent="0.25">
      <c r="A61" s="61"/>
      <c r="B61" s="49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49"/>
      <c r="T61" s="49"/>
      <c r="U61" s="49"/>
    </row>
    <row r="62" spans="1:21" ht="15.75" x14ac:dyDescent="0.25">
      <c r="A62" s="61"/>
      <c r="B62" s="49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49"/>
      <c r="T62" s="49"/>
      <c r="U62" s="49"/>
    </row>
    <row r="63" spans="1:21" ht="15.75" x14ac:dyDescent="0.25">
      <c r="A63" s="61"/>
      <c r="B63" s="49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49"/>
      <c r="T63" s="49"/>
      <c r="U63" s="49"/>
    </row>
    <row r="64" spans="1:21" ht="15.75" x14ac:dyDescent="0.25">
      <c r="A64" s="61"/>
      <c r="B64" s="49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49"/>
      <c r="T64" s="49"/>
      <c r="U64" s="49"/>
    </row>
    <row r="65" spans="1:21" ht="15.75" x14ac:dyDescent="0.25">
      <c r="A65" s="61"/>
      <c r="B65" s="49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49"/>
      <c r="T65" s="49"/>
      <c r="U65" s="49"/>
    </row>
    <row r="66" spans="1:21" ht="15.75" x14ac:dyDescent="0.25">
      <c r="A66" s="61"/>
      <c r="B66" s="49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49"/>
      <c r="T66" s="49"/>
      <c r="U66" s="49"/>
    </row>
    <row r="67" spans="1:21" ht="15.75" x14ac:dyDescent="0.25">
      <c r="A67" s="61"/>
      <c r="B67" s="49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49"/>
      <c r="T67" s="49"/>
      <c r="U67" s="49"/>
    </row>
    <row r="68" spans="1:21" ht="15.75" x14ac:dyDescent="0.25">
      <c r="A68" s="61"/>
      <c r="B68" s="49"/>
      <c r="C68" s="62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49"/>
      <c r="T68" s="49"/>
      <c r="U68" s="49"/>
    </row>
    <row r="69" spans="1:21" ht="15.75" x14ac:dyDescent="0.25">
      <c r="A69" s="61"/>
      <c r="B69" s="49"/>
      <c r="C69" s="62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49"/>
      <c r="T69" s="49"/>
      <c r="U69" s="49"/>
    </row>
    <row r="70" spans="1:21" ht="15.75" x14ac:dyDescent="0.25">
      <c r="A70" s="61"/>
      <c r="B70" s="49"/>
      <c r="C70" s="62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49"/>
      <c r="T70" s="49"/>
      <c r="U70" s="49"/>
    </row>
    <row r="71" spans="1:21" ht="15.75" x14ac:dyDescent="0.25">
      <c r="A71" s="61"/>
      <c r="B71" s="49"/>
      <c r="C71" s="62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49"/>
      <c r="T71" s="49"/>
      <c r="U71" s="49"/>
    </row>
    <row r="72" spans="1:21" ht="15.75" x14ac:dyDescent="0.25">
      <c r="A72" s="61"/>
      <c r="B72" s="49"/>
      <c r="C72" s="62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49"/>
      <c r="T72" s="49"/>
      <c r="U72" s="49"/>
    </row>
    <row r="73" spans="1:21" ht="15.75" x14ac:dyDescent="0.25">
      <c r="A73" s="61"/>
      <c r="B73" s="49"/>
      <c r="C73" s="6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49"/>
      <c r="T73" s="49"/>
      <c r="U73" s="49"/>
    </row>
    <row r="74" spans="1:21" ht="15.75" x14ac:dyDescent="0.25">
      <c r="A74" s="61"/>
      <c r="B74" s="49"/>
      <c r="C74" s="6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49"/>
      <c r="T74" s="49"/>
      <c r="U74" s="49"/>
    </row>
    <row r="75" spans="1:21" ht="15.75" x14ac:dyDescent="0.25">
      <c r="A75" s="61"/>
      <c r="B75" s="49"/>
      <c r="C75" s="62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49"/>
      <c r="T75" s="49"/>
      <c r="U75" s="49"/>
    </row>
    <row r="76" spans="1:21" ht="15.75" x14ac:dyDescent="0.25">
      <c r="A76" s="61"/>
      <c r="B76" s="49"/>
      <c r="C76" s="62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49"/>
      <c r="T76" s="49"/>
      <c r="U76" s="49"/>
    </row>
    <row r="77" spans="1:21" ht="15.75" x14ac:dyDescent="0.25">
      <c r="A77" s="61"/>
      <c r="B77" s="49"/>
      <c r="C77" s="62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49"/>
      <c r="T77" s="49"/>
      <c r="U77" s="49"/>
    </row>
    <row r="78" spans="1:21" ht="15.75" x14ac:dyDescent="0.25">
      <c r="A78" s="61"/>
      <c r="B78" s="49"/>
      <c r="C78" s="62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49"/>
      <c r="T78" s="49"/>
      <c r="U78" s="49"/>
    </row>
    <row r="79" spans="1:21" ht="15.75" x14ac:dyDescent="0.25">
      <c r="A79" s="61"/>
      <c r="B79" s="49"/>
      <c r="C79" s="62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49"/>
      <c r="T79" s="49"/>
      <c r="U79" s="49"/>
    </row>
    <row r="80" spans="1:21" ht="15.75" x14ac:dyDescent="0.25">
      <c r="A80" s="61"/>
      <c r="B80" s="49"/>
      <c r="C80" s="62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49"/>
      <c r="T80" s="49"/>
      <c r="U80" s="49"/>
    </row>
    <row r="81" spans="1:21" ht="15.75" x14ac:dyDescent="0.25">
      <c r="A81" s="61"/>
      <c r="B81" s="49"/>
      <c r="C81" s="62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49"/>
      <c r="T81" s="49"/>
      <c r="U81" s="49"/>
    </row>
    <row r="82" spans="1:21" ht="15.75" x14ac:dyDescent="0.25">
      <c r="A82" s="61"/>
      <c r="B82" s="49"/>
      <c r="C82" s="62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49"/>
      <c r="T82" s="49"/>
      <c r="U82" s="49"/>
    </row>
    <row r="83" spans="1:21" ht="15.75" x14ac:dyDescent="0.25">
      <c r="A83" s="61"/>
      <c r="B83" s="49"/>
      <c r="C83" s="6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49"/>
      <c r="T83" s="49"/>
      <c r="U83" s="49"/>
    </row>
    <row r="84" spans="1:21" ht="15.75" x14ac:dyDescent="0.25">
      <c r="A84" s="61"/>
      <c r="B84" s="49"/>
      <c r="C84" s="62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49"/>
      <c r="T84" s="49"/>
      <c r="U84" s="49"/>
    </row>
    <row r="85" spans="1:21" ht="15.75" x14ac:dyDescent="0.25">
      <c r="A85" s="61"/>
      <c r="B85" s="49"/>
      <c r="C85" s="62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49"/>
      <c r="T85" s="49"/>
      <c r="U85" s="49"/>
    </row>
    <row r="86" spans="1:21" ht="15.75" x14ac:dyDescent="0.25">
      <c r="A86" s="61"/>
      <c r="B86" s="49"/>
      <c r="C86" s="62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49"/>
      <c r="T86" s="49"/>
      <c r="U86" s="49"/>
    </row>
    <row r="87" spans="1:21" ht="15.75" x14ac:dyDescent="0.25">
      <c r="A87" s="61"/>
      <c r="B87" s="49"/>
      <c r="C87" s="62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49"/>
      <c r="T87" s="49"/>
      <c r="U87" s="49"/>
    </row>
    <row r="88" spans="1:21" ht="15.75" x14ac:dyDescent="0.25">
      <c r="A88" s="61"/>
      <c r="B88" s="49"/>
      <c r="C88" s="62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49"/>
      <c r="T88" s="49"/>
      <c r="U88" s="49"/>
    </row>
    <row r="89" spans="1:21" ht="15.75" x14ac:dyDescent="0.25">
      <c r="A89" s="61"/>
      <c r="B89" s="49"/>
      <c r="C89" s="62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49"/>
      <c r="T89" s="49"/>
      <c r="U89" s="49"/>
    </row>
    <row r="90" spans="1:21" ht="15.75" x14ac:dyDescent="0.25">
      <c r="A90" s="61"/>
      <c r="B90" s="49"/>
      <c r="C90" s="62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49"/>
      <c r="T90" s="49"/>
      <c r="U90" s="49"/>
    </row>
    <row r="91" spans="1:21" ht="15.75" x14ac:dyDescent="0.25">
      <c r="A91" s="61"/>
      <c r="B91" s="49"/>
      <c r="C91" s="62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49"/>
      <c r="T91" s="49"/>
      <c r="U91" s="49"/>
    </row>
    <row r="92" spans="1:21" ht="15.75" x14ac:dyDescent="0.25">
      <c r="A92" s="61"/>
      <c r="B92" s="49"/>
      <c r="C92" s="62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49"/>
      <c r="T92" s="49"/>
      <c r="U92" s="49"/>
    </row>
    <row r="93" spans="1:21" ht="15.75" x14ac:dyDescent="0.25">
      <c r="A93" s="61"/>
      <c r="B93" s="49"/>
      <c r="C93" s="62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49"/>
      <c r="T93" s="49"/>
      <c r="U93" s="49"/>
    </row>
    <row r="94" spans="1:21" ht="15.75" x14ac:dyDescent="0.25">
      <c r="A94" s="61"/>
      <c r="B94" s="49"/>
      <c r="C94" s="62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49"/>
      <c r="T94" s="49"/>
      <c r="U94" s="49"/>
    </row>
    <row r="95" spans="1:21" ht="15.75" x14ac:dyDescent="0.25">
      <c r="A95" s="61"/>
      <c r="B95" s="49"/>
      <c r="C95" s="62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49"/>
      <c r="T95" s="49"/>
      <c r="U95" s="49"/>
    </row>
    <row r="96" spans="1:21" ht="15.75" x14ac:dyDescent="0.25">
      <c r="A96" s="61"/>
      <c r="B96" s="49"/>
      <c r="C96" s="62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49"/>
      <c r="T96" s="49"/>
      <c r="U96" s="49"/>
    </row>
    <row r="97" spans="1:21" ht="15.75" x14ac:dyDescent="0.25">
      <c r="A97" s="61"/>
      <c r="B97" s="49"/>
      <c r="C97" s="62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49"/>
      <c r="T97" s="49"/>
      <c r="U97" s="49"/>
    </row>
    <row r="98" spans="1:21" ht="15.75" x14ac:dyDescent="0.25">
      <c r="A98" s="61"/>
      <c r="B98" s="49"/>
      <c r="C98" s="62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49"/>
      <c r="T98" s="49"/>
      <c r="U98" s="49"/>
    </row>
    <row r="99" spans="1:21" ht="15.75" x14ac:dyDescent="0.25">
      <c r="A99" s="61"/>
      <c r="B99" s="49"/>
      <c r="C99" s="62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49"/>
      <c r="T99" s="49"/>
      <c r="U99" s="49"/>
    </row>
    <row r="100" spans="1:21" ht="15.75" x14ac:dyDescent="0.25">
      <c r="A100" s="61"/>
      <c r="B100" s="49"/>
      <c r="C100" s="62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49"/>
      <c r="T100" s="49"/>
      <c r="U100" s="49"/>
    </row>
    <row r="101" spans="1:21" ht="15.75" x14ac:dyDescent="0.25">
      <c r="A101" s="61"/>
      <c r="B101" s="49"/>
      <c r="C101" s="62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49"/>
      <c r="T101" s="49"/>
      <c r="U101" s="49"/>
    </row>
    <row r="102" spans="1:21" ht="15.75" x14ac:dyDescent="0.25">
      <c r="A102" s="61"/>
      <c r="B102" s="49"/>
      <c r="C102" s="62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49"/>
      <c r="T102" s="49"/>
      <c r="U102" s="49"/>
    </row>
    <row r="103" spans="1:21" ht="15.75" x14ac:dyDescent="0.25">
      <c r="A103" s="61"/>
      <c r="B103" s="49"/>
      <c r="C103" s="62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49"/>
      <c r="T103" s="49"/>
      <c r="U103" s="49"/>
    </row>
    <row r="104" spans="1:21" ht="15.75" x14ac:dyDescent="0.25">
      <c r="A104" s="61"/>
      <c r="B104" s="49"/>
      <c r="C104" s="62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49"/>
      <c r="T104" s="49"/>
      <c r="U104" s="49"/>
    </row>
    <row r="105" spans="1:21" ht="15.75" x14ac:dyDescent="0.25">
      <c r="A105" s="61"/>
      <c r="B105" s="49"/>
      <c r="C105" s="62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49"/>
      <c r="T105" s="49"/>
      <c r="U105" s="49"/>
    </row>
    <row r="106" spans="1:21" ht="15.75" x14ac:dyDescent="0.25">
      <c r="A106" s="61"/>
      <c r="B106" s="49"/>
      <c r="C106" s="62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49"/>
      <c r="T106" s="49"/>
      <c r="U106" s="49"/>
    </row>
    <row r="107" spans="1:21" ht="15.75" x14ac:dyDescent="0.25">
      <c r="A107" s="61"/>
      <c r="B107" s="49"/>
      <c r="C107" s="62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49"/>
      <c r="T107" s="49"/>
      <c r="U107" s="49"/>
    </row>
    <row r="108" spans="1:21" ht="15.75" x14ac:dyDescent="0.25">
      <c r="A108" s="61"/>
      <c r="B108" s="49"/>
      <c r="C108" s="62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49"/>
      <c r="T108" s="49"/>
      <c r="U108" s="49"/>
    </row>
    <row r="109" spans="1:21" ht="15.75" x14ac:dyDescent="0.25">
      <c r="A109" s="61"/>
      <c r="B109" s="49"/>
      <c r="C109" s="62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49"/>
      <c r="T109" s="49"/>
      <c r="U109" s="49"/>
    </row>
    <row r="110" spans="1:21" ht="15.75" x14ac:dyDescent="0.25">
      <c r="A110" s="61"/>
      <c r="B110" s="49"/>
      <c r="C110" s="62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49"/>
      <c r="T110" s="49"/>
      <c r="U110" s="49"/>
    </row>
    <row r="111" spans="1:21" ht="15.75" x14ac:dyDescent="0.25">
      <c r="A111" s="61"/>
      <c r="B111" s="49"/>
      <c r="C111" s="62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49"/>
      <c r="T111" s="49"/>
      <c r="U111" s="49"/>
    </row>
    <row r="112" spans="1:21" ht="15.75" x14ac:dyDescent="0.25">
      <c r="A112" s="61"/>
      <c r="B112" s="49"/>
      <c r="C112" s="62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49"/>
      <c r="T112" s="49"/>
      <c r="U112" s="49"/>
    </row>
    <row r="113" spans="1:21" ht="15.75" x14ac:dyDescent="0.25">
      <c r="A113" s="61"/>
      <c r="B113" s="49"/>
      <c r="C113" s="62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49"/>
      <c r="T113" s="49"/>
      <c r="U113" s="49"/>
    </row>
    <row r="114" spans="1:21" ht="15.75" x14ac:dyDescent="0.25">
      <c r="A114" s="61"/>
      <c r="B114" s="49"/>
      <c r="C114" s="62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49"/>
      <c r="T114" s="49"/>
      <c r="U114" s="49"/>
    </row>
    <row r="115" spans="1:21" ht="15.75" x14ac:dyDescent="0.25">
      <c r="A115" s="61"/>
      <c r="B115" s="49"/>
      <c r="C115" s="62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49"/>
      <c r="T115" s="49"/>
      <c r="U115" s="49"/>
    </row>
    <row r="116" spans="1:21" ht="15.75" x14ac:dyDescent="0.25">
      <c r="A116" s="61"/>
      <c r="B116" s="49"/>
      <c r="C116" s="62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49"/>
      <c r="T116" s="49"/>
      <c r="U116" s="49"/>
    </row>
    <row r="117" spans="1:21" ht="15.75" x14ac:dyDescent="0.25">
      <c r="A117" s="61"/>
      <c r="B117" s="49"/>
      <c r="C117" s="62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49"/>
      <c r="T117" s="49"/>
      <c r="U117" s="49"/>
    </row>
    <row r="118" spans="1:21" ht="15.75" x14ac:dyDescent="0.25">
      <c r="A118" s="61"/>
      <c r="B118" s="49"/>
      <c r="C118" s="62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49"/>
      <c r="T118" s="49"/>
      <c r="U118" s="49"/>
    </row>
    <row r="119" spans="1:21" ht="15.75" x14ac:dyDescent="0.25">
      <c r="A119" s="61"/>
      <c r="B119" s="49"/>
      <c r="C119" s="62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49"/>
      <c r="T119" s="49"/>
      <c r="U119" s="49"/>
    </row>
    <row r="120" spans="1:21" ht="15.75" x14ac:dyDescent="0.25">
      <c r="A120" s="61"/>
      <c r="B120" s="49"/>
      <c r="C120" s="62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49"/>
      <c r="T120" s="49"/>
      <c r="U120" s="49"/>
    </row>
    <row r="121" spans="1:21" ht="15.75" x14ac:dyDescent="0.25">
      <c r="A121" s="61"/>
      <c r="B121" s="49"/>
      <c r="C121" s="62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49"/>
      <c r="T121" s="49"/>
      <c r="U121" s="49"/>
    </row>
    <row r="122" spans="1:21" ht="15.75" x14ac:dyDescent="0.25">
      <c r="A122" s="61"/>
      <c r="B122" s="49"/>
      <c r="C122" s="62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49"/>
      <c r="T122" s="49"/>
      <c r="U122" s="49"/>
    </row>
    <row r="123" spans="1:21" ht="15.75" x14ac:dyDescent="0.25">
      <c r="A123" s="61"/>
      <c r="B123" s="49"/>
      <c r="C123" s="62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49"/>
      <c r="T123" s="49"/>
      <c r="U123" s="49"/>
    </row>
    <row r="124" spans="1:21" ht="15.75" x14ac:dyDescent="0.25">
      <c r="A124" s="61"/>
      <c r="B124" s="49"/>
      <c r="C124" s="62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49"/>
      <c r="T124" s="49"/>
      <c r="U124" s="49"/>
    </row>
    <row r="125" spans="1:21" ht="15.75" x14ac:dyDescent="0.25">
      <c r="A125" s="61"/>
      <c r="B125" s="49"/>
      <c r="C125" s="62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49"/>
      <c r="T125" s="49"/>
      <c r="U125" s="49"/>
    </row>
    <row r="126" spans="1:21" ht="15.75" x14ac:dyDescent="0.25">
      <c r="A126" s="61"/>
      <c r="B126" s="49"/>
      <c r="C126" s="62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49"/>
      <c r="T126" s="49"/>
      <c r="U126" s="49"/>
    </row>
    <row r="127" spans="1:21" ht="15.75" x14ac:dyDescent="0.25">
      <c r="A127" s="61"/>
      <c r="B127" s="49"/>
      <c r="C127" s="62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49"/>
      <c r="T127" s="49"/>
      <c r="U127" s="49"/>
    </row>
    <row r="128" spans="1:21" ht="15.75" x14ac:dyDescent="0.25">
      <c r="A128" s="61"/>
      <c r="B128" s="49"/>
      <c r="C128" s="62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49"/>
      <c r="T128" s="49"/>
      <c r="U128" s="49"/>
    </row>
    <row r="129" spans="1:21" ht="15.75" x14ac:dyDescent="0.25">
      <c r="A129" s="61"/>
      <c r="B129" s="49"/>
      <c r="C129" s="62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49"/>
      <c r="T129" s="49"/>
      <c r="U129" s="49"/>
    </row>
    <row r="130" spans="1:21" ht="15.75" x14ac:dyDescent="0.25">
      <c r="A130" s="61"/>
      <c r="B130" s="49"/>
      <c r="C130" s="6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49"/>
      <c r="T130" s="49"/>
      <c r="U130" s="49"/>
    </row>
    <row r="131" spans="1:21" ht="15.75" x14ac:dyDescent="0.25">
      <c r="A131" s="61"/>
      <c r="B131" s="49"/>
      <c r="C131" s="62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49"/>
      <c r="T131" s="49"/>
      <c r="U131" s="49"/>
    </row>
    <row r="132" spans="1:21" ht="15.75" x14ac:dyDescent="0.25">
      <c r="A132" s="61"/>
      <c r="B132" s="49"/>
      <c r="C132" s="62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49"/>
      <c r="T132" s="49"/>
      <c r="U132" s="49"/>
    </row>
    <row r="133" spans="1:21" ht="15.75" x14ac:dyDescent="0.25">
      <c r="A133" s="61"/>
      <c r="B133" s="49"/>
      <c r="C133" s="62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49"/>
      <c r="T133" s="49"/>
      <c r="U133" s="49"/>
    </row>
    <row r="134" spans="1:21" ht="15.75" x14ac:dyDescent="0.25">
      <c r="A134" s="61"/>
      <c r="B134" s="49"/>
      <c r="C134" s="62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49"/>
      <c r="T134" s="49"/>
      <c r="U134" s="49"/>
    </row>
    <row r="135" spans="1:21" ht="15.75" x14ac:dyDescent="0.25">
      <c r="A135" s="61"/>
      <c r="B135" s="49"/>
      <c r="C135" s="62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49"/>
      <c r="T135" s="49"/>
      <c r="U135" s="49"/>
    </row>
    <row r="136" spans="1:21" ht="15.75" x14ac:dyDescent="0.25">
      <c r="A136" s="61"/>
      <c r="B136" s="49"/>
      <c r="C136" s="62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49"/>
      <c r="T136" s="49"/>
      <c r="U136" s="49"/>
    </row>
    <row r="137" spans="1:21" ht="15.75" x14ac:dyDescent="0.25">
      <c r="A137" s="61"/>
      <c r="B137" s="49"/>
      <c r="C137" s="62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49"/>
      <c r="T137" s="49"/>
      <c r="U137" s="49"/>
    </row>
    <row r="138" spans="1:21" ht="15.75" x14ac:dyDescent="0.25">
      <c r="A138" s="61"/>
      <c r="B138" s="49"/>
      <c r="C138" s="62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49"/>
      <c r="T138" s="49"/>
      <c r="U138" s="49"/>
    </row>
    <row r="139" spans="1:21" ht="15.75" x14ac:dyDescent="0.25">
      <c r="A139" s="61"/>
      <c r="B139" s="49"/>
      <c r="C139" s="62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49"/>
      <c r="T139" s="49"/>
      <c r="U139" s="49"/>
    </row>
    <row r="140" spans="1:21" ht="15.75" x14ac:dyDescent="0.25">
      <c r="A140" s="61"/>
      <c r="B140" s="49"/>
      <c r="C140" s="62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49"/>
      <c r="T140" s="49"/>
      <c r="U140" s="49"/>
    </row>
    <row r="141" spans="1:21" ht="15.75" x14ac:dyDescent="0.25">
      <c r="A141" s="61"/>
      <c r="B141" s="49"/>
      <c r="C141" s="62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49"/>
      <c r="T141" s="49"/>
      <c r="U141" s="49"/>
    </row>
    <row r="142" spans="1:21" ht="15.75" x14ac:dyDescent="0.25">
      <c r="A142" s="61"/>
      <c r="B142" s="49"/>
      <c r="C142" s="62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49"/>
      <c r="T142" s="49"/>
      <c r="U142" s="49"/>
    </row>
    <row r="143" spans="1:21" ht="15.75" x14ac:dyDescent="0.25">
      <c r="A143" s="61"/>
      <c r="B143" s="49"/>
      <c r="C143" s="62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49"/>
      <c r="T143" s="49"/>
      <c r="U143" s="49"/>
    </row>
    <row r="144" spans="1:21" ht="15.75" x14ac:dyDescent="0.25">
      <c r="A144" s="61"/>
      <c r="B144" s="49"/>
      <c r="C144" s="62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49"/>
      <c r="T144" s="49"/>
      <c r="U144" s="49"/>
    </row>
    <row r="145" spans="1:21" ht="15.75" x14ac:dyDescent="0.25">
      <c r="A145" s="61"/>
      <c r="B145" s="49"/>
      <c r="C145" s="62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49"/>
      <c r="T145" s="49"/>
      <c r="U145" s="49"/>
    </row>
    <row r="146" spans="1:21" ht="15.75" x14ac:dyDescent="0.25">
      <c r="A146" s="61"/>
      <c r="B146" s="49"/>
      <c r="C146" s="62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49"/>
      <c r="T146" s="49"/>
      <c r="U146" s="49"/>
    </row>
    <row r="147" spans="1:21" ht="15.75" x14ac:dyDescent="0.25">
      <c r="A147" s="61"/>
      <c r="B147" s="49"/>
      <c r="C147" s="62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49"/>
      <c r="T147" s="49"/>
      <c r="U147" s="49"/>
    </row>
    <row r="148" spans="1:21" ht="15.75" x14ac:dyDescent="0.25">
      <c r="A148" s="61"/>
      <c r="B148" s="49"/>
      <c r="C148" s="62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49"/>
      <c r="T148" s="49"/>
      <c r="U148" s="49"/>
    </row>
    <row r="149" spans="1:21" ht="15.75" x14ac:dyDescent="0.25">
      <c r="A149" s="61"/>
      <c r="B149" s="49"/>
      <c r="C149" s="62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49"/>
      <c r="T149" s="49"/>
      <c r="U149" s="49"/>
    </row>
    <row r="150" spans="1:21" ht="15.75" x14ac:dyDescent="0.25">
      <c r="A150" s="61"/>
      <c r="B150" s="49"/>
      <c r="C150" s="62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49"/>
      <c r="T150" s="49"/>
      <c r="U150" s="49"/>
    </row>
    <row r="151" spans="1:21" ht="15.75" x14ac:dyDescent="0.25">
      <c r="A151" s="61"/>
      <c r="B151" s="49"/>
      <c r="C151" s="62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49"/>
      <c r="T151" s="49"/>
      <c r="U151" s="49"/>
    </row>
    <row r="152" spans="1:21" ht="15.75" x14ac:dyDescent="0.25">
      <c r="A152" s="61"/>
      <c r="B152" s="49"/>
      <c r="C152" s="62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49"/>
      <c r="T152" s="49"/>
      <c r="U152" s="49"/>
    </row>
    <row r="153" spans="1:21" ht="15.75" x14ac:dyDescent="0.25">
      <c r="A153" s="61"/>
      <c r="B153" s="49"/>
      <c r="C153" s="62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49"/>
      <c r="T153" s="49"/>
      <c r="U153" s="49"/>
    </row>
    <row r="154" spans="1:21" ht="15.75" x14ac:dyDescent="0.25">
      <c r="A154" s="61"/>
      <c r="B154" s="49"/>
      <c r="C154" s="62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49"/>
      <c r="T154" s="49"/>
      <c r="U154" s="49"/>
    </row>
    <row r="155" spans="1:21" ht="15.75" x14ac:dyDescent="0.25">
      <c r="A155" s="61"/>
      <c r="B155" s="49"/>
      <c r="C155" s="62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49"/>
      <c r="T155" s="49"/>
      <c r="U155" s="49"/>
    </row>
    <row r="156" spans="1:21" ht="15.75" x14ac:dyDescent="0.25">
      <c r="A156" s="61"/>
      <c r="B156" s="49"/>
      <c r="C156" s="62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49"/>
      <c r="T156" s="49"/>
      <c r="U156" s="49"/>
    </row>
    <row r="157" spans="1:21" ht="15.75" x14ac:dyDescent="0.25">
      <c r="A157" s="61"/>
      <c r="B157" s="49"/>
      <c r="C157" s="62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49"/>
      <c r="T157" s="49"/>
      <c r="U157" s="49"/>
    </row>
    <row r="158" spans="1:21" ht="15.75" x14ac:dyDescent="0.25">
      <c r="A158" s="61"/>
      <c r="B158" s="49"/>
      <c r="C158" s="62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49"/>
      <c r="T158" s="49"/>
      <c r="U158" s="49"/>
    </row>
    <row r="159" spans="1:21" ht="15.75" x14ac:dyDescent="0.25">
      <c r="A159" s="61"/>
      <c r="B159" s="49"/>
      <c r="C159" s="62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49"/>
      <c r="T159" s="49"/>
      <c r="U159" s="49"/>
    </row>
    <row r="160" spans="1:21" ht="15.75" x14ac:dyDescent="0.25">
      <c r="A160" s="61"/>
      <c r="B160" s="49"/>
      <c r="C160" s="62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49"/>
      <c r="T160" s="49"/>
      <c r="U160" s="49"/>
    </row>
    <row r="161" spans="1:21" ht="15.75" x14ac:dyDescent="0.25">
      <c r="A161" s="61"/>
      <c r="B161" s="49"/>
      <c r="C161" s="62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49"/>
      <c r="T161" s="49"/>
      <c r="U161" s="49"/>
    </row>
    <row r="162" spans="1:21" ht="15.75" x14ac:dyDescent="0.25">
      <c r="A162" s="61"/>
      <c r="B162" s="49"/>
      <c r="C162" s="62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49"/>
      <c r="T162" s="49"/>
      <c r="U162" s="49"/>
    </row>
    <row r="163" spans="1:21" ht="15.75" x14ac:dyDescent="0.25">
      <c r="A163" s="61"/>
      <c r="B163" s="49"/>
      <c r="C163" s="62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49"/>
      <c r="T163" s="49"/>
      <c r="U163" s="49"/>
    </row>
    <row r="164" spans="1:21" ht="15.75" x14ac:dyDescent="0.25">
      <c r="A164" s="61"/>
      <c r="B164" s="49"/>
      <c r="C164" s="62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49"/>
      <c r="T164" s="49"/>
      <c r="U164" s="49"/>
    </row>
    <row r="165" spans="1:21" ht="15.75" x14ac:dyDescent="0.25">
      <c r="A165" s="61"/>
      <c r="B165" s="49"/>
      <c r="C165" s="62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49"/>
      <c r="T165" s="49"/>
      <c r="U165" s="49"/>
    </row>
    <row r="166" spans="1:21" ht="15.75" x14ac:dyDescent="0.25">
      <c r="A166" s="61"/>
      <c r="B166" s="49"/>
      <c r="C166" s="62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49"/>
      <c r="T166" s="49"/>
      <c r="U166" s="49"/>
    </row>
    <row r="167" spans="1:21" ht="15.75" x14ac:dyDescent="0.25">
      <c r="A167" s="61"/>
      <c r="B167" s="49"/>
      <c r="C167" s="62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49"/>
      <c r="T167" s="49"/>
      <c r="U167" s="49"/>
    </row>
    <row r="168" spans="1:21" ht="15.75" x14ac:dyDescent="0.25">
      <c r="A168" s="61"/>
      <c r="B168" s="49"/>
      <c r="C168" s="62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49"/>
      <c r="T168" s="49"/>
      <c r="U168" s="49"/>
    </row>
    <row r="169" spans="1:21" ht="15.75" x14ac:dyDescent="0.25">
      <c r="A169" s="61"/>
      <c r="B169" s="49"/>
      <c r="C169" s="62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49"/>
      <c r="T169" s="49"/>
      <c r="U169" s="49"/>
    </row>
    <row r="170" spans="1:21" ht="15.75" x14ac:dyDescent="0.25">
      <c r="A170" s="61"/>
      <c r="B170" s="49"/>
      <c r="C170" s="62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49"/>
      <c r="T170" s="49"/>
      <c r="U170" s="49"/>
    </row>
    <row r="171" spans="1:21" ht="15.75" x14ac:dyDescent="0.25">
      <c r="A171" s="61"/>
      <c r="B171" s="49"/>
      <c r="C171" s="62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49"/>
      <c r="T171" s="49"/>
      <c r="U171" s="49"/>
    </row>
    <row r="172" spans="1:21" ht="15.75" x14ac:dyDescent="0.25">
      <c r="A172" s="61"/>
      <c r="B172" s="49"/>
      <c r="C172" s="62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49"/>
      <c r="T172" s="49"/>
      <c r="U172" s="49"/>
    </row>
    <row r="173" spans="1:21" ht="15.75" x14ac:dyDescent="0.25">
      <c r="A173" s="61"/>
      <c r="B173" s="49"/>
      <c r="C173" s="62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49"/>
      <c r="T173" s="49"/>
      <c r="U173" s="49"/>
    </row>
    <row r="174" spans="1:21" ht="15.75" x14ac:dyDescent="0.25">
      <c r="A174" s="61"/>
      <c r="B174" s="49"/>
      <c r="C174" s="62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49"/>
      <c r="T174" s="49"/>
      <c r="U174" s="49"/>
    </row>
    <row r="175" spans="1:21" ht="15.75" x14ac:dyDescent="0.25">
      <c r="A175" s="61"/>
      <c r="B175" s="49"/>
      <c r="C175" s="62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49"/>
      <c r="T175" s="49"/>
      <c r="U175" s="49"/>
    </row>
    <row r="176" spans="1:21" ht="15.75" x14ac:dyDescent="0.25">
      <c r="A176" s="61"/>
      <c r="B176" s="49"/>
      <c r="C176" s="62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49"/>
      <c r="T176" s="49"/>
      <c r="U176" s="49"/>
    </row>
    <row r="177" spans="1:21" ht="15.75" x14ac:dyDescent="0.25">
      <c r="A177" s="61"/>
      <c r="B177" s="49"/>
      <c r="C177" s="62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49"/>
      <c r="T177" s="49"/>
      <c r="U177" s="49"/>
    </row>
    <row r="178" spans="1:21" ht="15.75" x14ac:dyDescent="0.25">
      <c r="A178" s="61"/>
      <c r="B178" s="49"/>
      <c r="C178" s="62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49"/>
      <c r="T178" s="49"/>
      <c r="U178" s="49"/>
    </row>
    <row r="179" spans="1:21" ht="15.75" x14ac:dyDescent="0.25">
      <c r="A179" s="61"/>
      <c r="B179" s="49"/>
      <c r="C179" s="62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49"/>
      <c r="T179" s="49"/>
      <c r="U179" s="49"/>
    </row>
    <row r="180" spans="1:21" ht="15.75" x14ac:dyDescent="0.25">
      <c r="A180" s="61"/>
      <c r="B180" s="49"/>
      <c r="C180" s="62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49"/>
      <c r="T180" s="49"/>
      <c r="U180" s="49"/>
    </row>
    <row r="181" spans="1:21" ht="15.75" x14ac:dyDescent="0.25">
      <c r="A181" s="61"/>
      <c r="B181" s="49"/>
      <c r="C181" s="62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49"/>
      <c r="T181" s="49"/>
      <c r="U181" s="49"/>
    </row>
    <row r="182" spans="1:21" ht="15.75" x14ac:dyDescent="0.25">
      <c r="A182" s="61"/>
      <c r="B182" s="49"/>
      <c r="C182" s="62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49"/>
      <c r="T182" s="49"/>
      <c r="U182" s="49"/>
    </row>
    <row r="183" spans="1:21" ht="15.75" x14ac:dyDescent="0.25">
      <c r="A183" s="61"/>
      <c r="B183" s="49"/>
      <c r="C183" s="62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49"/>
      <c r="T183" s="49"/>
      <c r="U183" s="49"/>
    </row>
    <row r="184" spans="1:21" ht="15.75" x14ac:dyDescent="0.25">
      <c r="A184" s="61"/>
      <c r="B184" s="49"/>
      <c r="C184" s="62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49"/>
      <c r="T184" s="49"/>
      <c r="U184" s="49"/>
    </row>
    <row r="185" spans="1:21" ht="15.75" x14ac:dyDescent="0.25">
      <c r="A185" s="61"/>
      <c r="B185" s="49"/>
      <c r="C185" s="62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49"/>
      <c r="T185" s="49"/>
      <c r="U185" s="49"/>
    </row>
    <row r="186" spans="1:21" ht="15.75" x14ac:dyDescent="0.25">
      <c r="A186" s="61"/>
      <c r="B186" s="49"/>
      <c r="C186" s="62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49"/>
      <c r="T186" s="49"/>
      <c r="U186" s="49"/>
    </row>
    <row r="187" spans="1:21" ht="15.75" x14ac:dyDescent="0.25">
      <c r="A187" s="61"/>
      <c r="B187" s="49"/>
      <c r="C187" s="62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49"/>
      <c r="T187" s="49"/>
      <c r="U187" s="49"/>
    </row>
    <row r="188" spans="1:21" ht="15.75" x14ac:dyDescent="0.25">
      <c r="A188" s="61"/>
      <c r="B188" s="49"/>
      <c r="C188" s="62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49"/>
      <c r="T188" s="49"/>
      <c r="U188" s="49"/>
    </row>
    <row r="189" spans="1:21" ht="15.75" x14ac:dyDescent="0.25">
      <c r="A189" s="61"/>
      <c r="B189" s="49"/>
      <c r="C189" s="62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49"/>
      <c r="T189" s="49"/>
      <c r="U189" s="49"/>
    </row>
    <row r="190" spans="1:21" ht="15.75" x14ac:dyDescent="0.25">
      <c r="A190" s="61"/>
      <c r="B190" s="49"/>
      <c r="C190" s="62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49"/>
      <c r="T190" s="49"/>
      <c r="U190" s="49"/>
    </row>
    <row r="191" spans="1:21" ht="15.75" x14ac:dyDescent="0.25">
      <c r="A191" s="61"/>
      <c r="B191" s="49"/>
      <c r="C191" s="62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49"/>
      <c r="T191" s="49"/>
      <c r="U191" s="49"/>
    </row>
    <row r="192" spans="1:21" ht="15.75" x14ac:dyDescent="0.25">
      <c r="A192" s="61"/>
      <c r="B192" s="49"/>
      <c r="C192" s="62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49"/>
      <c r="T192" s="49"/>
      <c r="U192" s="49"/>
    </row>
    <row r="193" spans="1:21" ht="15.75" x14ac:dyDescent="0.25">
      <c r="A193" s="61"/>
      <c r="B193" s="49"/>
      <c r="C193" s="62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49"/>
      <c r="T193" s="49"/>
      <c r="U193" s="49"/>
    </row>
    <row r="194" spans="1:21" ht="15.75" x14ac:dyDescent="0.25">
      <c r="A194" s="61"/>
      <c r="B194" s="49"/>
      <c r="C194" s="62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49"/>
      <c r="T194" s="49"/>
      <c r="U194" s="49"/>
    </row>
    <row r="195" spans="1:21" ht="15.75" x14ac:dyDescent="0.25">
      <c r="A195" s="61"/>
      <c r="B195" s="49"/>
      <c r="C195" s="62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49"/>
      <c r="T195" s="49"/>
      <c r="U195" s="49"/>
    </row>
    <row r="196" spans="1:21" ht="15.75" x14ac:dyDescent="0.25">
      <c r="A196" s="61"/>
      <c r="B196" s="49"/>
      <c r="C196" s="62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49"/>
      <c r="T196" s="49"/>
      <c r="U196" s="49"/>
    </row>
    <row r="197" spans="1:21" ht="15.75" x14ac:dyDescent="0.25">
      <c r="A197" s="61"/>
      <c r="B197" s="49"/>
      <c r="C197" s="62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49"/>
      <c r="T197" s="49"/>
      <c r="U197" s="49"/>
    </row>
    <row r="198" spans="1:21" ht="15.75" x14ac:dyDescent="0.25">
      <c r="A198" s="61"/>
      <c r="B198" s="49"/>
      <c r="C198" s="62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49"/>
      <c r="T198" s="49"/>
      <c r="U198" s="49"/>
    </row>
    <row r="199" spans="1:21" ht="15.75" x14ac:dyDescent="0.25">
      <c r="A199" s="61"/>
      <c r="B199" s="49"/>
      <c r="C199" s="62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49"/>
      <c r="T199" s="49"/>
      <c r="U199" s="49"/>
    </row>
    <row r="200" spans="1:21" ht="15.75" x14ac:dyDescent="0.25">
      <c r="A200" s="61"/>
      <c r="B200" s="49"/>
      <c r="C200" s="62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49"/>
      <c r="T200" s="49"/>
      <c r="U200" s="49"/>
    </row>
    <row r="201" spans="1:21" ht="15.75" x14ac:dyDescent="0.25">
      <c r="A201" s="61"/>
      <c r="B201" s="49"/>
      <c r="C201" s="62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49"/>
      <c r="T201" s="49"/>
      <c r="U201" s="49"/>
    </row>
    <row r="202" spans="1:21" ht="15.75" x14ac:dyDescent="0.25">
      <c r="A202" s="61"/>
      <c r="B202" s="49"/>
      <c r="C202" s="62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49"/>
      <c r="T202" s="49"/>
      <c r="U202" s="49"/>
    </row>
    <row r="203" spans="1:21" ht="15.75" x14ac:dyDescent="0.25">
      <c r="A203" s="61"/>
      <c r="B203" s="49"/>
      <c r="C203" s="62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49"/>
      <c r="T203" s="49"/>
      <c r="U203" s="49"/>
    </row>
    <row r="204" spans="1:21" ht="15.75" x14ac:dyDescent="0.25">
      <c r="A204" s="61"/>
      <c r="B204" s="49"/>
      <c r="C204" s="62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49"/>
      <c r="T204" s="49"/>
      <c r="U204" s="49"/>
    </row>
    <row r="205" spans="1:21" ht="15.75" x14ac:dyDescent="0.25">
      <c r="A205" s="61"/>
      <c r="B205" s="49"/>
      <c r="C205" s="62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49"/>
      <c r="T205" s="49"/>
      <c r="U205" s="49"/>
    </row>
    <row r="206" spans="1:21" ht="15.75" x14ac:dyDescent="0.25">
      <c r="A206" s="61"/>
      <c r="B206" s="49"/>
      <c r="C206" s="62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49"/>
      <c r="T206" s="49"/>
      <c r="U206" s="49"/>
    </row>
    <row r="207" spans="1:21" ht="15.75" x14ac:dyDescent="0.25">
      <c r="A207" s="61"/>
      <c r="B207" s="49"/>
      <c r="C207" s="62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49"/>
      <c r="T207" s="49"/>
      <c r="U207" s="49"/>
    </row>
    <row r="208" spans="1:21" ht="15.75" x14ac:dyDescent="0.25">
      <c r="A208" s="61"/>
      <c r="B208" s="49"/>
      <c r="C208" s="62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49"/>
      <c r="T208" s="49"/>
      <c r="U208" s="49"/>
    </row>
    <row r="209" spans="1:21" ht="15.75" x14ac:dyDescent="0.25">
      <c r="A209" s="61"/>
      <c r="B209" s="49"/>
      <c r="C209" s="62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49"/>
      <c r="T209" s="49"/>
      <c r="U209" s="49"/>
    </row>
    <row r="210" spans="1:21" ht="15.75" x14ac:dyDescent="0.25">
      <c r="A210" s="61"/>
      <c r="B210" s="49"/>
      <c r="C210" s="62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49"/>
      <c r="T210" s="49"/>
      <c r="U210" s="49"/>
    </row>
    <row r="211" spans="1:21" ht="15.75" x14ac:dyDescent="0.25">
      <c r="A211" s="61"/>
      <c r="B211" s="49"/>
      <c r="C211" s="62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49"/>
      <c r="T211" s="49"/>
      <c r="U211" s="49"/>
    </row>
    <row r="212" spans="1:21" ht="15.75" x14ac:dyDescent="0.25">
      <c r="A212" s="61"/>
      <c r="B212" s="49"/>
      <c r="C212" s="62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49"/>
      <c r="T212" s="49"/>
      <c r="U212" s="49"/>
    </row>
    <row r="213" spans="1:21" ht="15.75" x14ac:dyDescent="0.25">
      <c r="A213" s="61"/>
      <c r="B213" s="49"/>
      <c r="C213" s="62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49"/>
      <c r="T213" s="49"/>
      <c r="U213" s="49"/>
    </row>
    <row r="214" spans="1:21" ht="15.75" x14ac:dyDescent="0.25">
      <c r="A214" s="61"/>
      <c r="B214" s="49"/>
      <c r="C214" s="6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49"/>
      <c r="T214" s="49"/>
      <c r="U214" s="49"/>
    </row>
    <row r="215" spans="1:21" ht="15.75" x14ac:dyDescent="0.25">
      <c r="A215" s="61"/>
      <c r="B215" s="49"/>
      <c r="C215" s="62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49"/>
      <c r="T215" s="49"/>
      <c r="U215" s="49"/>
    </row>
    <row r="216" spans="1:21" ht="15.75" x14ac:dyDescent="0.25">
      <c r="A216" s="61"/>
      <c r="B216" s="49"/>
      <c r="C216" s="62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49"/>
      <c r="T216" s="49"/>
      <c r="U216" s="49"/>
    </row>
    <row r="217" spans="1:21" ht="15.75" x14ac:dyDescent="0.25">
      <c r="A217" s="61"/>
      <c r="B217" s="49"/>
      <c r="C217" s="62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49"/>
      <c r="T217" s="49"/>
      <c r="U217" s="49"/>
    </row>
    <row r="218" spans="1:21" ht="15.75" x14ac:dyDescent="0.25">
      <c r="A218" s="61"/>
      <c r="B218" s="49"/>
      <c r="C218" s="62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49"/>
      <c r="T218" s="49"/>
      <c r="U218" s="49"/>
    </row>
    <row r="219" spans="1:21" ht="15.75" x14ac:dyDescent="0.25">
      <c r="A219" s="61"/>
      <c r="B219" s="49"/>
      <c r="C219" s="6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49"/>
      <c r="T219" s="49"/>
      <c r="U219" s="49"/>
    </row>
    <row r="220" spans="1:21" ht="15.75" x14ac:dyDescent="0.25">
      <c r="A220" s="61"/>
      <c r="B220" s="49"/>
      <c r="C220" s="62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49"/>
      <c r="T220" s="49"/>
      <c r="U220" s="49"/>
    </row>
    <row r="221" spans="1:21" ht="15.75" x14ac:dyDescent="0.25">
      <c r="A221" s="61"/>
      <c r="B221" s="49"/>
      <c r="C221" s="62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49"/>
      <c r="T221" s="49"/>
      <c r="U221" s="49"/>
    </row>
    <row r="222" spans="1:21" ht="15.75" x14ac:dyDescent="0.25">
      <c r="A222" s="61"/>
      <c r="B222" s="49"/>
      <c r="C222" s="62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49"/>
      <c r="T222" s="49"/>
      <c r="U222" s="49"/>
    </row>
    <row r="223" spans="1:21" ht="15.75" x14ac:dyDescent="0.25">
      <c r="A223" s="61"/>
      <c r="B223" s="49"/>
      <c r="C223" s="62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49"/>
      <c r="T223" s="49"/>
      <c r="U223" s="49"/>
    </row>
    <row r="224" spans="1:21" ht="15.75" x14ac:dyDescent="0.25">
      <c r="A224" s="61"/>
      <c r="B224" s="49"/>
      <c r="C224" s="62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49"/>
      <c r="T224" s="49"/>
      <c r="U224" s="49"/>
    </row>
    <row r="225" spans="1:21" ht="15.75" x14ac:dyDescent="0.25">
      <c r="A225" s="61"/>
      <c r="B225" s="49"/>
      <c r="C225" s="62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49"/>
      <c r="T225" s="49"/>
      <c r="U225" s="49"/>
    </row>
    <row r="226" spans="1:21" ht="15.75" x14ac:dyDescent="0.25">
      <c r="A226" s="61"/>
      <c r="B226" s="49"/>
      <c r="C226" s="62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49"/>
      <c r="T226" s="49"/>
      <c r="U226" s="49"/>
    </row>
    <row r="227" spans="1:21" ht="15.75" x14ac:dyDescent="0.25">
      <c r="A227" s="61"/>
      <c r="B227" s="49"/>
      <c r="C227" s="62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49"/>
      <c r="T227" s="49"/>
      <c r="U227" s="49"/>
    </row>
    <row r="228" spans="1:21" ht="15.75" x14ac:dyDescent="0.25">
      <c r="A228" s="61"/>
      <c r="B228" s="49"/>
      <c r="C228" s="62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49"/>
      <c r="T228" s="49"/>
      <c r="U228" s="49"/>
    </row>
    <row r="229" spans="1:21" ht="15.75" x14ac:dyDescent="0.25">
      <c r="A229" s="61"/>
      <c r="B229" s="49"/>
      <c r="C229" s="62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49"/>
      <c r="T229" s="49"/>
      <c r="U229" s="49"/>
    </row>
    <row r="230" spans="1:21" ht="15.75" x14ac:dyDescent="0.25">
      <c r="A230" s="61"/>
      <c r="B230" s="49"/>
      <c r="C230" s="62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49"/>
      <c r="T230" s="49"/>
      <c r="U230" s="49"/>
    </row>
    <row r="231" spans="1:21" ht="15.75" x14ac:dyDescent="0.25">
      <c r="A231" s="61"/>
      <c r="B231" s="49"/>
      <c r="C231" s="62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49"/>
      <c r="T231" s="49"/>
      <c r="U231" s="49"/>
    </row>
    <row r="232" spans="1:21" ht="15.75" x14ac:dyDescent="0.25">
      <c r="A232" s="61"/>
      <c r="B232" s="49"/>
      <c r="C232" s="62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49"/>
      <c r="T232" s="49"/>
      <c r="U232" s="49"/>
    </row>
    <row r="233" spans="1:21" ht="15.75" x14ac:dyDescent="0.25">
      <c r="A233" s="61"/>
      <c r="B233" s="49"/>
      <c r="C233" s="62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49"/>
      <c r="T233" s="49"/>
      <c r="U233" s="49"/>
    </row>
    <row r="234" spans="1:21" ht="15.75" x14ac:dyDescent="0.25">
      <c r="A234" s="61"/>
      <c r="B234" s="49"/>
      <c r="C234" s="62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49"/>
      <c r="T234" s="49"/>
      <c r="U234" s="49"/>
    </row>
    <row r="235" spans="1:21" ht="15.75" x14ac:dyDescent="0.25">
      <c r="A235" s="61"/>
      <c r="B235" s="49"/>
      <c r="C235" s="62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49"/>
      <c r="T235" s="49"/>
      <c r="U235" s="49"/>
    </row>
    <row r="236" spans="1:21" ht="15.75" x14ac:dyDescent="0.25">
      <c r="A236" s="61"/>
      <c r="B236" s="49"/>
      <c r="C236" s="62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49"/>
      <c r="T236" s="49"/>
      <c r="U236" s="49"/>
    </row>
    <row r="237" spans="1:21" ht="15.75" x14ac:dyDescent="0.25">
      <c r="A237" s="61"/>
      <c r="B237" s="49"/>
      <c r="C237" s="62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49"/>
      <c r="T237" s="49"/>
      <c r="U237" s="49"/>
    </row>
    <row r="238" spans="1:21" ht="15.75" x14ac:dyDescent="0.25">
      <c r="A238" s="61"/>
      <c r="B238" s="49"/>
      <c r="C238" s="62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49"/>
      <c r="T238" s="49"/>
      <c r="U238" s="49"/>
    </row>
    <row r="239" spans="1:21" ht="15.75" x14ac:dyDescent="0.25">
      <c r="A239" s="61"/>
      <c r="B239" s="49"/>
      <c r="C239" s="62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49"/>
      <c r="T239" s="49"/>
      <c r="U239" s="49"/>
    </row>
    <row r="240" spans="1:21" ht="15.75" x14ac:dyDescent="0.25">
      <c r="A240" s="61"/>
      <c r="B240" s="49"/>
      <c r="C240" s="62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49"/>
      <c r="T240" s="49"/>
      <c r="U240" s="49"/>
    </row>
    <row r="241" spans="1:21" ht="15.75" x14ac:dyDescent="0.25">
      <c r="A241" s="61"/>
      <c r="B241" s="49"/>
      <c r="C241" s="62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49"/>
      <c r="T241" s="49"/>
      <c r="U241" s="49"/>
    </row>
    <row r="242" spans="1:21" ht="15.75" x14ac:dyDescent="0.25">
      <c r="A242" s="61"/>
      <c r="B242" s="49"/>
      <c r="C242" s="62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49"/>
      <c r="T242" s="49"/>
      <c r="U242" s="49"/>
    </row>
    <row r="243" spans="1:21" ht="15.75" x14ac:dyDescent="0.25">
      <c r="A243" s="61"/>
      <c r="B243" s="49"/>
      <c r="C243" s="62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49"/>
      <c r="T243" s="49"/>
      <c r="U243" s="49"/>
    </row>
    <row r="244" spans="1:21" ht="15.75" x14ac:dyDescent="0.25">
      <c r="A244" s="61"/>
      <c r="B244" s="49"/>
      <c r="C244" s="62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49"/>
      <c r="T244" s="49"/>
      <c r="U244" s="49"/>
    </row>
    <row r="245" spans="1:21" ht="15.75" x14ac:dyDescent="0.25">
      <c r="A245" s="61"/>
      <c r="B245" s="49"/>
      <c r="C245" s="62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49"/>
      <c r="T245" s="49"/>
      <c r="U245" s="49"/>
    </row>
    <row r="246" spans="1:21" ht="15.75" x14ac:dyDescent="0.25">
      <c r="A246" s="61"/>
      <c r="B246" s="49"/>
      <c r="C246" s="62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49"/>
      <c r="T246" s="49"/>
      <c r="U246" s="49"/>
    </row>
    <row r="247" spans="1:21" ht="15.75" x14ac:dyDescent="0.25">
      <c r="A247" s="61"/>
      <c r="B247" s="49"/>
      <c r="C247" s="62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49"/>
      <c r="T247" s="49"/>
      <c r="U247" s="49"/>
    </row>
    <row r="248" spans="1:21" ht="15.75" x14ac:dyDescent="0.25">
      <c r="A248" s="61"/>
      <c r="B248" s="49"/>
      <c r="C248" s="62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49"/>
      <c r="T248" s="49"/>
      <c r="U248" s="49"/>
    </row>
    <row r="249" spans="1:21" ht="15.75" x14ac:dyDescent="0.25">
      <c r="A249" s="61"/>
      <c r="B249" s="49"/>
      <c r="C249" s="62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49"/>
      <c r="T249" s="49"/>
      <c r="U249" s="49"/>
    </row>
    <row r="250" spans="1:21" ht="15.75" x14ac:dyDescent="0.25">
      <c r="A250" s="61"/>
      <c r="B250" s="49"/>
      <c r="C250" s="62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49"/>
      <c r="T250" s="49"/>
      <c r="U250" s="49"/>
    </row>
    <row r="251" spans="1:21" ht="15.75" x14ac:dyDescent="0.25">
      <c r="A251" s="61"/>
      <c r="B251" s="49"/>
      <c r="C251" s="62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49"/>
      <c r="T251" s="49"/>
      <c r="U251" s="49"/>
    </row>
    <row r="252" spans="1:21" ht="15.75" x14ac:dyDescent="0.25">
      <c r="A252" s="61"/>
      <c r="B252" s="49"/>
      <c r="C252" s="62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49"/>
      <c r="T252" s="49"/>
      <c r="U252" s="49"/>
    </row>
    <row r="253" spans="1:21" ht="15.75" x14ac:dyDescent="0.25">
      <c r="A253" s="61"/>
      <c r="B253" s="49"/>
      <c r="C253" s="62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49"/>
      <c r="T253" s="49"/>
      <c r="U253" s="49"/>
    </row>
    <row r="254" spans="1:21" ht="15.75" x14ac:dyDescent="0.25">
      <c r="A254" s="61"/>
      <c r="B254" s="49"/>
      <c r="C254" s="62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49"/>
      <c r="T254" s="49"/>
      <c r="U254" s="49"/>
    </row>
    <row r="255" spans="1:21" ht="15.75" x14ac:dyDescent="0.25">
      <c r="A255" s="61"/>
      <c r="B255" s="49"/>
      <c r="C255" s="62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49"/>
      <c r="T255" s="49"/>
      <c r="U255" s="49"/>
    </row>
    <row r="256" spans="1:21" ht="15.75" x14ac:dyDescent="0.25">
      <c r="A256" s="61"/>
      <c r="B256" s="49"/>
      <c r="C256" s="62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49"/>
      <c r="T256" s="49"/>
      <c r="U256" s="49"/>
    </row>
    <row r="257" spans="1:21" ht="15.75" x14ac:dyDescent="0.25">
      <c r="A257" s="61"/>
      <c r="B257" s="49"/>
      <c r="C257" s="62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49"/>
      <c r="T257" s="49"/>
      <c r="U257" s="49"/>
    </row>
    <row r="258" spans="1:21" ht="15.75" x14ac:dyDescent="0.25">
      <c r="A258" s="61"/>
      <c r="B258" s="49"/>
      <c r="C258" s="62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49"/>
      <c r="T258" s="49"/>
      <c r="U258" s="49"/>
    </row>
    <row r="259" spans="1:21" ht="15.75" x14ac:dyDescent="0.25">
      <c r="A259" s="61"/>
      <c r="B259" s="49"/>
      <c r="C259" s="62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49"/>
      <c r="T259" s="49"/>
      <c r="U259" s="49"/>
    </row>
    <row r="260" spans="1:21" ht="15.75" x14ac:dyDescent="0.25">
      <c r="A260" s="61"/>
      <c r="B260" s="49"/>
      <c r="C260" s="62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49"/>
      <c r="T260" s="49"/>
      <c r="U260" s="49"/>
    </row>
    <row r="261" spans="1:21" ht="15.75" x14ac:dyDescent="0.25">
      <c r="A261" s="61"/>
      <c r="B261" s="49"/>
      <c r="C261" s="62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49"/>
      <c r="T261" s="49"/>
      <c r="U261" s="49"/>
    </row>
    <row r="262" spans="1:21" ht="15.75" x14ac:dyDescent="0.25">
      <c r="A262" s="61"/>
      <c r="B262" s="49"/>
      <c r="C262" s="62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49"/>
      <c r="T262" s="49"/>
      <c r="U262" s="49"/>
    </row>
    <row r="263" spans="1:21" ht="15.75" x14ac:dyDescent="0.25">
      <c r="A263" s="61"/>
      <c r="B263" s="49"/>
      <c r="C263" s="62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49"/>
      <c r="T263" s="49"/>
      <c r="U263" s="49"/>
    </row>
    <row r="264" spans="1:21" ht="15.75" x14ac:dyDescent="0.25">
      <c r="A264" s="61"/>
      <c r="B264" s="49"/>
      <c r="C264" s="62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49"/>
      <c r="T264" s="49"/>
      <c r="U264" s="49"/>
    </row>
    <row r="265" spans="1:21" ht="15.75" x14ac:dyDescent="0.25">
      <c r="A265" s="61"/>
      <c r="B265" s="49"/>
      <c r="C265" s="62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49"/>
      <c r="T265" s="49"/>
      <c r="U265" s="49"/>
    </row>
    <row r="266" spans="1:21" ht="15.75" x14ac:dyDescent="0.25">
      <c r="A266" s="61"/>
      <c r="B266" s="49"/>
      <c r="C266" s="62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49"/>
      <c r="T266" s="49"/>
      <c r="U266" s="49"/>
    </row>
    <row r="267" spans="1:21" ht="15.75" x14ac:dyDescent="0.25">
      <c r="A267" s="61"/>
      <c r="B267" s="49"/>
      <c r="C267" s="62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49"/>
      <c r="T267" s="49"/>
      <c r="U267" s="49"/>
    </row>
    <row r="268" spans="1:21" ht="15.75" x14ac:dyDescent="0.25">
      <c r="A268" s="61"/>
      <c r="B268" s="49"/>
      <c r="C268" s="62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49"/>
      <c r="T268" s="49"/>
      <c r="U268" s="49"/>
    </row>
    <row r="269" spans="1:21" ht="15.75" x14ac:dyDescent="0.25">
      <c r="A269" s="61"/>
      <c r="B269" s="49"/>
      <c r="C269" s="62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49"/>
      <c r="T269" s="49"/>
      <c r="U269" s="49"/>
    </row>
    <row r="270" spans="1:21" ht="15.75" x14ac:dyDescent="0.25">
      <c r="A270" s="61"/>
      <c r="B270" s="49"/>
      <c r="C270" s="62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49"/>
      <c r="T270" s="49"/>
      <c r="U270" s="49"/>
    </row>
    <row r="271" spans="1:21" ht="15.75" x14ac:dyDescent="0.25">
      <c r="A271" s="61"/>
      <c r="B271" s="49"/>
      <c r="C271" s="62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49"/>
      <c r="T271" s="49"/>
      <c r="U271" s="49"/>
    </row>
    <row r="272" spans="1:21" ht="15.75" x14ac:dyDescent="0.25">
      <c r="A272" s="61"/>
      <c r="B272" s="49"/>
      <c r="C272" s="62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49"/>
      <c r="T272" s="49"/>
      <c r="U272" s="49"/>
    </row>
    <row r="273" spans="1:21" ht="15.75" x14ac:dyDescent="0.25">
      <c r="A273" s="61"/>
      <c r="B273" s="49"/>
      <c r="C273" s="62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49"/>
      <c r="T273" s="49"/>
      <c r="U273" s="49"/>
    </row>
    <row r="274" spans="1:21" ht="15.75" x14ac:dyDescent="0.25">
      <c r="A274" s="61"/>
      <c r="B274" s="49"/>
      <c r="C274" s="62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49"/>
      <c r="T274" s="49"/>
      <c r="U274" s="49"/>
    </row>
    <row r="275" spans="1:21" ht="15.75" x14ac:dyDescent="0.25">
      <c r="A275" s="61"/>
      <c r="B275" s="49"/>
      <c r="C275" s="62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49"/>
      <c r="T275" s="49"/>
      <c r="U275" s="49"/>
    </row>
    <row r="276" spans="1:21" ht="15.75" x14ac:dyDescent="0.25">
      <c r="A276" s="61"/>
      <c r="B276" s="49"/>
      <c r="C276" s="62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49"/>
      <c r="T276" s="49"/>
      <c r="U276" s="49"/>
    </row>
    <row r="277" spans="1:21" ht="15.75" x14ac:dyDescent="0.25">
      <c r="A277" s="61"/>
      <c r="B277" s="49"/>
      <c r="C277" s="62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49"/>
      <c r="T277" s="49"/>
      <c r="U277" s="49"/>
    </row>
    <row r="278" spans="1:21" ht="15.75" x14ac:dyDescent="0.25">
      <c r="A278" s="61"/>
      <c r="B278" s="49"/>
      <c r="C278" s="62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49"/>
      <c r="T278" s="49"/>
      <c r="U278" s="49"/>
    </row>
    <row r="279" spans="1:21" ht="15.75" x14ac:dyDescent="0.25">
      <c r="A279" s="61"/>
      <c r="B279" s="49"/>
      <c r="C279" s="62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49"/>
      <c r="T279" s="49"/>
      <c r="U279" s="49"/>
    </row>
    <row r="280" spans="1:21" ht="15.75" x14ac:dyDescent="0.25">
      <c r="A280" s="61"/>
      <c r="B280" s="49"/>
      <c r="C280" s="62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49"/>
      <c r="T280" s="49"/>
      <c r="U280" s="49"/>
    </row>
    <row r="281" spans="1:21" ht="15.75" x14ac:dyDescent="0.25">
      <c r="A281" s="61"/>
      <c r="B281" s="49"/>
      <c r="C281" s="62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49"/>
      <c r="T281" s="49"/>
      <c r="U281" s="49"/>
    </row>
    <row r="282" spans="1:21" ht="15.75" x14ac:dyDescent="0.25">
      <c r="A282" s="61"/>
      <c r="B282" s="49"/>
      <c r="C282" s="62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49"/>
      <c r="T282" s="49"/>
      <c r="U282" s="49"/>
    </row>
    <row r="283" spans="1:21" ht="15.75" x14ac:dyDescent="0.25">
      <c r="A283" s="61"/>
      <c r="B283" s="49"/>
      <c r="C283" s="62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49"/>
      <c r="T283" s="49"/>
      <c r="U283" s="49"/>
    </row>
    <row r="284" spans="1:21" ht="15.75" x14ac:dyDescent="0.25">
      <c r="A284" s="61"/>
      <c r="B284" s="49"/>
      <c r="C284" s="62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49"/>
      <c r="T284" s="49"/>
      <c r="U284" s="49"/>
    </row>
    <row r="285" spans="1:21" ht="15.75" x14ac:dyDescent="0.25">
      <c r="A285" s="61"/>
      <c r="B285" s="49"/>
      <c r="C285" s="62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49"/>
      <c r="T285" s="49"/>
      <c r="U285" s="49"/>
    </row>
    <row r="286" spans="1:21" ht="15.75" x14ac:dyDescent="0.25">
      <c r="A286" s="61"/>
      <c r="B286" s="49"/>
      <c r="C286" s="62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49"/>
      <c r="T286" s="49"/>
      <c r="U286" s="49"/>
    </row>
    <row r="287" spans="1:21" ht="15.75" x14ac:dyDescent="0.25">
      <c r="A287" s="61"/>
      <c r="B287" s="49"/>
      <c r="C287" s="62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49"/>
      <c r="T287" s="49"/>
      <c r="U287" s="49"/>
    </row>
    <row r="288" spans="1:21" ht="15.75" x14ac:dyDescent="0.25">
      <c r="A288" s="61"/>
      <c r="B288" s="49"/>
      <c r="C288" s="62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49"/>
      <c r="T288" s="49"/>
      <c r="U288" s="49"/>
    </row>
    <row r="289" spans="1:21" ht="15.75" x14ac:dyDescent="0.25">
      <c r="A289" s="61"/>
      <c r="B289" s="49"/>
      <c r="C289" s="62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49"/>
      <c r="T289" s="49"/>
      <c r="U289" s="49"/>
    </row>
    <row r="290" spans="1:21" ht="15.75" x14ac:dyDescent="0.25">
      <c r="A290" s="61"/>
      <c r="B290" s="49"/>
      <c r="C290" s="62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49"/>
      <c r="T290" s="49"/>
      <c r="U290" s="49"/>
    </row>
    <row r="291" spans="1:21" ht="15.75" x14ac:dyDescent="0.25">
      <c r="A291" s="61"/>
      <c r="B291" s="49"/>
      <c r="C291" s="62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49"/>
      <c r="T291" s="49"/>
      <c r="U291" s="49"/>
    </row>
    <row r="292" spans="1:21" ht="15.75" x14ac:dyDescent="0.25">
      <c r="A292" s="61"/>
      <c r="B292" s="49"/>
      <c r="C292" s="62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49"/>
      <c r="T292" s="49"/>
      <c r="U292" s="49"/>
    </row>
    <row r="293" spans="1:21" ht="15.75" x14ac:dyDescent="0.25">
      <c r="A293" s="61"/>
      <c r="B293" s="49"/>
      <c r="C293" s="62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49"/>
      <c r="T293" s="49"/>
      <c r="U293" s="49"/>
    </row>
    <row r="294" spans="1:21" ht="15.75" x14ac:dyDescent="0.25">
      <c r="A294" s="61"/>
      <c r="B294" s="49"/>
      <c r="C294" s="62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49"/>
      <c r="T294" s="49"/>
      <c r="U294" s="49"/>
    </row>
    <row r="295" spans="1:21" ht="15.75" x14ac:dyDescent="0.25">
      <c r="A295" s="61"/>
      <c r="B295" s="49"/>
      <c r="C295" s="62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49"/>
      <c r="T295" s="49"/>
      <c r="U295" s="49"/>
    </row>
    <row r="296" spans="1:21" ht="15.75" x14ac:dyDescent="0.25">
      <c r="A296" s="61"/>
      <c r="B296" s="49"/>
      <c r="C296" s="62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49"/>
      <c r="T296" s="49"/>
      <c r="U296" s="49"/>
    </row>
    <row r="297" spans="1:21" ht="15.75" x14ac:dyDescent="0.25">
      <c r="A297" s="61"/>
      <c r="B297" s="49"/>
      <c r="C297" s="62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49"/>
      <c r="T297" s="49"/>
      <c r="U297" s="49"/>
    </row>
    <row r="298" spans="1:21" ht="15.75" x14ac:dyDescent="0.25">
      <c r="A298" s="61"/>
      <c r="B298" s="49"/>
      <c r="C298" s="62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49"/>
      <c r="T298" s="49"/>
      <c r="U298" s="49"/>
    </row>
    <row r="299" spans="1:21" ht="15.75" x14ac:dyDescent="0.25">
      <c r="A299" s="61"/>
      <c r="B299" s="49"/>
      <c r="C299" s="62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49"/>
      <c r="T299" s="49"/>
      <c r="U299" s="49"/>
    </row>
    <row r="300" spans="1:21" ht="15.75" x14ac:dyDescent="0.25">
      <c r="A300" s="61"/>
      <c r="B300" s="49"/>
      <c r="C300" s="62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49"/>
      <c r="T300" s="49"/>
      <c r="U300" s="49"/>
    </row>
    <row r="301" spans="1:21" ht="15.75" x14ac:dyDescent="0.25">
      <c r="A301" s="61"/>
      <c r="B301" s="49"/>
      <c r="C301" s="62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49"/>
      <c r="T301" s="49"/>
      <c r="U301" s="49"/>
    </row>
    <row r="302" spans="1:21" ht="15.75" x14ac:dyDescent="0.25">
      <c r="A302" s="61"/>
      <c r="B302" s="49"/>
      <c r="C302" s="62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49"/>
      <c r="T302" s="49"/>
      <c r="U302" s="49"/>
    </row>
    <row r="303" spans="1:21" ht="15.75" x14ac:dyDescent="0.25">
      <c r="A303" s="61"/>
      <c r="B303" s="49"/>
      <c r="C303" s="62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49"/>
      <c r="T303" s="49"/>
      <c r="U303" s="49"/>
    </row>
    <row r="304" spans="1:21" ht="15.75" x14ac:dyDescent="0.25">
      <c r="A304" s="61"/>
      <c r="B304" s="49"/>
      <c r="C304" s="62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49"/>
      <c r="T304" s="49"/>
      <c r="U304" s="49"/>
    </row>
    <row r="305" spans="1:21" ht="15.75" x14ac:dyDescent="0.25">
      <c r="A305" s="61"/>
      <c r="B305" s="49"/>
      <c r="C305" s="62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49"/>
      <c r="T305" s="49"/>
      <c r="U305" s="49"/>
    </row>
    <row r="306" spans="1:21" ht="15.75" x14ac:dyDescent="0.25">
      <c r="A306" s="61"/>
      <c r="B306" s="49"/>
      <c r="C306" s="62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49"/>
      <c r="T306" s="49"/>
      <c r="U306" s="49"/>
    </row>
    <row r="307" spans="1:21" ht="15.75" x14ac:dyDescent="0.25">
      <c r="A307" s="61"/>
      <c r="B307" s="49"/>
      <c r="C307" s="62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49"/>
      <c r="T307" s="49"/>
      <c r="U307" s="49"/>
    </row>
    <row r="308" spans="1:21" ht="15.75" x14ac:dyDescent="0.25">
      <c r="A308" s="61"/>
      <c r="B308" s="49"/>
      <c r="C308" s="62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49"/>
      <c r="T308" s="49"/>
      <c r="U308" s="49"/>
    </row>
    <row r="309" spans="1:21" ht="15.75" x14ac:dyDescent="0.25">
      <c r="A309" s="61"/>
      <c r="B309" s="49"/>
      <c r="C309" s="62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49"/>
      <c r="T309" s="49"/>
      <c r="U309" s="49"/>
    </row>
    <row r="310" spans="1:21" ht="15.75" x14ac:dyDescent="0.25">
      <c r="A310" s="61"/>
      <c r="B310" s="49"/>
      <c r="C310" s="62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49"/>
      <c r="T310" s="49"/>
      <c r="U310" s="49"/>
    </row>
    <row r="311" spans="1:21" ht="15.75" x14ac:dyDescent="0.25">
      <c r="A311" s="61"/>
      <c r="B311" s="49"/>
      <c r="C311" s="62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49"/>
      <c r="T311" s="49"/>
      <c r="U311" s="49"/>
    </row>
    <row r="312" spans="1:21" ht="15.75" x14ac:dyDescent="0.25">
      <c r="A312" s="61"/>
      <c r="B312" s="49"/>
      <c r="C312" s="62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49"/>
      <c r="T312" s="49"/>
      <c r="U312" s="49"/>
    </row>
    <row r="313" spans="1:21" ht="15.75" x14ac:dyDescent="0.25">
      <c r="A313" s="61"/>
      <c r="B313" s="49"/>
      <c r="C313" s="62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49"/>
      <c r="T313" s="49"/>
      <c r="U313" s="49"/>
    </row>
    <row r="314" spans="1:21" ht="15.75" x14ac:dyDescent="0.25">
      <c r="A314" s="61"/>
      <c r="B314" s="49"/>
      <c r="C314" s="62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49"/>
      <c r="T314" s="49"/>
      <c r="U314" s="49"/>
    </row>
    <row r="315" spans="1:21" ht="15.75" x14ac:dyDescent="0.25">
      <c r="A315" s="61"/>
      <c r="B315" s="49"/>
      <c r="C315" s="62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49"/>
      <c r="T315" s="49"/>
      <c r="U315" s="49"/>
    </row>
    <row r="316" spans="1:21" ht="15.75" x14ac:dyDescent="0.25">
      <c r="A316" s="61"/>
      <c r="B316" s="49"/>
      <c r="C316" s="62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49"/>
      <c r="T316" s="49"/>
      <c r="U316" s="49"/>
    </row>
    <row r="317" spans="1:21" ht="15.75" x14ac:dyDescent="0.25">
      <c r="A317" s="61"/>
      <c r="B317" s="49"/>
      <c r="C317" s="62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49"/>
      <c r="T317" s="49"/>
      <c r="U317" s="49"/>
    </row>
    <row r="318" spans="1:21" ht="15.75" x14ac:dyDescent="0.25">
      <c r="A318" s="61"/>
      <c r="B318" s="49"/>
      <c r="C318" s="62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49"/>
      <c r="T318" s="49"/>
      <c r="U318" s="49"/>
    </row>
    <row r="319" spans="1:21" ht="15.75" x14ac:dyDescent="0.25">
      <c r="A319" s="61"/>
      <c r="B319" s="49"/>
      <c r="C319" s="62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49"/>
      <c r="T319" s="49"/>
      <c r="U319" s="49"/>
    </row>
    <row r="320" spans="1:21" ht="15.75" x14ac:dyDescent="0.25">
      <c r="A320" s="61"/>
      <c r="B320" s="49"/>
      <c r="C320" s="62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49"/>
      <c r="T320" s="49"/>
      <c r="U320" s="49"/>
    </row>
    <row r="321" spans="1:21" ht="15.75" x14ac:dyDescent="0.25">
      <c r="A321" s="61"/>
      <c r="B321" s="49"/>
      <c r="C321" s="62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49"/>
      <c r="T321" s="49"/>
      <c r="U321" s="49"/>
    </row>
    <row r="322" spans="1:21" ht="15.75" x14ac:dyDescent="0.25">
      <c r="A322" s="61"/>
      <c r="B322" s="49"/>
      <c r="C322" s="62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49"/>
      <c r="T322" s="49"/>
      <c r="U322" s="49"/>
    </row>
    <row r="323" spans="1:21" ht="15.75" x14ac:dyDescent="0.25">
      <c r="A323" s="61"/>
      <c r="B323" s="49"/>
      <c r="C323" s="62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49"/>
      <c r="T323" s="49"/>
      <c r="U323" s="49"/>
    </row>
    <row r="324" spans="1:21" ht="15.75" x14ac:dyDescent="0.25">
      <c r="A324" s="61"/>
      <c r="B324" s="49"/>
      <c r="C324" s="62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49"/>
      <c r="T324" s="49"/>
      <c r="U324" s="49"/>
    </row>
    <row r="325" spans="1:21" ht="15.75" x14ac:dyDescent="0.25">
      <c r="A325" s="61"/>
      <c r="B325" s="49"/>
      <c r="C325" s="62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49"/>
      <c r="T325" s="49"/>
      <c r="U325" s="49"/>
    </row>
    <row r="326" spans="1:21" ht="15.75" x14ac:dyDescent="0.25">
      <c r="A326" s="61"/>
      <c r="B326" s="49"/>
      <c r="C326" s="62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49"/>
      <c r="T326" s="49"/>
      <c r="U326" s="49"/>
    </row>
    <row r="327" spans="1:21" ht="15.75" x14ac:dyDescent="0.25">
      <c r="A327" s="61"/>
      <c r="B327" s="49"/>
      <c r="C327" s="62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49"/>
      <c r="T327" s="49"/>
      <c r="U327" s="49"/>
    </row>
    <row r="328" spans="1:21" ht="15.75" x14ac:dyDescent="0.25">
      <c r="A328" s="61"/>
      <c r="B328" s="49"/>
      <c r="C328" s="62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49"/>
      <c r="T328" s="49"/>
      <c r="U328" s="49"/>
    </row>
    <row r="329" spans="1:21" ht="15.75" x14ac:dyDescent="0.25">
      <c r="A329" s="61"/>
      <c r="B329" s="49"/>
      <c r="C329" s="62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49"/>
      <c r="T329" s="49"/>
      <c r="U329" s="49"/>
    </row>
    <row r="330" spans="1:21" ht="15.75" x14ac:dyDescent="0.25">
      <c r="A330" s="61"/>
      <c r="B330" s="49"/>
      <c r="C330" s="62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49"/>
      <c r="T330" s="49"/>
      <c r="U330" s="49"/>
    </row>
    <row r="331" spans="1:21" ht="15.75" x14ac:dyDescent="0.25">
      <c r="A331" s="61"/>
      <c r="B331" s="49"/>
      <c r="C331" s="62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49"/>
      <c r="T331" s="49"/>
      <c r="U331" s="49"/>
    </row>
    <row r="332" spans="1:21" ht="15.75" x14ac:dyDescent="0.25">
      <c r="A332" s="61"/>
      <c r="B332" s="49"/>
      <c r="C332" s="62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49"/>
      <c r="T332" s="49"/>
      <c r="U332" s="49"/>
    </row>
    <row r="333" spans="1:21" ht="15.75" x14ac:dyDescent="0.25">
      <c r="A333" s="61"/>
      <c r="B333" s="49"/>
      <c r="C333" s="62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49"/>
      <c r="T333" s="49"/>
      <c r="U333" s="49"/>
    </row>
    <row r="334" spans="1:21" ht="15.75" x14ac:dyDescent="0.25">
      <c r="A334" s="61"/>
      <c r="B334" s="49"/>
      <c r="C334" s="62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49"/>
      <c r="T334" s="49"/>
      <c r="U334" s="49"/>
    </row>
    <row r="335" spans="1:21" ht="15.75" x14ac:dyDescent="0.25">
      <c r="A335" s="61"/>
      <c r="B335" s="49"/>
      <c r="C335" s="62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49"/>
      <c r="T335" s="49"/>
      <c r="U335" s="49"/>
    </row>
    <row r="336" spans="1:21" ht="15.75" x14ac:dyDescent="0.25">
      <c r="A336" s="61"/>
      <c r="B336" s="49"/>
      <c r="C336" s="62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49"/>
      <c r="T336" s="49"/>
      <c r="U336" s="49"/>
    </row>
    <row r="337" spans="1:21" ht="15.75" x14ac:dyDescent="0.25">
      <c r="A337" s="61"/>
      <c r="B337" s="49"/>
      <c r="C337" s="62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49"/>
      <c r="T337" s="49"/>
      <c r="U337" s="49"/>
    </row>
    <row r="338" spans="1:21" ht="15.75" x14ac:dyDescent="0.25">
      <c r="A338" s="61"/>
      <c r="B338" s="49"/>
      <c r="C338" s="62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49"/>
      <c r="T338" s="49"/>
      <c r="U338" s="49"/>
    </row>
    <row r="339" spans="1:21" ht="15.75" x14ac:dyDescent="0.25">
      <c r="A339" s="61"/>
      <c r="B339" s="49"/>
      <c r="C339" s="62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49"/>
      <c r="T339" s="49"/>
      <c r="U339" s="49"/>
    </row>
    <row r="340" spans="1:21" ht="15.75" x14ac:dyDescent="0.25">
      <c r="A340" s="61"/>
      <c r="B340" s="49"/>
      <c r="C340" s="62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49"/>
      <c r="T340" s="49"/>
      <c r="U340" s="49"/>
    </row>
    <row r="341" spans="1:21" ht="15.75" x14ac:dyDescent="0.25">
      <c r="A341" s="61"/>
      <c r="B341" s="49"/>
      <c r="C341" s="62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49"/>
      <c r="T341" s="49"/>
      <c r="U341" s="49"/>
    </row>
    <row r="342" spans="1:21" ht="15.75" x14ac:dyDescent="0.25">
      <c r="A342" s="61"/>
      <c r="B342" s="49"/>
      <c r="C342" s="62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49"/>
      <c r="T342" s="49"/>
      <c r="U342" s="49"/>
    </row>
    <row r="343" spans="1:21" ht="15.75" x14ac:dyDescent="0.25">
      <c r="A343" s="61"/>
      <c r="B343" s="49"/>
      <c r="C343" s="62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49"/>
      <c r="T343" s="49"/>
      <c r="U343" s="49"/>
    </row>
    <row r="344" spans="1:21" ht="15.75" x14ac:dyDescent="0.25">
      <c r="A344" s="61"/>
      <c r="B344" s="49"/>
      <c r="C344" s="62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49"/>
      <c r="T344" s="49"/>
      <c r="U344" s="49"/>
    </row>
    <row r="345" spans="1:21" ht="15.75" x14ac:dyDescent="0.25">
      <c r="A345" s="61"/>
      <c r="B345" s="49"/>
      <c r="C345" s="62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49"/>
      <c r="T345" s="49"/>
      <c r="U345" s="49"/>
    </row>
    <row r="346" spans="1:21" ht="15.75" x14ac:dyDescent="0.25">
      <c r="A346" s="61"/>
      <c r="B346" s="49"/>
      <c r="C346" s="62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49"/>
      <c r="T346" s="49"/>
      <c r="U346" s="49"/>
    </row>
    <row r="347" spans="1:21" ht="15.75" x14ac:dyDescent="0.25">
      <c r="A347" s="61"/>
      <c r="B347" s="49"/>
      <c r="C347" s="62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49"/>
      <c r="T347" s="49"/>
      <c r="U347" s="49"/>
    </row>
    <row r="348" spans="1:21" ht="15.75" x14ac:dyDescent="0.25">
      <c r="A348" s="61"/>
      <c r="B348" s="49"/>
      <c r="C348" s="62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49"/>
      <c r="T348" s="49"/>
      <c r="U348" s="49"/>
    </row>
    <row r="349" spans="1:21" ht="15.75" x14ac:dyDescent="0.25">
      <c r="A349" s="61"/>
      <c r="B349" s="49"/>
      <c r="C349" s="62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49"/>
      <c r="T349" s="49"/>
      <c r="U349" s="49"/>
    </row>
    <row r="350" spans="1:21" ht="15.75" x14ac:dyDescent="0.25">
      <c r="A350" s="61"/>
      <c r="B350" s="49"/>
      <c r="C350" s="62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49"/>
      <c r="T350" s="49"/>
      <c r="U350" s="49"/>
    </row>
    <row r="351" spans="1:21" ht="15.75" x14ac:dyDescent="0.25">
      <c r="A351" s="61"/>
      <c r="B351" s="49"/>
      <c r="C351" s="62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49"/>
      <c r="T351" s="49"/>
      <c r="U351" s="49"/>
    </row>
    <row r="352" spans="1:21" ht="15.75" x14ac:dyDescent="0.25">
      <c r="A352" s="61"/>
      <c r="B352" s="49"/>
      <c r="C352" s="62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49"/>
      <c r="T352" s="49"/>
      <c r="U352" s="49"/>
    </row>
    <row r="353" spans="1:21" ht="15.75" x14ac:dyDescent="0.25">
      <c r="A353" s="61"/>
      <c r="B353" s="49"/>
      <c r="C353" s="62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49"/>
      <c r="T353" s="49"/>
      <c r="U353" s="49"/>
    </row>
    <row r="354" spans="1:21" ht="15.75" x14ac:dyDescent="0.25">
      <c r="A354" s="61"/>
      <c r="B354" s="49"/>
      <c r="C354" s="62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49"/>
      <c r="T354" s="49"/>
      <c r="U354" s="49"/>
    </row>
    <row r="355" spans="1:21" ht="15.75" x14ac:dyDescent="0.25">
      <c r="A355" s="61"/>
      <c r="B355" s="49"/>
      <c r="C355" s="62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49"/>
      <c r="T355" s="49"/>
      <c r="U355" s="49"/>
    </row>
    <row r="356" spans="1:21" ht="15.75" x14ac:dyDescent="0.25">
      <c r="A356" s="61"/>
      <c r="B356" s="49"/>
      <c r="C356" s="62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49"/>
      <c r="T356" s="49"/>
      <c r="U356" s="49"/>
    </row>
    <row r="357" spans="1:21" ht="15.75" x14ac:dyDescent="0.25">
      <c r="A357" s="61"/>
      <c r="B357" s="49"/>
      <c r="C357" s="62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49"/>
      <c r="T357" s="49"/>
      <c r="U357" s="49"/>
    </row>
    <row r="358" spans="1:21" ht="15.75" x14ac:dyDescent="0.25">
      <c r="A358" s="61"/>
      <c r="B358" s="49"/>
      <c r="C358" s="62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49"/>
      <c r="T358" s="49"/>
      <c r="U358" s="49"/>
    </row>
    <row r="359" spans="1:21" ht="15.75" x14ac:dyDescent="0.25">
      <c r="A359" s="61"/>
      <c r="B359" s="49"/>
      <c r="C359" s="62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49"/>
      <c r="T359" s="49"/>
      <c r="U359" s="49"/>
    </row>
    <row r="360" spans="1:21" ht="15.75" x14ac:dyDescent="0.25">
      <c r="A360" s="61"/>
      <c r="B360" s="49"/>
      <c r="C360" s="62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49"/>
      <c r="T360" s="49"/>
      <c r="U360" s="49"/>
    </row>
    <row r="361" spans="1:21" ht="15.75" x14ac:dyDescent="0.25">
      <c r="A361" s="61"/>
      <c r="B361" s="49"/>
      <c r="C361" s="62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49"/>
      <c r="T361" s="49"/>
      <c r="U361" s="49"/>
    </row>
    <row r="362" spans="1:21" ht="15.75" x14ac:dyDescent="0.25">
      <c r="A362" s="61"/>
      <c r="B362" s="49"/>
      <c r="C362" s="62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49"/>
      <c r="T362" s="49"/>
      <c r="U362" s="49"/>
    </row>
    <row r="363" spans="1:21" ht="15.75" x14ac:dyDescent="0.25">
      <c r="A363" s="61"/>
      <c r="B363" s="49"/>
      <c r="C363" s="62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49"/>
      <c r="T363" s="49"/>
      <c r="U363" s="49"/>
    </row>
    <row r="364" spans="1:21" ht="15.75" x14ac:dyDescent="0.25">
      <c r="A364" s="61"/>
      <c r="B364" s="49"/>
      <c r="C364" s="62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49"/>
      <c r="T364" s="49"/>
      <c r="U364" s="49"/>
    </row>
    <row r="365" spans="1:21" ht="15.75" x14ac:dyDescent="0.25">
      <c r="A365" s="61"/>
      <c r="B365" s="49"/>
      <c r="C365" s="62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49"/>
      <c r="T365" s="49"/>
      <c r="U365" s="49"/>
    </row>
    <row r="366" spans="1:21" ht="15.75" x14ac:dyDescent="0.25">
      <c r="A366" s="61"/>
      <c r="B366" s="49"/>
      <c r="C366" s="62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49"/>
      <c r="T366" s="49"/>
      <c r="U366" s="49"/>
    </row>
    <row r="367" spans="1:21" ht="15.75" x14ac:dyDescent="0.25">
      <c r="A367" s="61"/>
      <c r="B367" s="49"/>
      <c r="C367" s="62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49"/>
      <c r="T367" s="49"/>
      <c r="U367" s="49"/>
    </row>
    <row r="368" spans="1:21" ht="15.75" x14ac:dyDescent="0.25">
      <c r="A368" s="61"/>
      <c r="B368" s="49"/>
      <c r="C368" s="62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49"/>
      <c r="T368" s="49"/>
      <c r="U368" s="49"/>
    </row>
    <row r="369" spans="1:21" ht="15.75" x14ac:dyDescent="0.25">
      <c r="A369" s="61"/>
      <c r="B369" s="49"/>
      <c r="C369" s="62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49"/>
      <c r="T369" s="49"/>
      <c r="U369" s="49"/>
    </row>
    <row r="370" spans="1:21" ht="15.75" x14ac:dyDescent="0.25">
      <c r="A370" s="61"/>
      <c r="B370" s="49"/>
      <c r="C370" s="62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49"/>
      <c r="T370" s="49"/>
      <c r="U370" s="49"/>
    </row>
    <row r="371" spans="1:21" ht="15.75" x14ac:dyDescent="0.25">
      <c r="A371" s="61"/>
      <c r="B371" s="49"/>
      <c r="C371" s="62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49"/>
      <c r="T371" s="49"/>
      <c r="U371" s="49"/>
    </row>
    <row r="372" spans="1:21" ht="15.75" x14ac:dyDescent="0.25">
      <c r="A372" s="61"/>
      <c r="B372" s="49"/>
      <c r="C372" s="62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49"/>
      <c r="T372" s="49"/>
      <c r="U372" s="49"/>
    </row>
    <row r="373" spans="1:21" ht="15.75" x14ac:dyDescent="0.25">
      <c r="A373" s="61"/>
      <c r="B373" s="49"/>
      <c r="C373" s="62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49"/>
      <c r="T373" s="49"/>
      <c r="U373" s="49"/>
    </row>
    <row r="374" spans="1:21" ht="15.75" x14ac:dyDescent="0.25">
      <c r="A374" s="61"/>
      <c r="B374" s="49"/>
      <c r="C374" s="62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49"/>
      <c r="T374" s="49"/>
      <c r="U374" s="49"/>
    </row>
    <row r="375" spans="1:21" ht="15.75" x14ac:dyDescent="0.25">
      <c r="A375" s="61"/>
      <c r="B375" s="49"/>
      <c r="C375" s="62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49"/>
      <c r="T375" s="49"/>
      <c r="U375" s="49"/>
    </row>
    <row r="376" spans="1:21" ht="15.75" x14ac:dyDescent="0.25">
      <c r="A376" s="61"/>
      <c r="B376" s="49"/>
      <c r="C376" s="62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49"/>
      <c r="T376" s="49"/>
      <c r="U376" s="49"/>
    </row>
    <row r="377" spans="1:21" ht="15.75" x14ac:dyDescent="0.25">
      <c r="A377" s="61"/>
      <c r="B377" s="49"/>
      <c r="C377" s="62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49"/>
      <c r="T377" s="49"/>
      <c r="U377" s="49"/>
    </row>
    <row r="378" spans="1:21" ht="15.75" x14ac:dyDescent="0.25">
      <c r="A378" s="61"/>
      <c r="B378" s="49"/>
      <c r="C378" s="62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49"/>
      <c r="T378" s="49"/>
      <c r="U378" s="49"/>
    </row>
    <row r="379" spans="1:21" ht="15.75" x14ac:dyDescent="0.25">
      <c r="A379" s="61"/>
      <c r="B379" s="49"/>
      <c r="C379" s="62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49"/>
      <c r="T379" s="49"/>
      <c r="U379" s="49"/>
    </row>
    <row r="380" spans="1:21" ht="15.75" x14ac:dyDescent="0.25">
      <c r="A380" s="61"/>
      <c r="B380" s="49"/>
      <c r="C380" s="62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49"/>
      <c r="T380" s="49"/>
      <c r="U380" s="49"/>
    </row>
    <row r="381" spans="1:21" ht="15.75" x14ac:dyDescent="0.25">
      <c r="A381" s="61"/>
      <c r="B381" s="49"/>
      <c r="C381" s="62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49"/>
      <c r="T381" s="49"/>
      <c r="U381" s="49"/>
    </row>
    <row r="382" spans="1:21" ht="15.75" x14ac:dyDescent="0.25">
      <c r="A382" s="61"/>
      <c r="B382" s="49"/>
      <c r="C382" s="62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49"/>
      <c r="T382" s="49"/>
      <c r="U382" s="49"/>
    </row>
    <row r="383" spans="1:21" ht="15.75" x14ac:dyDescent="0.25">
      <c r="A383" s="61"/>
      <c r="B383" s="49"/>
      <c r="C383" s="62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49"/>
      <c r="T383" s="49"/>
      <c r="U383" s="49"/>
    </row>
    <row r="384" spans="1:21" ht="15.75" x14ac:dyDescent="0.25">
      <c r="A384" s="61"/>
      <c r="B384" s="49"/>
      <c r="C384" s="62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49"/>
      <c r="T384" s="49"/>
      <c r="U384" s="49"/>
    </row>
    <row r="385" spans="1:21" ht="15.75" x14ac:dyDescent="0.25">
      <c r="A385" s="61"/>
      <c r="B385" s="49"/>
      <c r="C385" s="62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49"/>
      <c r="T385" s="49"/>
      <c r="U385" s="49"/>
    </row>
    <row r="386" spans="1:21" ht="15.75" x14ac:dyDescent="0.25">
      <c r="A386" s="61"/>
      <c r="B386" s="49"/>
      <c r="C386" s="62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49"/>
      <c r="T386" s="49"/>
      <c r="U386" s="49"/>
    </row>
    <row r="387" spans="1:21" ht="15.75" x14ac:dyDescent="0.25">
      <c r="A387" s="61"/>
      <c r="B387" s="49"/>
      <c r="C387" s="62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49"/>
      <c r="T387" s="49"/>
      <c r="U387" s="49"/>
    </row>
    <row r="388" spans="1:21" ht="15.75" x14ac:dyDescent="0.25">
      <c r="A388" s="61"/>
      <c r="B388" s="49"/>
      <c r="C388" s="62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49"/>
      <c r="T388" s="49"/>
      <c r="U388" s="49"/>
    </row>
    <row r="389" spans="1:21" ht="15.75" x14ac:dyDescent="0.25">
      <c r="A389" s="61"/>
      <c r="B389" s="49"/>
      <c r="C389" s="62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49"/>
      <c r="T389" s="49"/>
      <c r="U389" s="49"/>
    </row>
    <row r="390" spans="1:21" ht="15.75" x14ac:dyDescent="0.25">
      <c r="A390" s="61"/>
      <c r="B390" s="49"/>
      <c r="C390" s="62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49"/>
      <c r="T390" s="49"/>
      <c r="U390" s="49"/>
    </row>
    <row r="391" spans="1:21" ht="15.75" x14ac:dyDescent="0.25">
      <c r="A391" s="61"/>
      <c r="B391" s="49"/>
      <c r="C391" s="62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49"/>
      <c r="T391" s="49"/>
      <c r="U391" s="49"/>
    </row>
    <row r="392" spans="1:21" ht="15.75" x14ac:dyDescent="0.25">
      <c r="A392" s="61"/>
      <c r="B392" s="49"/>
      <c r="C392" s="62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49"/>
      <c r="T392" s="49"/>
      <c r="U392" s="49"/>
    </row>
    <row r="393" spans="1:21" ht="15.75" x14ac:dyDescent="0.25">
      <c r="A393" s="61"/>
      <c r="B393" s="49"/>
      <c r="C393" s="62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49"/>
      <c r="T393" s="49"/>
      <c r="U393" s="49"/>
    </row>
    <row r="394" spans="1:21" ht="15.75" x14ac:dyDescent="0.25">
      <c r="A394" s="61"/>
      <c r="B394" s="49"/>
      <c r="C394" s="62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49"/>
      <c r="T394" s="49"/>
      <c r="U394" s="49"/>
    </row>
    <row r="395" spans="1:21" ht="15.75" x14ac:dyDescent="0.25">
      <c r="A395" s="61"/>
      <c r="B395" s="49"/>
      <c r="C395" s="62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49"/>
      <c r="T395" s="49"/>
      <c r="U395" s="49"/>
    </row>
    <row r="396" spans="1:21" ht="15.75" x14ac:dyDescent="0.25">
      <c r="A396" s="61"/>
      <c r="B396" s="49"/>
      <c r="C396" s="62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49"/>
      <c r="T396" s="49"/>
      <c r="U396" s="49"/>
    </row>
    <row r="397" spans="1:21" ht="15.75" x14ac:dyDescent="0.25">
      <c r="A397" s="61"/>
      <c r="B397" s="49"/>
      <c r="C397" s="62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49"/>
      <c r="T397" s="49"/>
      <c r="U397" s="49"/>
    </row>
    <row r="398" spans="1:21" ht="15.75" x14ac:dyDescent="0.25">
      <c r="A398" s="61"/>
      <c r="B398" s="49"/>
      <c r="C398" s="62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49"/>
      <c r="T398" s="49"/>
      <c r="U398" s="49"/>
    </row>
    <row r="399" spans="1:21" ht="15.75" x14ac:dyDescent="0.25">
      <c r="A399" s="61"/>
      <c r="B399" s="49"/>
      <c r="C399" s="62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49"/>
      <c r="T399" s="49"/>
      <c r="U399" s="49"/>
    </row>
    <row r="400" spans="1:21" ht="15.75" x14ac:dyDescent="0.25">
      <c r="A400" s="61"/>
      <c r="B400" s="49"/>
      <c r="C400" s="62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49"/>
      <c r="T400" s="49"/>
      <c r="U400" s="49"/>
    </row>
    <row r="401" spans="1:21" ht="15.75" x14ac:dyDescent="0.25">
      <c r="A401" s="61"/>
      <c r="B401" s="49"/>
      <c r="C401" s="62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49"/>
      <c r="T401" s="49"/>
      <c r="U401" s="49"/>
    </row>
    <row r="402" spans="1:21" ht="15.75" x14ac:dyDescent="0.25">
      <c r="A402" s="61"/>
      <c r="B402" s="49"/>
      <c r="C402" s="62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49"/>
      <c r="T402" s="49"/>
      <c r="U402" s="49"/>
    </row>
    <row r="403" spans="1:21" ht="15.75" x14ac:dyDescent="0.25">
      <c r="A403" s="61"/>
      <c r="B403" s="49"/>
      <c r="C403" s="62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49"/>
      <c r="T403" s="49"/>
      <c r="U403" s="49"/>
    </row>
    <row r="404" spans="1:21" ht="15.75" x14ac:dyDescent="0.25">
      <c r="A404" s="61"/>
      <c r="B404" s="49"/>
      <c r="C404" s="62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49"/>
      <c r="T404" s="49"/>
      <c r="U404" s="49"/>
    </row>
    <row r="405" spans="1:21" ht="15.75" x14ac:dyDescent="0.25">
      <c r="A405" s="61"/>
      <c r="B405" s="49"/>
      <c r="C405" s="62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49"/>
      <c r="T405" s="49"/>
      <c r="U405" s="49"/>
    </row>
    <row r="406" spans="1:21" ht="15.75" x14ac:dyDescent="0.25">
      <c r="A406" s="61"/>
      <c r="B406" s="49"/>
      <c r="C406" s="62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49"/>
      <c r="T406" s="49"/>
      <c r="U406" s="49"/>
    </row>
    <row r="407" spans="1:21" ht="15.75" x14ac:dyDescent="0.25">
      <c r="A407" s="61"/>
      <c r="B407" s="49"/>
      <c r="C407" s="62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49"/>
      <c r="T407" s="49"/>
      <c r="U407" s="49"/>
    </row>
    <row r="408" spans="1:21" ht="15.75" x14ac:dyDescent="0.25">
      <c r="A408" s="61"/>
      <c r="B408" s="49"/>
      <c r="C408" s="62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49"/>
      <c r="T408" s="49"/>
      <c r="U408" s="49"/>
    </row>
    <row r="409" spans="1:21" ht="15.75" x14ac:dyDescent="0.25">
      <c r="A409" s="61"/>
      <c r="B409" s="49"/>
      <c r="C409" s="62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49"/>
      <c r="T409" s="49"/>
      <c r="U409" s="49"/>
    </row>
    <row r="410" spans="1:21" ht="15.75" x14ac:dyDescent="0.25">
      <c r="A410" s="61"/>
      <c r="B410" s="49"/>
      <c r="C410" s="62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49"/>
      <c r="T410" s="49"/>
      <c r="U410" s="49"/>
    </row>
    <row r="411" spans="1:21" ht="15.75" x14ac:dyDescent="0.25">
      <c r="A411" s="61"/>
      <c r="B411" s="49"/>
      <c r="C411" s="62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49"/>
      <c r="T411" s="49"/>
      <c r="U411" s="49"/>
    </row>
    <row r="412" spans="1:21" ht="15.75" x14ac:dyDescent="0.25">
      <c r="A412" s="61"/>
      <c r="B412" s="49"/>
      <c r="C412" s="62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49"/>
      <c r="T412" s="49"/>
      <c r="U412" s="49"/>
    </row>
    <row r="413" spans="1:21" ht="15.75" x14ac:dyDescent="0.25">
      <c r="A413" s="61"/>
      <c r="B413" s="49"/>
      <c r="C413" s="62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49"/>
      <c r="T413" s="49"/>
      <c r="U413" s="49"/>
    </row>
    <row r="414" spans="1:21" ht="15.75" x14ac:dyDescent="0.25">
      <c r="A414" s="61"/>
      <c r="B414" s="49"/>
      <c r="C414" s="62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49"/>
      <c r="T414" s="49"/>
      <c r="U414" s="49"/>
    </row>
    <row r="415" spans="1:21" ht="15.75" x14ac:dyDescent="0.25">
      <c r="A415" s="61"/>
      <c r="B415" s="49"/>
      <c r="C415" s="62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49"/>
      <c r="T415" s="49"/>
      <c r="U415" s="49"/>
    </row>
    <row r="416" spans="1:21" ht="15.75" x14ac:dyDescent="0.25">
      <c r="A416" s="61"/>
      <c r="B416" s="49"/>
      <c r="C416" s="62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49"/>
      <c r="T416" s="49"/>
      <c r="U416" s="49"/>
    </row>
    <row r="417" spans="1:21" ht="15.75" x14ac:dyDescent="0.25">
      <c r="A417" s="61"/>
      <c r="B417" s="49"/>
      <c r="C417" s="62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49"/>
      <c r="T417" s="49"/>
      <c r="U417" s="49"/>
    </row>
    <row r="418" spans="1:21" ht="15.75" x14ac:dyDescent="0.25">
      <c r="A418" s="61"/>
      <c r="B418" s="49"/>
      <c r="C418" s="62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49"/>
      <c r="T418" s="49"/>
      <c r="U418" s="49"/>
    </row>
    <row r="419" spans="1:21" ht="15.75" x14ac:dyDescent="0.25">
      <c r="A419" s="61"/>
      <c r="B419" s="49"/>
      <c r="C419" s="62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49"/>
      <c r="T419" s="49"/>
      <c r="U419" s="49"/>
    </row>
    <row r="420" spans="1:21" ht="15.75" x14ac:dyDescent="0.25">
      <c r="A420" s="61"/>
      <c r="B420" s="49"/>
      <c r="C420" s="62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49"/>
      <c r="T420" s="49"/>
      <c r="U420" s="49"/>
    </row>
    <row r="421" spans="1:21" ht="15.75" x14ac:dyDescent="0.25">
      <c r="A421" s="61"/>
      <c r="B421" s="49"/>
      <c r="C421" s="62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49"/>
      <c r="T421" s="49"/>
      <c r="U421" s="49"/>
    </row>
    <row r="422" spans="1:21" ht="15.75" x14ac:dyDescent="0.25">
      <c r="A422" s="61"/>
      <c r="B422" s="49"/>
      <c r="C422" s="62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49"/>
      <c r="T422" s="49"/>
      <c r="U422" s="49"/>
    </row>
    <row r="423" spans="1:21" ht="15.75" x14ac:dyDescent="0.25">
      <c r="A423" s="61"/>
      <c r="B423" s="49"/>
      <c r="C423" s="62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49"/>
      <c r="T423" s="49"/>
      <c r="U423" s="49"/>
    </row>
    <row r="424" spans="1:21" ht="15.75" x14ac:dyDescent="0.25">
      <c r="A424" s="61"/>
      <c r="B424" s="49"/>
      <c r="C424" s="62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49"/>
      <c r="T424" s="49"/>
      <c r="U424" s="49"/>
    </row>
    <row r="425" spans="1:21" ht="15.75" x14ac:dyDescent="0.25">
      <c r="A425" s="61"/>
      <c r="B425" s="49"/>
      <c r="C425" s="62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49"/>
      <c r="T425" s="49"/>
      <c r="U425" s="49"/>
    </row>
    <row r="426" spans="1:21" ht="15.75" x14ac:dyDescent="0.25">
      <c r="A426" s="61"/>
      <c r="B426" s="49"/>
      <c r="C426" s="62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49"/>
      <c r="T426" s="49"/>
      <c r="U426" s="49"/>
    </row>
    <row r="427" spans="1:21" ht="15.75" x14ac:dyDescent="0.25">
      <c r="A427" s="61"/>
      <c r="B427" s="49"/>
      <c r="C427" s="62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49"/>
      <c r="T427" s="49"/>
      <c r="U427" s="49"/>
    </row>
    <row r="428" spans="1:21" ht="15.75" x14ac:dyDescent="0.25">
      <c r="A428" s="61"/>
      <c r="B428" s="49"/>
      <c r="C428" s="62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49"/>
      <c r="T428" s="49"/>
      <c r="U428" s="49"/>
    </row>
    <row r="429" spans="1:21" ht="15.75" x14ac:dyDescent="0.25">
      <c r="A429" s="61"/>
      <c r="B429" s="49"/>
      <c r="C429" s="62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49"/>
      <c r="T429" s="49"/>
      <c r="U429" s="49"/>
    </row>
    <row r="430" spans="1:21" ht="15.75" x14ac:dyDescent="0.25">
      <c r="A430" s="61"/>
      <c r="B430" s="49"/>
      <c r="C430" s="62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49"/>
      <c r="T430" s="49"/>
      <c r="U430" s="49"/>
    </row>
    <row r="431" spans="1:21" ht="15.75" x14ac:dyDescent="0.25">
      <c r="A431" s="61"/>
      <c r="B431" s="49"/>
      <c r="C431" s="62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49"/>
      <c r="T431" s="49"/>
      <c r="U431" s="49"/>
    </row>
    <row r="432" spans="1:21" ht="15.75" x14ac:dyDescent="0.25">
      <c r="A432" s="61"/>
      <c r="B432" s="49"/>
      <c r="C432" s="62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49"/>
      <c r="T432" s="49"/>
      <c r="U432" s="49"/>
    </row>
    <row r="433" spans="1:21" ht="15.75" x14ac:dyDescent="0.25">
      <c r="A433" s="61"/>
      <c r="B433" s="49"/>
      <c r="C433" s="62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49"/>
      <c r="T433" s="49"/>
      <c r="U433" s="49"/>
    </row>
    <row r="434" spans="1:21" ht="15.75" x14ac:dyDescent="0.25">
      <c r="A434" s="61"/>
      <c r="B434" s="49"/>
      <c r="C434" s="62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49"/>
      <c r="T434" s="49"/>
      <c r="U434" s="49"/>
    </row>
    <row r="435" spans="1:21" ht="15.75" x14ac:dyDescent="0.25">
      <c r="A435" s="61"/>
      <c r="B435" s="49"/>
      <c r="C435" s="62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49"/>
      <c r="T435" s="49"/>
      <c r="U435" s="49"/>
    </row>
    <row r="436" spans="1:21" ht="15.75" x14ac:dyDescent="0.25">
      <c r="A436" s="61"/>
      <c r="B436" s="49"/>
      <c r="C436" s="62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49"/>
      <c r="T436" s="49"/>
      <c r="U436" s="49"/>
    </row>
    <row r="437" spans="1:21" ht="15.75" x14ac:dyDescent="0.25">
      <c r="A437" s="61"/>
      <c r="B437" s="49"/>
      <c r="C437" s="62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49"/>
      <c r="T437" s="49"/>
      <c r="U437" s="49"/>
    </row>
    <row r="438" spans="1:21" ht="15.75" x14ac:dyDescent="0.25">
      <c r="A438" s="61"/>
      <c r="B438" s="49"/>
      <c r="C438" s="62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49"/>
      <c r="T438" s="49"/>
      <c r="U438" s="49"/>
    </row>
    <row r="439" spans="1:21" ht="15.75" x14ac:dyDescent="0.25">
      <c r="A439" s="61"/>
      <c r="B439" s="49"/>
      <c r="C439" s="62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49"/>
      <c r="T439" s="49"/>
      <c r="U439" s="49"/>
    </row>
    <row r="440" spans="1:21" ht="15.75" x14ac:dyDescent="0.25">
      <c r="A440" s="61"/>
      <c r="B440" s="49"/>
      <c r="C440" s="62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49"/>
      <c r="T440" s="49"/>
      <c r="U440" s="49"/>
    </row>
    <row r="441" spans="1:21" ht="15.75" x14ac:dyDescent="0.25">
      <c r="A441" s="61"/>
      <c r="B441" s="49"/>
      <c r="C441" s="62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49"/>
      <c r="T441" s="49"/>
      <c r="U441" s="49"/>
    </row>
    <row r="442" spans="1:21" ht="15.75" x14ac:dyDescent="0.25">
      <c r="A442" s="61"/>
      <c r="B442" s="49"/>
      <c r="C442" s="62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49"/>
      <c r="T442" s="49"/>
      <c r="U442" s="49"/>
    </row>
    <row r="443" spans="1:21" ht="15.75" x14ac:dyDescent="0.25">
      <c r="A443" s="61"/>
      <c r="B443" s="49"/>
      <c r="C443" s="62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49"/>
      <c r="T443" s="49"/>
      <c r="U443" s="49"/>
    </row>
    <row r="444" spans="1:21" ht="15.75" x14ac:dyDescent="0.25">
      <c r="A444" s="61"/>
      <c r="B444" s="49"/>
      <c r="C444" s="62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49"/>
      <c r="T444" s="49"/>
      <c r="U444" s="49"/>
    </row>
    <row r="445" spans="1:21" ht="15.75" x14ac:dyDescent="0.25">
      <c r="A445" s="61"/>
      <c r="B445" s="49"/>
      <c r="C445" s="62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49"/>
      <c r="T445" s="49"/>
      <c r="U445" s="49"/>
    </row>
    <row r="446" spans="1:21" ht="15.75" x14ac:dyDescent="0.25">
      <c r="A446" s="61"/>
      <c r="B446" s="49"/>
      <c r="C446" s="62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49"/>
      <c r="T446" s="49"/>
      <c r="U446" s="49"/>
    </row>
    <row r="447" spans="1:21" ht="15.75" x14ac:dyDescent="0.25">
      <c r="A447" s="61"/>
      <c r="B447" s="49"/>
      <c r="C447" s="62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49"/>
      <c r="T447" s="49"/>
      <c r="U447" s="49"/>
    </row>
    <row r="448" spans="1:21" ht="15.75" x14ac:dyDescent="0.25">
      <c r="A448" s="61"/>
      <c r="B448" s="49"/>
      <c r="C448" s="62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49"/>
      <c r="T448" s="49"/>
      <c r="U448" s="49"/>
    </row>
    <row r="449" spans="1:21" ht="15.75" x14ac:dyDescent="0.25">
      <c r="A449" s="61"/>
      <c r="B449" s="49"/>
      <c r="C449" s="62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49"/>
      <c r="T449" s="49"/>
      <c r="U449" s="49"/>
    </row>
    <row r="450" spans="1:21" ht="15.75" x14ac:dyDescent="0.25">
      <c r="A450" s="61"/>
      <c r="B450" s="49"/>
      <c r="C450" s="62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49"/>
      <c r="T450" s="49"/>
      <c r="U450" s="49"/>
    </row>
    <row r="451" spans="1:21" ht="15.75" x14ac:dyDescent="0.25">
      <c r="A451" s="61"/>
      <c r="B451" s="49"/>
      <c r="C451" s="62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49"/>
      <c r="T451" s="49"/>
      <c r="U451" s="49"/>
    </row>
    <row r="452" spans="1:21" ht="15.75" x14ac:dyDescent="0.25">
      <c r="A452" s="61"/>
      <c r="B452" s="49"/>
      <c r="C452" s="62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49"/>
      <c r="T452" s="49"/>
      <c r="U452" s="49"/>
    </row>
    <row r="453" spans="1:21" ht="15.75" x14ac:dyDescent="0.25">
      <c r="A453" s="61"/>
      <c r="B453" s="49"/>
      <c r="C453" s="62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49"/>
      <c r="T453" s="49"/>
      <c r="U453" s="49"/>
    </row>
    <row r="454" spans="1:21" ht="15.75" x14ac:dyDescent="0.25">
      <c r="A454" s="61"/>
      <c r="B454" s="49"/>
      <c r="C454" s="62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49"/>
      <c r="T454" s="49"/>
      <c r="U454" s="49"/>
    </row>
    <row r="455" spans="1:21" ht="15.75" x14ac:dyDescent="0.25">
      <c r="A455" s="61"/>
      <c r="B455" s="49"/>
      <c r="C455" s="62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49"/>
      <c r="T455" s="49"/>
      <c r="U455" s="49"/>
    </row>
    <row r="456" spans="1:21" ht="15.75" x14ac:dyDescent="0.25">
      <c r="A456" s="61"/>
      <c r="B456" s="49"/>
      <c r="C456" s="62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49"/>
      <c r="T456" s="49"/>
      <c r="U456" s="49"/>
    </row>
    <row r="457" spans="1:21" ht="15.75" x14ac:dyDescent="0.25">
      <c r="A457" s="61"/>
      <c r="B457" s="49"/>
      <c r="C457" s="62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49"/>
      <c r="T457" s="49"/>
      <c r="U457" s="49"/>
    </row>
    <row r="458" spans="1:21" ht="15.75" x14ac:dyDescent="0.25">
      <c r="A458" s="61"/>
      <c r="B458" s="49"/>
      <c r="C458" s="62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49"/>
      <c r="T458" s="49"/>
      <c r="U458" s="49"/>
    </row>
    <row r="459" spans="1:21" ht="15.75" x14ac:dyDescent="0.25">
      <c r="A459" s="61"/>
      <c r="B459" s="49"/>
      <c r="C459" s="62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49"/>
      <c r="T459" s="49"/>
      <c r="U459" s="49"/>
    </row>
    <row r="460" spans="1:21" ht="15.75" x14ac:dyDescent="0.25">
      <c r="A460" s="61"/>
      <c r="B460" s="49"/>
      <c r="C460" s="62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49"/>
      <c r="T460" s="49"/>
      <c r="U460" s="49"/>
    </row>
    <row r="461" spans="1:21" ht="15.75" x14ac:dyDescent="0.25">
      <c r="A461" s="61"/>
      <c r="B461" s="49"/>
      <c r="C461" s="62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49"/>
      <c r="T461" s="49"/>
      <c r="U461" s="49"/>
    </row>
    <row r="462" spans="1:21" ht="15.75" x14ac:dyDescent="0.25">
      <c r="A462" s="61"/>
      <c r="B462" s="49"/>
      <c r="C462" s="62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49"/>
      <c r="T462" s="49"/>
      <c r="U462" s="49"/>
    </row>
    <row r="463" spans="1:21" ht="15.75" x14ac:dyDescent="0.25">
      <c r="A463" s="61"/>
      <c r="B463" s="49"/>
      <c r="C463" s="62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49"/>
      <c r="T463" s="49"/>
      <c r="U463" s="49"/>
    </row>
    <row r="464" spans="1:21" ht="15.75" x14ac:dyDescent="0.25">
      <c r="A464" s="61"/>
      <c r="B464" s="49"/>
      <c r="C464" s="62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49"/>
      <c r="T464" s="49"/>
      <c r="U464" s="49"/>
    </row>
    <row r="465" spans="1:21" ht="15.75" x14ac:dyDescent="0.25">
      <c r="A465" s="61"/>
      <c r="B465" s="49"/>
      <c r="C465" s="62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49"/>
      <c r="T465" s="49"/>
      <c r="U465" s="49"/>
    </row>
    <row r="466" spans="1:21" ht="15.75" x14ac:dyDescent="0.25">
      <c r="A466" s="61"/>
      <c r="B466" s="49"/>
      <c r="C466" s="62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49"/>
      <c r="T466" s="49"/>
      <c r="U466" s="49"/>
    </row>
    <row r="467" spans="1:21" ht="15.75" x14ac:dyDescent="0.25">
      <c r="A467" s="61"/>
      <c r="B467" s="49"/>
      <c r="C467" s="62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49"/>
      <c r="T467" s="49"/>
      <c r="U467" s="49"/>
    </row>
    <row r="468" spans="1:21" ht="15.75" x14ac:dyDescent="0.25">
      <c r="A468" s="61"/>
      <c r="B468" s="49"/>
      <c r="C468" s="62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49"/>
      <c r="T468" s="49"/>
      <c r="U468" s="49"/>
    </row>
    <row r="469" spans="1:21" ht="15.75" x14ac:dyDescent="0.25">
      <c r="A469" s="61"/>
      <c r="B469" s="49"/>
      <c r="C469" s="62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49"/>
      <c r="T469" s="49"/>
      <c r="U469" s="49"/>
    </row>
    <row r="470" spans="1:21" ht="15.75" x14ac:dyDescent="0.25">
      <c r="A470" s="61"/>
      <c r="B470" s="49"/>
      <c r="C470" s="62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49"/>
      <c r="T470" s="49"/>
      <c r="U470" s="49"/>
    </row>
    <row r="471" spans="1:21" ht="15.75" x14ac:dyDescent="0.25">
      <c r="A471" s="61"/>
      <c r="B471" s="49"/>
      <c r="C471" s="62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49"/>
      <c r="T471" s="49"/>
      <c r="U471" s="49"/>
    </row>
    <row r="472" spans="1:21" ht="15.75" x14ac:dyDescent="0.25">
      <c r="A472" s="61"/>
      <c r="B472" s="49"/>
      <c r="C472" s="62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49"/>
      <c r="T472" s="49"/>
      <c r="U472" s="49"/>
    </row>
    <row r="473" spans="1:21" ht="15.75" x14ac:dyDescent="0.25">
      <c r="A473" s="61"/>
      <c r="B473" s="49"/>
      <c r="C473" s="62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49"/>
      <c r="T473" s="49"/>
      <c r="U473" s="49"/>
    </row>
    <row r="474" spans="1:21" ht="15.75" x14ac:dyDescent="0.25">
      <c r="A474" s="61"/>
      <c r="B474" s="49"/>
      <c r="C474" s="62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49"/>
      <c r="T474" s="49"/>
      <c r="U474" s="49"/>
    </row>
    <row r="475" spans="1:21" ht="15.75" x14ac:dyDescent="0.25">
      <c r="A475" s="61"/>
      <c r="B475" s="49"/>
      <c r="C475" s="62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49"/>
      <c r="T475" s="49"/>
      <c r="U475" s="49"/>
    </row>
    <row r="476" spans="1:21" ht="15.75" x14ac:dyDescent="0.25">
      <c r="A476" s="61"/>
      <c r="B476" s="49"/>
      <c r="C476" s="62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49"/>
      <c r="T476" s="49"/>
      <c r="U476" s="49"/>
    </row>
    <row r="477" spans="1:21" ht="15.75" x14ac:dyDescent="0.25">
      <c r="A477" s="61"/>
      <c r="B477" s="49"/>
      <c r="C477" s="62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49"/>
      <c r="T477" s="49"/>
      <c r="U477" s="49"/>
    </row>
    <row r="478" spans="1:21" ht="15.75" x14ac:dyDescent="0.25">
      <c r="A478" s="61"/>
      <c r="B478" s="49"/>
      <c r="C478" s="62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49"/>
      <c r="T478" s="49"/>
      <c r="U478" s="49"/>
    </row>
    <row r="479" spans="1:21" ht="15.75" x14ac:dyDescent="0.25">
      <c r="A479" s="61"/>
      <c r="B479" s="49"/>
      <c r="C479" s="62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49"/>
      <c r="T479" s="49"/>
      <c r="U479" s="49"/>
    </row>
    <row r="480" spans="1:21" ht="15.75" x14ac:dyDescent="0.25">
      <c r="A480" s="61"/>
      <c r="B480" s="49"/>
      <c r="C480" s="62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49"/>
      <c r="T480" s="49"/>
      <c r="U480" s="49"/>
    </row>
    <row r="481" spans="1:21" ht="15.75" x14ac:dyDescent="0.25">
      <c r="A481" s="61"/>
      <c r="B481" s="49"/>
      <c r="C481" s="62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49"/>
      <c r="T481" s="49"/>
      <c r="U481" s="49"/>
    </row>
    <row r="482" spans="1:21" ht="15.75" x14ac:dyDescent="0.25">
      <c r="A482" s="61"/>
      <c r="B482" s="49"/>
      <c r="C482" s="62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49"/>
      <c r="T482" s="49"/>
      <c r="U482" s="49"/>
    </row>
    <row r="483" spans="1:21" ht="15.75" x14ac:dyDescent="0.25">
      <c r="A483" s="61"/>
      <c r="B483" s="49"/>
      <c r="C483" s="62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49"/>
      <c r="T483" s="49"/>
      <c r="U483" s="49"/>
    </row>
    <row r="484" spans="1:21" ht="15.75" x14ac:dyDescent="0.25">
      <c r="A484" s="61"/>
      <c r="B484" s="49"/>
      <c r="C484" s="62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49"/>
      <c r="T484" s="49"/>
      <c r="U484" s="49"/>
    </row>
    <row r="485" spans="1:21" ht="15.75" x14ac:dyDescent="0.25">
      <c r="A485" s="61"/>
      <c r="B485" s="49"/>
      <c r="C485" s="62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49"/>
      <c r="T485" s="49"/>
      <c r="U485" s="49"/>
    </row>
    <row r="486" spans="1:21" ht="15.75" x14ac:dyDescent="0.25">
      <c r="A486" s="61"/>
      <c r="B486" s="49"/>
      <c r="C486" s="62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49"/>
      <c r="T486" s="49"/>
      <c r="U486" s="49"/>
    </row>
    <row r="487" spans="1:21" ht="15.75" x14ac:dyDescent="0.25">
      <c r="A487" s="61"/>
      <c r="B487" s="49"/>
      <c r="C487" s="62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49"/>
      <c r="T487" s="49"/>
      <c r="U487" s="49"/>
    </row>
    <row r="488" spans="1:21" ht="15.75" x14ac:dyDescent="0.25">
      <c r="A488" s="61"/>
      <c r="B488" s="49"/>
      <c r="C488" s="62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49"/>
      <c r="T488" s="49"/>
      <c r="U488" s="49"/>
    </row>
    <row r="489" spans="1:21" ht="15.75" x14ac:dyDescent="0.25">
      <c r="A489" s="61"/>
      <c r="B489" s="49"/>
      <c r="C489" s="62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49"/>
      <c r="T489" s="49"/>
      <c r="U489" s="49"/>
    </row>
    <row r="490" spans="1:21" ht="15.75" x14ac:dyDescent="0.25">
      <c r="A490" s="61"/>
      <c r="B490" s="49"/>
      <c r="C490" s="62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49"/>
      <c r="T490" s="49"/>
      <c r="U490" s="49"/>
    </row>
    <row r="491" spans="1:21" ht="15.75" x14ac:dyDescent="0.25">
      <c r="A491" s="61"/>
      <c r="B491" s="49"/>
      <c r="C491" s="62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49"/>
      <c r="T491" s="49"/>
      <c r="U491" s="49"/>
    </row>
    <row r="492" spans="1:21" ht="15.75" x14ac:dyDescent="0.25">
      <c r="A492" s="61"/>
      <c r="B492" s="49"/>
      <c r="C492" s="62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49"/>
      <c r="T492" s="49"/>
      <c r="U492" s="49"/>
    </row>
    <row r="493" spans="1:21" ht="15.75" x14ac:dyDescent="0.25">
      <c r="A493" s="61"/>
      <c r="B493" s="49"/>
      <c r="C493" s="62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49"/>
      <c r="T493" s="49"/>
      <c r="U493" s="49"/>
    </row>
    <row r="494" spans="1:21" ht="15.75" x14ac:dyDescent="0.25">
      <c r="A494" s="61"/>
      <c r="B494" s="49"/>
      <c r="C494" s="62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49"/>
      <c r="T494" s="49"/>
      <c r="U494" s="49"/>
    </row>
    <row r="495" spans="1:21" ht="15.75" x14ac:dyDescent="0.25">
      <c r="A495" s="61"/>
      <c r="B495" s="49"/>
      <c r="C495" s="62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49"/>
      <c r="T495" s="49"/>
      <c r="U495" s="49"/>
    </row>
    <row r="496" spans="1:21" ht="15.75" x14ac:dyDescent="0.25">
      <c r="A496" s="61"/>
      <c r="B496" s="49"/>
      <c r="C496" s="62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49"/>
      <c r="T496" s="49"/>
      <c r="U496" s="49"/>
    </row>
    <row r="497" spans="1:21" ht="15.75" x14ac:dyDescent="0.25">
      <c r="A497" s="61"/>
      <c r="B497" s="49"/>
      <c r="C497" s="62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49"/>
      <c r="T497" s="49"/>
      <c r="U497" s="49"/>
    </row>
    <row r="498" spans="1:21" ht="15.75" x14ac:dyDescent="0.25">
      <c r="A498" s="61"/>
      <c r="B498" s="49"/>
      <c r="C498" s="62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49"/>
      <c r="T498" s="49"/>
      <c r="U498" s="49"/>
    </row>
    <row r="499" spans="1:21" ht="15.75" x14ac:dyDescent="0.25">
      <c r="A499" s="61"/>
      <c r="B499" s="49"/>
      <c r="C499" s="62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49"/>
      <c r="T499" s="49"/>
      <c r="U499" s="49"/>
    </row>
    <row r="500" spans="1:21" ht="15.75" x14ac:dyDescent="0.25">
      <c r="A500" s="61"/>
      <c r="B500" s="49"/>
      <c r="C500" s="62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49"/>
      <c r="T500" s="49"/>
      <c r="U500" s="49"/>
    </row>
    <row r="501" spans="1:21" ht="15.75" x14ac:dyDescent="0.25">
      <c r="A501" s="61"/>
      <c r="B501" s="49"/>
      <c r="C501" s="62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49"/>
      <c r="T501" s="49"/>
      <c r="U501" s="49"/>
    </row>
    <row r="502" spans="1:21" ht="15.75" x14ac:dyDescent="0.25">
      <c r="A502" s="61"/>
      <c r="B502" s="49"/>
      <c r="C502" s="62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49"/>
      <c r="T502" s="49"/>
      <c r="U502" s="49"/>
    </row>
    <row r="503" spans="1:21" ht="15.75" x14ac:dyDescent="0.25">
      <c r="A503" s="61"/>
      <c r="B503" s="49"/>
      <c r="C503" s="62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49"/>
      <c r="T503" s="49"/>
      <c r="U503" s="49"/>
    </row>
    <row r="504" spans="1:21" ht="15.75" x14ac:dyDescent="0.25">
      <c r="A504" s="61"/>
      <c r="B504" s="49"/>
      <c r="C504" s="62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49"/>
      <c r="T504" s="49"/>
      <c r="U504" s="49"/>
    </row>
    <row r="505" spans="1:21" ht="15.75" x14ac:dyDescent="0.25">
      <c r="A505" s="61"/>
      <c r="B505" s="49"/>
      <c r="C505" s="62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49"/>
      <c r="T505" s="49"/>
      <c r="U505" s="49"/>
    </row>
    <row r="506" spans="1:21" ht="15.75" x14ac:dyDescent="0.25">
      <c r="A506" s="61"/>
      <c r="B506" s="49"/>
      <c r="C506" s="62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49"/>
      <c r="T506" s="49"/>
      <c r="U506" s="49"/>
    </row>
    <row r="507" spans="1:21" ht="15.75" x14ac:dyDescent="0.25">
      <c r="A507" s="61"/>
      <c r="B507" s="49"/>
      <c r="C507" s="62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49"/>
      <c r="T507" s="49"/>
      <c r="U507" s="49"/>
    </row>
    <row r="508" spans="1:21" ht="15.75" x14ac:dyDescent="0.25">
      <c r="A508" s="61"/>
      <c r="B508" s="49"/>
      <c r="C508" s="62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49"/>
      <c r="T508" s="49"/>
      <c r="U508" s="49"/>
    </row>
    <row r="509" spans="1:21" ht="15.75" x14ac:dyDescent="0.25">
      <c r="A509" s="61"/>
      <c r="B509" s="49"/>
      <c r="C509" s="62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49"/>
      <c r="T509" s="49"/>
      <c r="U509" s="49"/>
    </row>
    <row r="510" spans="1:21" ht="15.75" x14ac:dyDescent="0.25">
      <c r="A510" s="61"/>
      <c r="B510" s="49"/>
      <c r="C510" s="62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49"/>
      <c r="T510" s="49"/>
      <c r="U510" s="49"/>
    </row>
    <row r="511" spans="1:21" ht="15.75" x14ac:dyDescent="0.25">
      <c r="A511" s="61"/>
      <c r="B511" s="49"/>
      <c r="C511" s="62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49"/>
      <c r="T511" s="49"/>
      <c r="U511" s="49"/>
    </row>
    <row r="512" spans="1:21" ht="15.75" x14ac:dyDescent="0.25">
      <c r="A512" s="61"/>
      <c r="B512" s="49"/>
      <c r="C512" s="62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49"/>
      <c r="T512" s="49"/>
      <c r="U512" s="49"/>
    </row>
    <row r="513" spans="1:21" ht="15.75" x14ac:dyDescent="0.25">
      <c r="A513" s="61"/>
      <c r="B513" s="49"/>
      <c r="C513" s="62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49"/>
      <c r="T513" s="49"/>
      <c r="U513" s="49"/>
    </row>
    <row r="514" spans="1:21" ht="15.75" x14ac:dyDescent="0.25">
      <c r="A514" s="61"/>
      <c r="B514" s="49"/>
      <c r="C514" s="62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49"/>
      <c r="T514" s="49"/>
      <c r="U514" s="49"/>
    </row>
    <row r="515" spans="1:21" ht="15.75" x14ac:dyDescent="0.25">
      <c r="A515" s="61"/>
      <c r="B515" s="49"/>
      <c r="C515" s="62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49"/>
      <c r="T515" s="49"/>
      <c r="U515" s="49"/>
    </row>
    <row r="516" spans="1:21" ht="15.75" x14ac:dyDescent="0.25">
      <c r="A516" s="61"/>
      <c r="B516" s="49"/>
      <c r="C516" s="62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49"/>
      <c r="T516" s="49"/>
      <c r="U516" s="49"/>
    </row>
    <row r="517" spans="1:21" ht="15.75" x14ac:dyDescent="0.25">
      <c r="A517" s="61"/>
      <c r="B517" s="49"/>
      <c r="C517" s="62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49"/>
      <c r="T517" s="49"/>
      <c r="U517" s="49"/>
    </row>
    <row r="518" spans="1:21" ht="15.75" x14ac:dyDescent="0.25">
      <c r="A518" s="61"/>
      <c r="B518" s="49"/>
      <c r="C518" s="62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49"/>
      <c r="T518" s="49"/>
      <c r="U518" s="49"/>
    </row>
    <row r="519" spans="1:21" ht="15.75" x14ac:dyDescent="0.25">
      <c r="A519" s="61"/>
      <c r="B519" s="49"/>
      <c r="C519" s="62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49"/>
      <c r="T519" s="49"/>
      <c r="U519" s="49"/>
    </row>
    <row r="520" spans="1:21" ht="15.75" x14ac:dyDescent="0.25">
      <c r="A520" s="61"/>
      <c r="B520" s="49"/>
      <c r="C520" s="62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49"/>
      <c r="T520" s="49"/>
      <c r="U520" s="49"/>
    </row>
    <row r="521" spans="1:21" ht="15.75" x14ac:dyDescent="0.25">
      <c r="A521" s="61"/>
      <c r="B521" s="49"/>
      <c r="C521" s="62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49"/>
      <c r="T521" s="49"/>
      <c r="U521" s="49"/>
    </row>
    <row r="522" spans="1:21" ht="15.75" x14ac:dyDescent="0.25">
      <c r="A522" s="61"/>
      <c r="B522" s="49"/>
      <c r="C522" s="62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49"/>
      <c r="T522" s="49"/>
      <c r="U522" s="49"/>
    </row>
    <row r="523" spans="1:21" ht="15.75" x14ac:dyDescent="0.25">
      <c r="A523" s="61"/>
      <c r="B523" s="49"/>
      <c r="C523" s="62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49"/>
      <c r="T523" s="49"/>
      <c r="U523" s="49"/>
    </row>
    <row r="524" spans="1:21" ht="15.75" x14ac:dyDescent="0.25">
      <c r="A524" s="61"/>
      <c r="B524" s="49"/>
      <c r="C524" s="62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49"/>
      <c r="T524" s="49"/>
      <c r="U524" s="49"/>
    </row>
    <row r="525" spans="1:21" ht="15.75" x14ac:dyDescent="0.25">
      <c r="A525" s="61"/>
      <c r="B525" s="49"/>
      <c r="C525" s="62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49"/>
      <c r="T525" s="49"/>
      <c r="U525" s="49"/>
    </row>
    <row r="526" spans="1:21" ht="15.75" x14ac:dyDescent="0.25">
      <c r="A526" s="61"/>
      <c r="B526" s="49"/>
      <c r="C526" s="62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49"/>
      <c r="T526" s="49"/>
      <c r="U526" s="49"/>
    </row>
    <row r="527" spans="1:21" ht="15.75" x14ac:dyDescent="0.25">
      <c r="A527" s="61"/>
      <c r="B527" s="49"/>
      <c r="C527" s="62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49"/>
      <c r="T527" s="49"/>
      <c r="U527" s="49"/>
    </row>
    <row r="528" spans="1:21" ht="15.75" x14ac:dyDescent="0.25">
      <c r="A528" s="61"/>
      <c r="B528" s="49"/>
      <c r="C528" s="62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49"/>
      <c r="T528" s="49"/>
      <c r="U528" s="49"/>
    </row>
    <row r="529" spans="1:21" ht="15.75" x14ac:dyDescent="0.25">
      <c r="A529" s="61"/>
      <c r="B529" s="49"/>
      <c r="C529" s="62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49"/>
      <c r="T529" s="49"/>
      <c r="U529" s="49"/>
    </row>
    <row r="530" spans="1:21" ht="15.75" x14ac:dyDescent="0.25">
      <c r="A530" s="61"/>
      <c r="B530" s="49"/>
      <c r="C530" s="62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49"/>
      <c r="T530" s="49"/>
      <c r="U530" s="49"/>
    </row>
    <row r="531" spans="1:21" ht="15.75" x14ac:dyDescent="0.25">
      <c r="A531" s="61"/>
      <c r="B531" s="49"/>
      <c r="C531" s="62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49"/>
      <c r="T531" s="49"/>
      <c r="U531" s="49"/>
    </row>
    <row r="532" spans="1:21" ht="15.75" x14ac:dyDescent="0.25">
      <c r="A532" s="61"/>
      <c r="B532" s="49"/>
      <c r="C532" s="62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49"/>
      <c r="T532" s="49"/>
      <c r="U532" s="49"/>
    </row>
    <row r="533" spans="1:21" ht="15.75" x14ac:dyDescent="0.25">
      <c r="A533" s="61"/>
      <c r="B533" s="49"/>
      <c r="C533" s="62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49"/>
      <c r="T533" s="49"/>
      <c r="U533" s="49"/>
    </row>
    <row r="534" spans="1:21" ht="15.75" x14ac:dyDescent="0.25">
      <c r="A534" s="61"/>
      <c r="B534" s="49"/>
      <c r="C534" s="62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49"/>
      <c r="T534" s="49"/>
      <c r="U534" s="49"/>
    </row>
    <row r="535" spans="1:21" ht="15.75" x14ac:dyDescent="0.25">
      <c r="A535" s="61"/>
      <c r="B535" s="49"/>
      <c r="C535" s="62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49"/>
      <c r="T535" s="49"/>
      <c r="U535" s="49"/>
    </row>
    <row r="536" spans="1:21" ht="15.75" x14ac:dyDescent="0.25">
      <c r="A536" s="61"/>
      <c r="B536" s="49"/>
      <c r="C536" s="62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49"/>
      <c r="T536" s="49"/>
      <c r="U536" s="49"/>
    </row>
    <row r="537" spans="1:21" ht="15.75" x14ac:dyDescent="0.25">
      <c r="A537" s="61"/>
      <c r="B537" s="49"/>
      <c r="C537" s="62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49"/>
      <c r="T537" s="49"/>
      <c r="U537" s="49"/>
    </row>
    <row r="538" spans="1:21" ht="15.75" x14ac:dyDescent="0.25">
      <c r="A538" s="61"/>
      <c r="B538" s="49"/>
      <c r="C538" s="62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49"/>
      <c r="T538" s="49"/>
      <c r="U538" s="49"/>
    </row>
    <row r="539" spans="1:21" ht="15.75" x14ac:dyDescent="0.25">
      <c r="A539" s="61"/>
      <c r="B539" s="49"/>
      <c r="C539" s="62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49"/>
      <c r="T539" s="49"/>
      <c r="U539" s="49"/>
    </row>
    <row r="540" spans="1:21" ht="15.75" x14ac:dyDescent="0.25">
      <c r="A540" s="61"/>
      <c r="B540" s="49"/>
      <c r="C540" s="62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49"/>
      <c r="T540" s="49"/>
      <c r="U540" s="49"/>
    </row>
    <row r="541" spans="1:21" ht="15.75" x14ac:dyDescent="0.25">
      <c r="A541" s="61"/>
      <c r="B541" s="49"/>
      <c r="C541" s="62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49"/>
      <c r="T541" s="49"/>
      <c r="U541" s="49"/>
    </row>
    <row r="542" spans="1:21" ht="15.75" x14ac:dyDescent="0.25">
      <c r="A542" s="61"/>
      <c r="B542" s="49"/>
      <c r="C542" s="62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49"/>
      <c r="T542" s="49"/>
      <c r="U542" s="49"/>
    </row>
    <row r="543" spans="1:21" ht="15.75" x14ac:dyDescent="0.25">
      <c r="A543" s="61"/>
      <c r="B543" s="49"/>
      <c r="C543" s="62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49"/>
      <c r="T543" s="49"/>
      <c r="U543" s="49"/>
    </row>
    <row r="544" spans="1:21" ht="15.75" x14ac:dyDescent="0.25">
      <c r="A544" s="61"/>
      <c r="B544" s="49"/>
      <c r="C544" s="62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49"/>
      <c r="T544" s="49"/>
      <c r="U544" s="49"/>
    </row>
    <row r="545" spans="1:21" ht="15.75" x14ac:dyDescent="0.25">
      <c r="A545" s="61"/>
      <c r="B545" s="49"/>
      <c r="C545" s="62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49"/>
      <c r="T545" s="49"/>
      <c r="U545" s="49"/>
    </row>
    <row r="546" spans="1:21" ht="15.75" x14ac:dyDescent="0.25">
      <c r="A546" s="61"/>
      <c r="B546" s="49"/>
      <c r="C546" s="62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49"/>
      <c r="T546" s="49"/>
      <c r="U546" s="49"/>
    </row>
    <row r="547" spans="1:21" ht="15.75" x14ac:dyDescent="0.25">
      <c r="A547" s="61"/>
      <c r="B547" s="49"/>
      <c r="C547" s="62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49"/>
      <c r="T547" s="49"/>
      <c r="U547" s="49"/>
    </row>
    <row r="548" spans="1:21" ht="15.75" x14ac:dyDescent="0.25">
      <c r="A548" s="61"/>
      <c r="B548" s="49"/>
      <c r="C548" s="62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49"/>
      <c r="T548" s="49"/>
      <c r="U548" s="49"/>
    </row>
    <row r="549" spans="1:21" ht="15.75" x14ac:dyDescent="0.25">
      <c r="A549" s="61"/>
      <c r="B549" s="49"/>
      <c r="C549" s="62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49"/>
      <c r="T549" s="49"/>
      <c r="U549" s="49"/>
    </row>
    <row r="550" spans="1:21" ht="15.75" x14ac:dyDescent="0.25">
      <c r="A550" s="61"/>
      <c r="B550" s="49"/>
      <c r="C550" s="62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49"/>
      <c r="T550" s="49"/>
      <c r="U550" s="49"/>
    </row>
    <row r="551" spans="1:21" ht="15.75" x14ac:dyDescent="0.25">
      <c r="A551" s="61"/>
      <c r="B551" s="49"/>
      <c r="C551" s="62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49"/>
      <c r="T551" s="49"/>
      <c r="U551" s="49"/>
    </row>
    <row r="552" spans="1:21" ht="15.75" x14ac:dyDescent="0.25">
      <c r="A552" s="61"/>
      <c r="B552" s="49"/>
      <c r="C552" s="62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49"/>
      <c r="T552" s="49"/>
      <c r="U552" s="49"/>
    </row>
    <row r="553" spans="1:21" ht="15.75" x14ac:dyDescent="0.25">
      <c r="A553" s="61"/>
      <c r="B553" s="49"/>
      <c r="C553" s="62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49"/>
      <c r="T553" s="49"/>
      <c r="U553" s="49"/>
    </row>
    <row r="554" spans="1:21" ht="15.75" x14ac:dyDescent="0.25">
      <c r="A554" s="61"/>
      <c r="B554" s="49"/>
      <c r="C554" s="62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49"/>
      <c r="T554" s="49"/>
      <c r="U554" s="49"/>
    </row>
    <row r="555" spans="1:21" ht="15.75" x14ac:dyDescent="0.25">
      <c r="A555" s="61"/>
      <c r="B555" s="49"/>
      <c r="C555" s="62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49"/>
      <c r="T555" s="49"/>
      <c r="U555" s="49"/>
    </row>
    <row r="556" spans="1:21" ht="15.75" x14ac:dyDescent="0.25">
      <c r="A556" s="61"/>
      <c r="B556" s="49"/>
      <c r="C556" s="62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49"/>
      <c r="T556" s="49"/>
      <c r="U556" s="49"/>
    </row>
    <row r="557" spans="1:21" ht="15.75" x14ac:dyDescent="0.25">
      <c r="A557" s="61"/>
      <c r="B557" s="49"/>
      <c r="C557" s="62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49"/>
      <c r="T557" s="49"/>
      <c r="U557" s="49"/>
    </row>
    <row r="558" spans="1:21" ht="15.75" x14ac:dyDescent="0.25">
      <c r="A558" s="61"/>
      <c r="B558" s="49"/>
      <c r="C558" s="62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49"/>
      <c r="T558" s="49"/>
      <c r="U558" s="49"/>
    </row>
    <row r="559" spans="1:21" ht="15.75" x14ac:dyDescent="0.25">
      <c r="A559" s="61"/>
      <c r="B559" s="49"/>
      <c r="C559" s="62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49"/>
      <c r="T559" s="49"/>
      <c r="U559" s="49"/>
    </row>
    <row r="560" spans="1:21" ht="15.75" x14ac:dyDescent="0.25">
      <c r="A560" s="61"/>
      <c r="B560" s="49"/>
      <c r="C560" s="62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49"/>
      <c r="T560" s="49"/>
      <c r="U560" s="49"/>
    </row>
    <row r="561" spans="1:21" ht="15.75" x14ac:dyDescent="0.25">
      <c r="A561" s="61"/>
      <c r="B561" s="49"/>
      <c r="C561" s="62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49"/>
      <c r="T561" s="49"/>
      <c r="U561" s="49"/>
    </row>
    <row r="562" spans="1:21" ht="15.75" x14ac:dyDescent="0.25">
      <c r="A562" s="61"/>
      <c r="B562" s="49"/>
      <c r="C562" s="62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49"/>
      <c r="T562" s="49"/>
      <c r="U562" s="49"/>
    </row>
    <row r="563" spans="1:21" ht="15.75" x14ac:dyDescent="0.25">
      <c r="A563" s="61"/>
      <c r="B563" s="49"/>
      <c r="C563" s="62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49"/>
      <c r="T563" s="49"/>
      <c r="U563" s="49"/>
    </row>
    <row r="564" spans="1:21" ht="15.75" x14ac:dyDescent="0.25">
      <c r="A564" s="61"/>
      <c r="B564" s="49"/>
      <c r="C564" s="62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49"/>
      <c r="T564" s="49"/>
      <c r="U564" s="49"/>
    </row>
    <row r="565" spans="1:21" ht="15.75" x14ac:dyDescent="0.25">
      <c r="A565" s="61"/>
      <c r="B565" s="49"/>
      <c r="C565" s="62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49"/>
      <c r="T565" s="49"/>
      <c r="U565" s="49"/>
    </row>
    <row r="566" spans="1:21" ht="15.75" x14ac:dyDescent="0.25">
      <c r="A566" s="61"/>
      <c r="B566" s="49"/>
      <c r="C566" s="62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49"/>
      <c r="T566" s="49"/>
      <c r="U566" s="49"/>
    </row>
    <row r="567" spans="1:21" ht="15.75" x14ac:dyDescent="0.25">
      <c r="A567" s="61"/>
      <c r="B567" s="49"/>
      <c r="C567" s="62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49"/>
      <c r="T567" s="49"/>
      <c r="U567" s="49"/>
    </row>
    <row r="568" spans="1:21" ht="15.75" x14ac:dyDescent="0.25">
      <c r="A568" s="61"/>
      <c r="B568" s="49"/>
      <c r="C568" s="62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49"/>
      <c r="T568" s="49"/>
      <c r="U568" s="49"/>
    </row>
    <row r="569" spans="1:21" ht="15.75" x14ac:dyDescent="0.25">
      <c r="A569" s="61"/>
      <c r="B569" s="49"/>
      <c r="C569" s="62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49"/>
      <c r="T569" s="49"/>
      <c r="U569" s="49"/>
    </row>
    <row r="570" spans="1:21" ht="15.75" x14ac:dyDescent="0.25">
      <c r="A570" s="61"/>
      <c r="B570" s="49"/>
      <c r="C570" s="62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49"/>
      <c r="T570" s="49"/>
      <c r="U570" s="49"/>
    </row>
    <row r="571" spans="1:21" ht="15.75" x14ac:dyDescent="0.25">
      <c r="A571" s="61"/>
      <c r="B571" s="49"/>
      <c r="C571" s="62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49"/>
      <c r="T571" s="49"/>
      <c r="U571" s="49"/>
    </row>
    <row r="572" spans="1:21" ht="15.75" x14ac:dyDescent="0.25">
      <c r="A572" s="61"/>
      <c r="B572" s="49"/>
      <c r="C572" s="62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49"/>
      <c r="T572" s="49"/>
      <c r="U572" s="49"/>
    </row>
    <row r="573" spans="1:21" ht="15.75" x14ac:dyDescent="0.25">
      <c r="A573" s="61"/>
      <c r="B573" s="49"/>
      <c r="C573" s="62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49"/>
      <c r="T573" s="49"/>
      <c r="U573" s="49"/>
    </row>
    <row r="574" spans="1:21" ht="15.75" x14ac:dyDescent="0.25">
      <c r="A574" s="61"/>
      <c r="B574" s="49"/>
      <c r="C574" s="62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49"/>
      <c r="T574" s="49"/>
      <c r="U574" s="49"/>
    </row>
    <row r="575" spans="1:21" ht="15.75" x14ac:dyDescent="0.25">
      <c r="A575" s="61"/>
      <c r="B575" s="49"/>
      <c r="C575" s="62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49"/>
      <c r="T575" s="49"/>
      <c r="U575" s="49"/>
    </row>
    <row r="576" spans="1:21" ht="15.75" x14ac:dyDescent="0.25">
      <c r="A576" s="61"/>
      <c r="B576" s="49"/>
      <c r="C576" s="62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49"/>
      <c r="T576" s="49"/>
      <c r="U576" s="49"/>
    </row>
    <row r="577" spans="1:21" ht="15.75" x14ac:dyDescent="0.25">
      <c r="A577" s="61"/>
      <c r="B577" s="49"/>
      <c r="C577" s="62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49"/>
      <c r="T577" s="49"/>
      <c r="U577" s="49"/>
    </row>
    <row r="578" spans="1:21" ht="15.75" x14ac:dyDescent="0.25">
      <c r="A578" s="61"/>
      <c r="B578" s="49"/>
      <c r="C578" s="62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49"/>
      <c r="T578" s="49"/>
      <c r="U578" s="49"/>
    </row>
    <row r="579" spans="1:21" ht="15.75" x14ac:dyDescent="0.25">
      <c r="A579" s="61"/>
      <c r="B579" s="49"/>
      <c r="C579" s="62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49"/>
      <c r="T579" s="49"/>
      <c r="U579" s="49"/>
    </row>
    <row r="580" spans="1:21" ht="15.75" x14ac:dyDescent="0.25">
      <c r="A580" s="61"/>
      <c r="B580" s="49"/>
      <c r="C580" s="62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49"/>
      <c r="T580" s="49"/>
      <c r="U580" s="49"/>
    </row>
    <row r="581" spans="1:21" ht="15.75" x14ac:dyDescent="0.25">
      <c r="A581" s="61"/>
      <c r="B581" s="49"/>
      <c r="C581" s="62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49"/>
      <c r="T581" s="49"/>
      <c r="U581" s="49"/>
    </row>
    <row r="582" spans="1:21" ht="15.75" x14ac:dyDescent="0.25">
      <c r="A582" s="61"/>
      <c r="B582" s="49"/>
      <c r="C582" s="62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49"/>
      <c r="T582" s="49"/>
      <c r="U582" s="49"/>
    </row>
    <row r="583" spans="1:21" ht="15.75" x14ac:dyDescent="0.25">
      <c r="A583" s="61"/>
      <c r="B583" s="49"/>
      <c r="C583" s="62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49"/>
      <c r="T583" s="49"/>
      <c r="U583" s="49"/>
    </row>
    <row r="584" spans="1:21" ht="15.75" x14ac:dyDescent="0.25">
      <c r="A584" s="61"/>
      <c r="B584" s="49"/>
      <c r="C584" s="62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49"/>
      <c r="T584" s="49"/>
      <c r="U584" s="49"/>
    </row>
    <row r="585" spans="1:21" ht="15.75" x14ac:dyDescent="0.25">
      <c r="A585" s="61"/>
      <c r="B585" s="49"/>
      <c r="C585" s="62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49"/>
      <c r="T585" s="49"/>
      <c r="U585" s="49"/>
    </row>
    <row r="586" spans="1:21" ht="15.75" x14ac:dyDescent="0.25">
      <c r="A586" s="61"/>
      <c r="B586" s="49"/>
      <c r="C586" s="62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49"/>
      <c r="T586" s="49"/>
      <c r="U586" s="49"/>
    </row>
    <row r="587" spans="1:21" ht="15.75" x14ac:dyDescent="0.25">
      <c r="A587" s="61"/>
      <c r="B587" s="49"/>
      <c r="C587" s="62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49"/>
      <c r="T587" s="49"/>
      <c r="U587" s="49"/>
    </row>
    <row r="588" spans="1:21" ht="15.75" x14ac:dyDescent="0.25">
      <c r="A588" s="61"/>
      <c r="B588" s="49"/>
      <c r="C588" s="62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49"/>
      <c r="T588" s="49"/>
      <c r="U588" s="49"/>
    </row>
    <row r="589" spans="1:21" ht="15.75" x14ac:dyDescent="0.25">
      <c r="A589" s="61"/>
      <c r="B589" s="49"/>
      <c r="C589" s="62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49"/>
      <c r="T589" s="49"/>
      <c r="U589" s="49"/>
    </row>
    <row r="590" spans="1:21" ht="15.75" x14ac:dyDescent="0.25">
      <c r="A590" s="61"/>
      <c r="B590" s="49"/>
      <c r="C590" s="62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49"/>
      <c r="T590" s="49"/>
      <c r="U590" s="49"/>
    </row>
    <row r="591" spans="1:21" ht="15.75" x14ac:dyDescent="0.25">
      <c r="A591" s="61"/>
      <c r="B591" s="49"/>
      <c r="C591" s="62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49"/>
      <c r="T591" s="49"/>
      <c r="U591" s="49"/>
    </row>
    <row r="592" spans="1:21" ht="15.75" x14ac:dyDescent="0.25">
      <c r="A592" s="61"/>
      <c r="B592" s="49"/>
      <c r="C592" s="62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49"/>
      <c r="T592" s="49"/>
      <c r="U592" s="49"/>
    </row>
    <row r="593" spans="1:21" ht="15.75" x14ac:dyDescent="0.25">
      <c r="A593" s="61"/>
      <c r="B593" s="49"/>
      <c r="C593" s="62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49"/>
      <c r="T593" s="49"/>
      <c r="U593" s="49"/>
    </row>
    <row r="594" spans="1:21" ht="15.75" x14ac:dyDescent="0.25">
      <c r="A594" s="61"/>
      <c r="B594" s="49"/>
      <c r="C594" s="62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49"/>
      <c r="T594" s="49"/>
      <c r="U594" s="49"/>
    </row>
    <row r="595" spans="1:21" ht="15.75" x14ac:dyDescent="0.25">
      <c r="A595" s="61"/>
      <c r="B595" s="49"/>
      <c r="C595" s="62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49"/>
      <c r="T595" s="49"/>
      <c r="U595" s="49"/>
    </row>
    <row r="596" spans="1:21" ht="15.75" x14ac:dyDescent="0.25">
      <c r="A596" s="61"/>
      <c r="B596" s="49"/>
      <c r="C596" s="62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49"/>
      <c r="T596" s="49"/>
      <c r="U596" s="49"/>
    </row>
    <row r="597" spans="1:21" ht="15.75" x14ac:dyDescent="0.25">
      <c r="A597" s="61"/>
      <c r="B597" s="49"/>
      <c r="C597" s="62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49"/>
      <c r="T597" s="49"/>
      <c r="U597" s="49"/>
    </row>
    <row r="598" spans="1:21" ht="15.75" x14ac:dyDescent="0.25">
      <c r="A598" s="61"/>
      <c r="B598" s="49"/>
      <c r="C598" s="62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49"/>
      <c r="T598" s="49"/>
      <c r="U598" s="49"/>
    </row>
    <row r="599" spans="1:21" ht="15.75" x14ac:dyDescent="0.25">
      <c r="A599" s="61"/>
      <c r="B599" s="49"/>
      <c r="C599" s="62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49"/>
      <c r="T599" s="49"/>
      <c r="U599" s="49"/>
    </row>
    <row r="600" spans="1:21" ht="15.75" x14ac:dyDescent="0.25">
      <c r="A600" s="61"/>
      <c r="B600" s="49"/>
      <c r="C600" s="62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49"/>
      <c r="T600" s="49"/>
      <c r="U600" s="49"/>
    </row>
    <row r="601" spans="1:21" ht="15.75" x14ac:dyDescent="0.25">
      <c r="A601" s="61"/>
      <c r="B601" s="49"/>
      <c r="C601" s="62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49"/>
      <c r="T601" s="49"/>
      <c r="U601" s="49"/>
    </row>
    <row r="602" spans="1:21" ht="15.75" x14ac:dyDescent="0.25">
      <c r="A602" s="61"/>
      <c r="B602" s="49"/>
      <c r="C602" s="62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49"/>
      <c r="T602" s="49"/>
      <c r="U602" s="49"/>
    </row>
    <row r="603" spans="1:21" ht="15.75" x14ac:dyDescent="0.25">
      <c r="A603" s="61"/>
      <c r="B603" s="49"/>
      <c r="C603" s="62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49"/>
      <c r="T603" s="49"/>
      <c r="U603" s="49"/>
    </row>
    <row r="604" spans="1:21" ht="15.75" x14ac:dyDescent="0.25">
      <c r="A604" s="61"/>
      <c r="B604" s="49"/>
      <c r="C604" s="62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49"/>
      <c r="T604" s="49"/>
      <c r="U604" s="49"/>
    </row>
    <row r="605" spans="1:21" ht="15.75" x14ac:dyDescent="0.25">
      <c r="A605" s="61"/>
      <c r="B605" s="49"/>
      <c r="C605" s="62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49"/>
      <c r="T605" s="49"/>
      <c r="U605" s="49"/>
    </row>
    <row r="606" spans="1:21" ht="15.75" x14ac:dyDescent="0.25">
      <c r="A606" s="61"/>
      <c r="B606" s="49"/>
      <c r="C606" s="62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49"/>
      <c r="T606" s="49"/>
      <c r="U606" s="49"/>
    </row>
    <row r="607" spans="1:21" ht="15.75" x14ac:dyDescent="0.25">
      <c r="A607" s="61"/>
      <c r="B607" s="49"/>
      <c r="C607" s="62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49"/>
      <c r="T607" s="49"/>
      <c r="U607" s="49"/>
    </row>
    <row r="608" spans="1:21" ht="15.75" x14ac:dyDescent="0.25">
      <c r="A608" s="61"/>
      <c r="B608" s="49"/>
      <c r="C608" s="62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49"/>
      <c r="T608" s="49"/>
      <c r="U608" s="49"/>
    </row>
    <row r="609" spans="1:21" ht="15.75" x14ac:dyDescent="0.25">
      <c r="A609" s="61"/>
      <c r="B609" s="49"/>
      <c r="C609" s="62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49"/>
      <c r="T609" s="49"/>
      <c r="U609" s="49"/>
    </row>
    <row r="610" spans="1:21" ht="15.75" x14ac:dyDescent="0.25">
      <c r="A610" s="61"/>
      <c r="B610" s="49"/>
      <c r="C610" s="62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49"/>
      <c r="T610" s="49"/>
      <c r="U610" s="49"/>
    </row>
    <row r="611" spans="1:21" ht="15.75" x14ac:dyDescent="0.25">
      <c r="A611" s="61"/>
      <c r="B611" s="49"/>
      <c r="C611" s="62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49"/>
      <c r="T611" s="49"/>
      <c r="U611" s="49"/>
    </row>
    <row r="612" spans="1:21" ht="15.75" x14ac:dyDescent="0.25">
      <c r="A612" s="61"/>
      <c r="B612" s="49"/>
      <c r="C612" s="62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49"/>
      <c r="T612" s="49"/>
      <c r="U612" s="49"/>
    </row>
    <row r="613" spans="1:21" ht="15.75" x14ac:dyDescent="0.25">
      <c r="A613" s="61"/>
      <c r="B613" s="49"/>
      <c r="C613" s="62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49"/>
      <c r="T613" s="49"/>
      <c r="U613" s="49"/>
    </row>
    <row r="614" spans="1:21" ht="15.75" x14ac:dyDescent="0.25">
      <c r="A614" s="61"/>
      <c r="B614" s="49"/>
      <c r="C614" s="62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49"/>
      <c r="T614" s="49"/>
      <c r="U614" s="49"/>
    </row>
    <row r="615" spans="1:21" ht="15.75" x14ac:dyDescent="0.25">
      <c r="A615" s="61"/>
      <c r="B615" s="49"/>
      <c r="C615" s="62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49"/>
      <c r="T615" s="49"/>
      <c r="U615" s="49"/>
    </row>
    <row r="616" spans="1:21" ht="15.75" x14ac:dyDescent="0.25">
      <c r="A616" s="61"/>
      <c r="B616" s="49"/>
      <c r="C616" s="62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49"/>
      <c r="T616" s="49"/>
      <c r="U616" s="49"/>
    </row>
    <row r="617" spans="1:21" ht="15.75" x14ac:dyDescent="0.25">
      <c r="A617" s="61"/>
      <c r="B617" s="49"/>
      <c r="C617" s="62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49"/>
      <c r="T617" s="49"/>
      <c r="U617" s="49"/>
    </row>
    <row r="618" spans="1:21" ht="15.75" x14ac:dyDescent="0.25">
      <c r="A618" s="61"/>
      <c r="B618" s="49"/>
      <c r="C618" s="62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49"/>
      <c r="T618" s="49"/>
      <c r="U618" s="49"/>
    </row>
    <row r="619" spans="1:21" ht="15.75" x14ac:dyDescent="0.25">
      <c r="A619" s="61"/>
      <c r="B619" s="49"/>
      <c r="C619" s="62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49"/>
      <c r="T619" s="49"/>
      <c r="U619" s="49"/>
    </row>
    <row r="620" spans="1:21" ht="15.75" x14ac:dyDescent="0.25">
      <c r="A620" s="61"/>
      <c r="B620" s="49"/>
      <c r="C620" s="62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49"/>
      <c r="T620" s="49"/>
      <c r="U620" s="49"/>
    </row>
    <row r="621" spans="1:21" ht="15.75" x14ac:dyDescent="0.25">
      <c r="A621" s="61"/>
      <c r="B621" s="49"/>
      <c r="C621" s="62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49"/>
      <c r="T621" s="49"/>
      <c r="U621" s="49"/>
    </row>
    <row r="622" spans="1:21" ht="15.75" x14ac:dyDescent="0.25">
      <c r="A622" s="61"/>
      <c r="B622" s="49"/>
      <c r="C622" s="62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49"/>
      <c r="T622" s="49"/>
      <c r="U622" s="49"/>
    </row>
    <row r="623" spans="1:21" ht="15.75" x14ac:dyDescent="0.25">
      <c r="A623" s="61"/>
      <c r="B623" s="49"/>
      <c r="C623" s="62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49"/>
      <c r="T623" s="49"/>
      <c r="U623" s="49"/>
    </row>
    <row r="624" spans="1:21" ht="15.75" x14ac:dyDescent="0.25">
      <c r="A624" s="61"/>
      <c r="B624" s="49"/>
      <c r="C624" s="62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49"/>
      <c r="T624" s="49"/>
      <c r="U624" s="49"/>
    </row>
    <row r="625" spans="1:21" ht="15.75" x14ac:dyDescent="0.25">
      <c r="A625" s="61"/>
      <c r="B625" s="49"/>
      <c r="C625" s="62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49"/>
      <c r="T625" s="49"/>
      <c r="U625" s="49"/>
    </row>
    <row r="626" spans="1:21" ht="15.75" x14ac:dyDescent="0.25">
      <c r="A626" s="61"/>
      <c r="B626" s="49"/>
      <c r="C626" s="62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49"/>
      <c r="T626" s="49"/>
      <c r="U626" s="49"/>
    </row>
    <row r="627" spans="1:21" ht="15.75" x14ac:dyDescent="0.25">
      <c r="A627" s="61"/>
      <c r="B627" s="49"/>
      <c r="C627" s="62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49"/>
      <c r="T627" s="49"/>
      <c r="U627" s="49"/>
    </row>
    <row r="628" spans="1:21" ht="15.75" x14ac:dyDescent="0.25">
      <c r="A628" s="61"/>
      <c r="B628" s="49"/>
      <c r="C628" s="62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49"/>
      <c r="T628" s="49"/>
      <c r="U628" s="49"/>
    </row>
    <row r="629" spans="1:21" ht="15.75" x14ac:dyDescent="0.25">
      <c r="A629" s="61"/>
      <c r="B629" s="49"/>
      <c r="C629" s="62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49"/>
      <c r="T629" s="49"/>
      <c r="U629" s="49"/>
    </row>
    <row r="630" spans="1:21" ht="15.75" x14ac:dyDescent="0.25">
      <c r="A630" s="61"/>
      <c r="B630" s="49"/>
      <c r="C630" s="62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49"/>
      <c r="T630" s="49"/>
      <c r="U630" s="49"/>
    </row>
    <row r="631" spans="1:21" ht="15.75" x14ac:dyDescent="0.25">
      <c r="A631" s="61"/>
      <c r="B631" s="49"/>
      <c r="C631" s="62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49"/>
      <c r="T631" s="49"/>
      <c r="U631" s="49"/>
    </row>
    <row r="632" spans="1:21" ht="15.75" x14ac:dyDescent="0.25">
      <c r="A632" s="61"/>
      <c r="B632" s="49"/>
      <c r="C632" s="62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49"/>
      <c r="T632" s="49"/>
      <c r="U632" s="49"/>
    </row>
    <row r="633" spans="1:21" ht="15.75" x14ac:dyDescent="0.25">
      <c r="A633" s="61"/>
      <c r="B633" s="49"/>
      <c r="C633" s="62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49"/>
      <c r="T633" s="49"/>
      <c r="U633" s="49"/>
    </row>
    <row r="634" spans="1:21" ht="15.75" x14ac:dyDescent="0.25">
      <c r="A634" s="61"/>
      <c r="B634" s="49"/>
      <c r="C634" s="62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49"/>
      <c r="T634" s="49"/>
      <c r="U634" s="49"/>
    </row>
    <row r="635" spans="1:21" ht="15.75" x14ac:dyDescent="0.25">
      <c r="A635" s="61"/>
      <c r="B635" s="49"/>
      <c r="C635" s="62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49"/>
      <c r="T635" s="49"/>
      <c r="U635" s="49"/>
    </row>
    <row r="636" spans="1:21" ht="15.75" x14ac:dyDescent="0.25">
      <c r="A636" s="61"/>
      <c r="B636" s="49"/>
      <c r="C636" s="62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49"/>
      <c r="T636" s="49"/>
      <c r="U636" s="49"/>
    </row>
    <row r="637" spans="1:21" ht="15.75" x14ac:dyDescent="0.25">
      <c r="A637" s="61"/>
      <c r="B637" s="49"/>
      <c r="C637" s="62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49"/>
      <c r="T637" s="49"/>
      <c r="U637" s="49"/>
    </row>
    <row r="638" spans="1:21" ht="15.75" x14ac:dyDescent="0.25">
      <c r="A638" s="61"/>
      <c r="B638" s="49"/>
      <c r="C638" s="62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49"/>
      <c r="T638" s="49"/>
      <c r="U638" s="49"/>
    </row>
    <row r="639" spans="1:21" ht="15.75" x14ac:dyDescent="0.25">
      <c r="A639" s="61"/>
      <c r="B639" s="49"/>
      <c r="C639" s="62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49"/>
      <c r="T639" s="49"/>
      <c r="U639" s="49"/>
    </row>
    <row r="640" spans="1:21" ht="15.75" x14ac:dyDescent="0.25">
      <c r="A640" s="61"/>
      <c r="B640" s="49"/>
      <c r="C640" s="62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49"/>
      <c r="T640" s="49"/>
      <c r="U640" s="49"/>
    </row>
    <row r="641" spans="1:21" ht="15.75" x14ac:dyDescent="0.25">
      <c r="A641" s="61"/>
      <c r="B641" s="49"/>
      <c r="C641" s="62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49"/>
      <c r="T641" s="49"/>
      <c r="U641" s="49"/>
    </row>
    <row r="642" spans="1:21" ht="15.75" x14ac:dyDescent="0.25">
      <c r="A642" s="61"/>
      <c r="B642" s="49"/>
      <c r="C642" s="62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49"/>
      <c r="T642" s="49"/>
      <c r="U642" s="49"/>
    </row>
    <row r="643" spans="1:21" ht="15.75" x14ac:dyDescent="0.25">
      <c r="A643" s="61"/>
      <c r="B643" s="49"/>
      <c r="C643" s="62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49"/>
      <c r="T643" s="49"/>
      <c r="U643" s="49"/>
    </row>
    <row r="644" spans="1:21" ht="15.75" x14ac:dyDescent="0.25">
      <c r="A644" s="61"/>
      <c r="B644" s="49"/>
      <c r="C644" s="62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49"/>
      <c r="T644" s="49"/>
      <c r="U644" s="49"/>
    </row>
    <row r="645" spans="1:21" ht="15.75" x14ac:dyDescent="0.25">
      <c r="A645" s="61"/>
      <c r="B645" s="49"/>
      <c r="C645" s="62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49"/>
      <c r="T645" s="49"/>
      <c r="U645" s="49"/>
    </row>
    <row r="646" spans="1:21" ht="15.75" x14ac:dyDescent="0.25">
      <c r="A646" s="61"/>
      <c r="B646" s="49"/>
      <c r="C646" s="62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49"/>
      <c r="T646" s="49"/>
      <c r="U646" s="49"/>
    </row>
    <row r="647" spans="1:21" ht="15.75" x14ac:dyDescent="0.25">
      <c r="A647" s="61"/>
      <c r="B647" s="49"/>
      <c r="C647" s="62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49"/>
      <c r="T647" s="49"/>
      <c r="U647" s="49"/>
    </row>
    <row r="648" spans="1:21" ht="15.75" x14ac:dyDescent="0.25">
      <c r="A648" s="61"/>
      <c r="B648" s="49"/>
      <c r="C648" s="62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49"/>
      <c r="T648" s="49"/>
      <c r="U648" s="49"/>
    </row>
    <row r="649" spans="1:21" ht="15.75" x14ac:dyDescent="0.25">
      <c r="A649" s="61"/>
      <c r="B649" s="49"/>
      <c r="C649" s="62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49"/>
      <c r="T649" s="49"/>
      <c r="U649" s="49"/>
    </row>
    <row r="650" spans="1:21" ht="15.75" x14ac:dyDescent="0.25">
      <c r="A650" s="61"/>
      <c r="B650" s="49"/>
      <c r="C650" s="62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49"/>
      <c r="T650" s="49"/>
      <c r="U650" s="49"/>
    </row>
    <row r="651" spans="1:21" ht="15.75" x14ac:dyDescent="0.25">
      <c r="A651" s="61"/>
      <c r="B651" s="49"/>
      <c r="C651" s="62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49"/>
      <c r="T651" s="49"/>
      <c r="U651" s="49"/>
    </row>
    <row r="652" spans="1:21" ht="15.75" x14ac:dyDescent="0.25">
      <c r="A652" s="61"/>
      <c r="B652" s="49"/>
      <c r="C652" s="62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49"/>
      <c r="T652" s="49"/>
      <c r="U652" s="49"/>
    </row>
    <row r="653" spans="1:21" ht="15.75" x14ac:dyDescent="0.25">
      <c r="A653" s="61"/>
      <c r="B653" s="49"/>
      <c r="C653" s="62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49"/>
      <c r="T653" s="49"/>
      <c r="U653" s="49"/>
    </row>
    <row r="654" spans="1:21" ht="15.75" x14ac:dyDescent="0.25">
      <c r="A654" s="61"/>
      <c r="B654" s="49"/>
      <c r="C654" s="62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49"/>
      <c r="T654" s="49"/>
      <c r="U654" s="49"/>
    </row>
    <row r="655" spans="1:21" ht="15.75" x14ac:dyDescent="0.25">
      <c r="A655" s="61"/>
      <c r="B655" s="49"/>
      <c r="C655" s="62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49"/>
      <c r="T655" s="49"/>
      <c r="U655" s="49"/>
    </row>
    <row r="656" spans="1:21" ht="15.75" x14ac:dyDescent="0.25">
      <c r="A656" s="61"/>
      <c r="B656" s="49"/>
      <c r="C656" s="62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49"/>
      <c r="T656" s="49"/>
      <c r="U656" s="49"/>
    </row>
    <row r="657" spans="1:21" ht="15.75" x14ac:dyDescent="0.25">
      <c r="A657" s="61"/>
      <c r="B657" s="49"/>
      <c r="C657" s="62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49"/>
      <c r="T657" s="49"/>
      <c r="U657" s="49"/>
    </row>
    <row r="658" spans="1:21" ht="15.75" x14ac:dyDescent="0.25">
      <c r="A658" s="61"/>
      <c r="B658" s="49"/>
      <c r="C658" s="62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49"/>
      <c r="T658" s="49"/>
      <c r="U658" s="49"/>
    </row>
    <row r="659" spans="1:21" ht="15.75" x14ac:dyDescent="0.25">
      <c r="A659" s="61"/>
      <c r="B659" s="49"/>
      <c r="C659" s="62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49"/>
      <c r="T659" s="49"/>
      <c r="U659" s="49"/>
    </row>
    <row r="660" spans="1:21" ht="15.75" x14ac:dyDescent="0.25">
      <c r="A660" s="61"/>
      <c r="B660" s="49"/>
      <c r="C660" s="62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49"/>
      <c r="T660" s="49"/>
      <c r="U660" s="49"/>
    </row>
    <row r="661" spans="1:21" ht="15.75" x14ac:dyDescent="0.25">
      <c r="A661" s="61"/>
      <c r="B661" s="49"/>
      <c r="C661" s="62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49"/>
      <c r="T661" s="49"/>
      <c r="U661" s="49"/>
    </row>
    <row r="662" spans="1:21" ht="15.75" x14ac:dyDescent="0.25">
      <c r="A662" s="61"/>
      <c r="B662" s="49"/>
      <c r="C662" s="62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49"/>
      <c r="T662" s="49"/>
      <c r="U662" s="49"/>
    </row>
    <row r="663" spans="1:21" ht="15.75" x14ac:dyDescent="0.25">
      <c r="A663" s="61"/>
      <c r="B663" s="49"/>
      <c r="C663" s="62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49"/>
      <c r="T663" s="49"/>
      <c r="U663" s="49"/>
    </row>
    <row r="664" spans="1:21" ht="15.75" x14ac:dyDescent="0.25">
      <c r="A664" s="61"/>
      <c r="B664" s="49"/>
      <c r="C664" s="62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49"/>
      <c r="T664" s="49"/>
      <c r="U664" s="49"/>
    </row>
    <row r="665" spans="1:21" ht="15.75" x14ac:dyDescent="0.25">
      <c r="A665" s="61"/>
      <c r="B665" s="49"/>
      <c r="C665" s="62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49"/>
      <c r="T665" s="49"/>
      <c r="U665" s="49"/>
    </row>
    <row r="666" spans="1:21" ht="15.75" x14ac:dyDescent="0.25">
      <c r="A666" s="61"/>
      <c r="B666" s="49"/>
      <c r="C666" s="62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49"/>
      <c r="T666" s="49"/>
      <c r="U666" s="49"/>
    </row>
    <row r="667" spans="1:21" ht="15.75" x14ac:dyDescent="0.25">
      <c r="A667" s="61"/>
      <c r="B667" s="49"/>
      <c r="C667" s="62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49"/>
      <c r="T667" s="49"/>
      <c r="U667" s="49"/>
    </row>
    <row r="668" spans="1:21" ht="15.75" x14ac:dyDescent="0.25">
      <c r="A668" s="61"/>
      <c r="B668" s="49"/>
      <c r="C668" s="62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49"/>
      <c r="T668" s="49"/>
      <c r="U668" s="49"/>
    </row>
    <row r="669" spans="1:21" ht="15.75" x14ac:dyDescent="0.25">
      <c r="A669" s="61"/>
      <c r="B669" s="49"/>
      <c r="C669" s="62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49"/>
      <c r="T669" s="49"/>
      <c r="U669" s="49"/>
    </row>
    <row r="670" spans="1:21" ht="15.75" x14ac:dyDescent="0.25">
      <c r="A670" s="61"/>
      <c r="B670" s="49"/>
      <c r="C670" s="62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49"/>
      <c r="T670" s="49"/>
      <c r="U670" s="49"/>
    </row>
    <row r="671" spans="1:21" ht="15.75" x14ac:dyDescent="0.25">
      <c r="A671" s="61"/>
      <c r="B671" s="49"/>
      <c r="C671" s="62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49"/>
      <c r="T671" s="49"/>
      <c r="U671" s="49"/>
    </row>
    <row r="672" spans="1:21" ht="15.75" x14ac:dyDescent="0.25">
      <c r="A672" s="61"/>
      <c r="B672" s="49"/>
      <c r="C672" s="62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49"/>
      <c r="T672" s="49"/>
      <c r="U672" s="49"/>
    </row>
    <row r="673" spans="1:21" ht="15.75" x14ac:dyDescent="0.25">
      <c r="A673" s="61"/>
      <c r="B673" s="49"/>
      <c r="C673" s="62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49"/>
      <c r="T673" s="49"/>
      <c r="U673" s="49"/>
    </row>
    <row r="674" spans="1:21" ht="15.75" x14ac:dyDescent="0.25">
      <c r="A674" s="61"/>
      <c r="B674" s="49"/>
      <c r="C674" s="62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49"/>
      <c r="T674" s="49"/>
      <c r="U674" s="49"/>
    </row>
    <row r="675" spans="1:21" ht="15.75" x14ac:dyDescent="0.25">
      <c r="A675" s="61"/>
      <c r="B675" s="49"/>
      <c r="C675" s="62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49"/>
      <c r="T675" s="49"/>
      <c r="U675" s="49"/>
    </row>
    <row r="676" spans="1:21" ht="15.75" x14ac:dyDescent="0.25">
      <c r="A676" s="61"/>
      <c r="B676" s="49"/>
      <c r="C676" s="62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49"/>
      <c r="T676" s="49"/>
      <c r="U676" s="49"/>
    </row>
    <row r="677" spans="1:21" ht="15.75" x14ac:dyDescent="0.25">
      <c r="A677" s="61"/>
      <c r="B677" s="49"/>
      <c r="C677" s="62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49"/>
      <c r="T677" s="49"/>
      <c r="U677" s="49"/>
    </row>
    <row r="678" spans="1:21" ht="15.75" x14ac:dyDescent="0.25">
      <c r="A678" s="61"/>
      <c r="B678" s="49"/>
      <c r="C678" s="62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49"/>
      <c r="T678" s="49"/>
      <c r="U678" s="49"/>
    </row>
    <row r="679" spans="1:21" ht="15.75" x14ac:dyDescent="0.25">
      <c r="A679" s="61"/>
      <c r="B679" s="49"/>
      <c r="C679" s="62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49"/>
      <c r="T679" s="49"/>
      <c r="U679" s="49"/>
    </row>
    <row r="680" spans="1:21" ht="15.75" x14ac:dyDescent="0.25">
      <c r="A680" s="61"/>
      <c r="B680" s="49"/>
      <c r="C680" s="62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49"/>
      <c r="T680" s="49"/>
      <c r="U680" s="49"/>
    </row>
    <row r="681" spans="1:21" ht="15.75" x14ac:dyDescent="0.25">
      <c r="A681" s="61"/>
      <c r="B681" s="49"/>
      <c r="C681" s="62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49"/>
      <c r="T681" s="49"/>
      <c r="U681" s="49"/>
    </row>
    <row r="682" spans="1:21" ht="15.75" x14ac:dyDescent="0.25">
      <c r="A682" s="61"/>
      <c r="B682" s="49"/>
      <c r="C682" s="62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49"/>
      <c r="T682" s="49"/>
      <c r="U682" s="49"/>
    </row>
    <row r="683" spans="1:21" ht="15.75" x14ac:dyDescent="0.25">
      <c r="A683" s="61"/>
      <c r="B683" s="49"/>
      <c r="C683" s="62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49"/>
      <c r="T683" s="49"/>
      <c r="U683" s="49"/>
    </row>
    <row r="684" spans="1:21" ht="15.75" x14ac:dyDescent="0.25">
      <c r="A684" s="61"/>
      <c r="B684" s="49"/>
      <c r="C684" s="62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49"/>
      <c r="T684" s="49"/>
      <c r="U684" s="49"/>
    </row>
    <row r="685" spans="1:21" ht="15.75" x14ac:dyDescent="0.25">
      <c r="A685" s="61"/>
      <c r="B685" s="49"/>
      <c r="C685" s="62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49"/>
      <c r="T685" s="49"/>
      <c r="U685" s="49"/>
    </row>
    <row r="686" spans="1:21" ht="15.75" x14ac:dyDescent="0.25">
      <c r="A686" s="61"/>
      <c r="B686" s="49"/>
      <c r="C686" s="62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49"/>
      <c r="T686" s="49"/>
      <c r="U686" s="49"/>
    </row>
    <row r="687" spans="1:21" ht="15.75" x14ac:dyDescent="0.25">
      <c r="A687" s="61"/>
      <c r="B687" s="49"/>
      <c r="C687" s="62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49"/>
      <c r="T687" s="49"/>
      <c r="U687" s="49"/>
    </row>
    <row r="688" spans="1:21" ht="15.75" x14ac:dyDescent="0.25">
      <c r="A688" s="61"/>
      <c r="B688" s="49"/>
      <c r="C688" s="62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49"/>
      <c r="T688" s="49"/>
      <c r="U688" s="49"/>
    </row>
    <row r="689" spans="1:21" ht="15.75" x14ac:dyDescent="0.25">
      <c r="A689" s="61"/>
      <c r="B689" s="49"/>
      <c r="C689" s="62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49"/>
      <c r="T689" s="49"/>
      <c r="U689" s="49"/>
    </row>
    <row r="690" spans="1:21" ht="15.75" x14ac:dyDescent="0.25">
      <c r="A690" s="61"/>
      <c r="B690" s="49"/>
      <c r="C690" s="62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49"/>
      <c r="T690" s="49"/>
      <c r="U690" s="49"/>
    </row>
    <row r="691" spans="1:21" ht="15.75" x14ac:dyDescent="0.25">
      <c r="A691" s="61"/>
      <c r="B691" s="49"/>
      <c r="C691" s="62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49"/>
      <c r="T691" s="49"/>
      <c r="U691" s="49"/>
    </row>
    <row r="692" spans="1:21" ht="15.75" x14ac:dyDescent="0.25">
      <c r="A692" s="61"/>
      <c r="B692" s="49"/>
      <c r="C692" s="62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49"/>
      <c r="T692" s="49"/>
      <c r="U692" s="49"/>
    </row>
    <row r="693" spans="1:21" ht="15.75" x14ac:dyDescent="0.25">
      <c r="A693" s="61"/>
      <c r="B693" s="49"/>
      <c r="C693" s="62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49"/>
      <c r="T693" s="49"/>
      <c r="U693" s="49"/>
    </row>
    <row r="694" spans="1:21" ht="15.75" x14ac:dyDescent="0.25">
      <c r="A694" s="61"/>
      <c r="B694" s="49"/>
      <c r="C694" s="62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49"/>
      <c r="T694" s="49"/>
      <c r="U694" s="49"/>
    </row>
    <row r="695" spans="1:21" ht="15.75" x14ac:dyDescent="0.25">
      <c r="A695" s="61"/>
      <c r="B695" s="49"/>
      <c r="C695" s="62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49"/>
      <c r="T695" s="49"/>
      <c r="U695" s="49"/>
    </row>
    <row r="696" spans="1:21" ht="15.75" x14ac:dyDescent="0.25">
      <c r="A696" s="61"/>
      <c r="B696" s="49"/>
      <c r="C696" s="62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49"/>
      <c r="T696" s="49"/>
      <c r="U696" s="49"/>
    </row>
    <row r="697" spans="1:21" ht="15.75" x14ac:dyDescent="0.25">
      <c r="A697" s="61"/>
      <c r="B697" s="49"/>
      <c r="C697" s="62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49"/>
      <c r="T697" s="49"/>
      <c r="U697" s="49"/>
    </row>
    <row r="698" spans="1:21" ht="15.75" x14ac:dyDescent="0.25">
      <c r="A698" s="61"/>
      <c r="B698" s="49"/>
      <c r="C698" s="62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49"/>
      <c r="T698" s="49"/>
      <c r="U698" s="49"/>
    </row>
    <row r="699" spans="1:21" ht="15.75" x14ac:dyDescent="0.25">
      <c r="A699" s="61"/>
      <c r="B699" s="49"/>
      <c r="C699" s="62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49"/>
      <c r="T699" s="49"/>
      <c r="U699" s="49"/>
    </row>
    <row r="700" spans="1:21" ht="15.75" x14ac:dyDescent="0.25">
      <c r="A700" s="61"/>
      <c r="B700" s="49"/>
      <c r="C700" s="62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49"/>
      <c r="T700" s="49"/>
      <c r="U700" s="49"/>
    </row>
    <row r="701" spans="1:21" ht="15.75" x14ac:dyDescent="0.25">
      <c r="A701" s="61"/>
      <c r="B701" s="49"/>
      <c r="C701" s="62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49"/>
      <c r="T701" s="49"/>
      <c r="U701" s="49"/>
    </row>
    <row r="702" spans="1:21" ht="15.75" x14ac:dyDescent="0.25">
      <c r="A702" s="61"/>
      <c r="B702" s="49"/>
      <c r="C702" s="62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49"/>
      <c r="T702" s="49"/>
      <c r="U702" s="49"/>
    </row>
    <row r="703" spans="1:21" ht="15.75" x14ac:dyDescent="0.25">
      <c r="A703" s="61"/>
      <c r="B703" s="49"/>
      <c r="C703" s="62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49"/>
      <c r="T703" s="49"/>
      <c r="U703" s="49"/>
    </row>
    <row r="704" spans="1:21" ht="15.75" x14ac:dyDescent="0.25">
      <c r="A704" s="61"/>
      <c r="B704" s="49"/>
      <c r="C704" s="62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49"/>
      <c r="T704" s="49"/>
      <c r="U704" s="49"/>
    </row>
    <row r="705" spans="1:21" ht="15.75" x14ac:dyDescent="0.25">
      <c r="A705" s="61"/>
      <c r="B705" s="49"/>
      <c r="C705" s="62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49"/>
      <c r="T705" s="49"/>
      <c r="U705" s="49"/>
    </row>
    <row r="706" spans="1:21" ht="15.75" x14ac:dyDescent="0.25">
      <c r="A706" s="61"/>
      <c r="B706" s="49"/>
      <c r="C706" s="62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49"/>
      <c r="T706" s="49"/>
      <c r="U706" s="49"/>
    </row>
    <row r="707" spans="1:21" ht="15.75" x14ac:dyDescent="0.25">
      <c r="A707" s="61"/>
      <c r="B707" s="49"/>
      <c r="C707" s="62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49"/>
      <c r="T707" s="49"/>
      <c r="U707" s="49"/>
    </row>
    <row r="708" spans="1:21" ht="15.75" x14ac:dyDescent="0.25">
      <c r="A708" s="61"/>
      <c r="B708" s="49"/>
      <c r="C708" s="62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49"/>
      <c r="T708" s="49"/>
      <c r="U708" s="49"/>
    </row>
    <row r="709" spans="1:21" ht="15.75" x14ac:dyDescent="0.25">
      <c r="A709" s="61"/>
      <c r="B709" s="49"/>
      <c r="C709" s="62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49"/>
      <c r="T709" s="49"/>
      <c r="U709" s="49"/>
    </row>
    <row r="710" spans="1:21" ht="15.75" x14ac:dyDescent="0.25">
      <c r="A710" s="61"/>
      <c r="B710" s="49"/>
      <c r="C710" s="62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49"/>
      <c r="T710" s="49"/>
      <c r="U710" s="49"/>
    </row>
    <row r="711" spans="1:21" ht="15.75" x14ac:dyDescent="0.25">
      <c r="A711" s="61"/>
      <c r="B711" s="49"/>
      <c r="C711" s="62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49"/>
      <c r="T711" s="49"/>
      <c r="U711" s="49"/>
    </row>
    <row r="712" spans="1:21" ht="15.75" x14ac:dyDescent="0.25">
      <c r="A712" s="61"/>
      <c r="B712" s="49"/>
      <c r="C712" s="62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49"/>
      <c r="T712" s="49"/>
      <c r="U712" s="49"/>
    </row>
    <row r="713" spans="1:21" ht="15.75" x14ac:dyDescent="0.25">
      <c r="A713" s="61"/>
      <c r="B713" s="49"/>
      <c r="C713" s="62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49"/>
      <c r="T713" s="49"/>
      <c r="U713" s="49"/>
    </row>
    <row r="714" spans="1:21" ht="15.75" x14ac:dyDescent="0.25">
      <c r="A714" s="61"/>
      <c r="B714" s="49"/>
      <c r="C714" s="62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49"/>
      <c r="T714" s="49"/>
      <c r="U714" s="49"/>
    </row>
    <row r="715" spans="1:21" ht="15.75" x14ac:dyDescent="0.25">
      <c r="A715" s="61"/>
      <c r="B715" s="49"/>
      <c r="C715" s="62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49"/>
      <c r="T715" s="49"/>
      <c r="U715" s="49"/>
    </row>
    <row r="716" spans="1:21" ht="15.75" x14ac:dyDescent="0.25">
      <c r="A716" s="61"/>
      <c r="B716" s="49"/>
      <c r="C716" s="62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49"/>
      <c r="T716" s="49"/>
      <c r="U716" s="49"/>
    </row>
    <row r="717" spans="1:21" ht="15.75" x14ac:dyDescent="0.25">
      <c r="A717" s="61"/>
      <c r="B717" s="49"/>
      <c r="C717" s="62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49"/>
      <c r="T717" s="49"/>
      <c r="U717" s="49"/>
    </row>
    <row r="718" spans="1:21" ht="15.75" x14ac:dyDescent="0.25">
      <c r="A718" s="61"/>
      <c r="B718" s="49"/>
      <c r="C718" s="62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49"/>
      <c r="T718" s="49"/>
      <c r="U718" s="49"/>
    </row>
    <row r="719" spans="1:21" ht="15.75" x14ac:dyDescent="0.25">
      <c r="A719" s="61"/>
      <c r="B719" s="49"/>
      <c r="C719" s="62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49"/>
      <c r="T719" s="49"/>
      <c r="U719" s="49"/>
    </row>
    <row r="720" spans="1:21" ht="15.75" x14ac:dyDescent="0.25">
      <c r="A720" s="61"/>
      <c r="B720" s="49"/>
      <c r="C720" s="62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49"/>
      <c r="T720" s="49"/>
      <c r="U720" s="49"/>
    </row>
    <row r="721" spans="1:21" ht="15.75" x14ac:dyDescent="0.25">
      <c r="A721" s="61"/>
      <c r="B721" s="49"/>
      <c r="C721" s="62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49"/>
      <c r="T721" s="49"/>
      <c r="U721" s="49"/>
    </row>
    <row r="722" spans="1:21" ht="15.75" x14ac:dyDescent="0.25">
      <c r="A722" s="61"/>
      <c r="B722" s="49"/>
      <c r="C722" s="62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49"/>
      <c r="T722" s="49"/>
      <c r="U722" s="49"/>
    </row>
    <row r="723" spans="1:21" ht="15.75" x14ac:dyDescent="0.25">
      <c r="A723" s="61"/>
      <c r="B723" s="49"/>
      <c r="C723" s="62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49"/>
      <c r="T723" s="49"/>
      <c r="U723" s="49"/>
    </row>
    <row r="724" spans="1:21" ht="15.75" x14ac:dyDescent="0.25">
      <c r="A724" s="61"/>
      <c r="B724" s="49"/>
      <c r="C724" s="62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49"/>
      <c r="T724" s="49"/>
      <c r="U724" s="49"/>
    </row>
    <row r="725" spans="1:21" ht="15.75" x14ac:dyDescent="0.25">
      <c r="A725" s="61"/>
      <c r="B725" s="49"/>
      <c r="C725" s="62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49"/>
      <c r="T725" s="49"/>
      <c r="U725" s="49"/>
    </row>
    <row r="726" spans="1:21" ht="15.75" x14ac:dyDescent="0.25">
      <c r="A726" s="61"/>
      <c r="B726" s="49"/>
      <c r="C726" s="62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49"/>
      <c r="T726" s="49"/>
      <c r="U726" s="49"/>
    </row>
    <row r="727" spans="1:21" ht="15.75" x14ac:dyDescent="0.25">
      <c r="A727" s="61"/>
      <c r="B727" s="49"/>
      <c r="C727" s="62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49"/>
      <c r="T727" s="49"/>
      <c r="U727" s="49"/>
    </row>
    <row r="728" spans="1:21" ht="15.75" x14ac:dyDescent="0.25">
      <c r="A728" s="61"/>
      <c r="B728" s="49"/>
      <c r="C728" s="62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49"/>
      <c r="T728" s="49"/>
      <c r="U728" s="49"/>
    </row>
    <row r="729" spans="1:21" ht="15.75" x14ac:dyDescent="0.25">
      <c r="A729" s="61"/>
      <c r="B729" s="49"/>
      <c r="C729" s="62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49"/>
      <c r="T729" s="49"/>
      <c r="U729" s="49"/>
    </row>
    <row r="730" spans="1:21" ht="15.75" x14ac:dyDescent="0.25">
      <c r="A730" s="61"/>
      <c r="B730" s="49"/>
      <c r="C730" s="62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49"/>
      <c r="T730" s="49"/>
      <c r="U730" s="49"/>
    </row>
    <row r="731" spans="1:21" ht="15.75" x14ac:dyDescent="0.25">
      <c r="A731" s="61"/>
      <c r="B731" s="49"/>
      <c r="C731" s="62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49"/>
      <c r="T731" s="49"/>
      <c r="U731" s="49"/>
    </row>
    <row r="732" spans="1:21" ht="15.75" x14ac:dyDescent="0.25">
      <c r="A732" s="61"/>
      <c r="B732" s="49"/>
      <c r="C732" s="62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49"/>
      <c r="T732" s="49"/>
      <c r="U732" s="49"/>
    </row>
    <row r="733" spans="1:21" ht="15.75" x14ac:dyDescent="0.25">
      <c r="A733" s="61"/>
      <c r="B733" s="49"/>
      <c r="C733" s="62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49"/>
      <c r="T733" s="49"/>
      <c r="U733" s="49"/>
    </row>
    <row r="734" spans="1:21" ht="15.75" x14ac:dyDescent="0.25">
      <c r="A734" s="61"/>
      <c r="B734" s="49"/>
      <c r="C734" s="62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49"/>
      <c r="T734" s="49"/>
      <c r="U734" s="49"/>
    </row>
    <row r="735" spans="1:21" ht="15.75" x14ac:dyDescent="0.25">
      <c r="A735" s="61"/>
      <c r="B735" s="49"/>
      <c r="C735" s="62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49"/>
      <c r="T735" s="49"/>
      <c r="U735" s="49"/>
    </row>
    <row r="736" spans="1:21" ht="15.75" x14ac:dyDescent="0.25">
      <c r="A736" s="61"/>
      <c r="B736" s="49"/>
      <c r="C736" s="62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49"/>
      <c r="T736" s="49"/>
      <c r="U736" s="49"/>
    </row>
    <row r="737" spans="1:21" ht="15.75" x14ac:dyDescent="0.25">
      <c r="A737" s="61"/>
      <c r="B737" s="49"/>
      <c r="C737" s="62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49"/>
      <c r="T737" s="49"/>
      <c r="U737" s="49"/>
    </row>
    <row r="738" spans="1:21" ht="15.75" x14ac:dyDescent="0.25">
      <c r="A738" s="61"/>
      <c r="B738" s="49"/>
      <c r="C738" s="62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49"/>
      <c r="T738" s="49"/>
      <c r="U738" s="49"/>
    </row>
    <row r="739" spans="1:21" ht="15.75" x14ac:dyDescent="0.25">
      <c r="A739" s="61"/>
      <c r="B739" s="49"/>
      <c r="C739" s="62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49"/>
      <c r="T739" s="49"/>
      <c r="U739" s="49"/>
    </row>
    <row r="740" spans="1:21" ht="15.75" x14ac:dyDescent="0.25">
      <c r="A740" s="61"/>
      <c r="B740" s="49"/>
      <c r="C740" s="62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49"/>
      <c r="T740" s="49"/>
      <c r="U740" s="49"/>
    </row>
    <row r="741" spans="1:21" ht="15.75" x14ac:dyDescent="0.25">
      <c r="A741" s="61"/>
      <c r="B741" s="49"/>
      <c r="C741" s="62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49"/>
      <c r="T741" s="49"/>
      <c r="U741" s="49"/>
    </row>
    <row r="742" spans="1:21" ht="15.75" x14ac:dyDescent="0.25">
      <c r="A742" s="61"/>
      <c r="B742" s="49"/>
      <c r="C742" s="62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49"/>
      <c r="T742" s="49"/>
      <c r="U742" s="49"/>
    </row>
    <row r="743" spans="1:21" ht="15.75" x14ac:dyDescent="0.25">
      <c r="A743" s="61"/>
      <c r="B743" s="49"/>
      <c r="C743" s="62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49"/>
      <c r="T743" s="49"/>
      <c r="U743" s="49"/>
    </row>
    <row r="744" spans="1:21" ht="15.75" x14ac:dyDescent="0.25">
      <c r="A744" s="61"/>
      <c r="B744" s="49"/>
      <c r="C744" s="62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49"/>
      <c r="T744" s="49"/>
      <c r="U744" s="49"/>
    </row>
    <row r="745" spans="1:21" ht="15.75" x14ac:dyDescent="0.25">
      <c r="A745" s="61"/>
      <c r="B745" s="49"/>
      <c r="C745" s="62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49"/>
      <c r="T745" s="49"/>
      <c r="U745" s="49"/>
    </row>
    <row r="746" spans="1:21" ht="15.75" x14ac:dyDescent="0.25">
      <c r="A746" s="61"/>
      <c r="B746" s="49"/>
      <c r="C746" s="62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49"/>
      <c r="T746" s="49"/>
      <c r="U746" s="49"/>
    </row>
    <row r="747" spans="1:21" ht="15.75" x14ac:dyDescent="0.25">
      <c r="A747" s="61"/>
      <c r="B747" s="49"/>
      <c r="C747" s="62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49"/>
      <c r="T747" s="49"/>
      <c r="U747" s="49"/>
    </row>
    <row r="748" spans="1:21" ht="15.75" x14ac:dyDescent="0.25">
      <c r="A748" s="61"/>
      <c r="B748" s="49"/>
      <c r="C748" s="62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49"/>
      <c r="T748" s="49"/>
      <c r="U748" s="49"/>
    </row>
    <row r="749" spans="1:21" ht="15.75" x14ac:dyDescent="0.25">
      <c r="A749" s="61"/>
      <c r="B749" s="49"/>
      <c r="C749" s="62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49"/>
      <c r="T749" s="49"/>
      <c r="U749" s="49"/>
    </row>
    <row r="750" spans="1:21" ht="15.75" x14ac:dyDescent="0.25">
      <c r="A750" s="61"/>
      <c r="B750" s="49"/>
      <c r="C750" s="62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49"/>
      <c r="T750" s="49"/>
      <c r="U750" s="49"/>
    </row>
    <row r="751" spans="1:21" ht="15.75" x14ac:dyDescent="0.25">
      <c r="A751" s="61"/>
      <c r="B751" s="49"/>
      <c r="C751" s="62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49"/>
      <c r="T751" s="49"/>
      <c r="U751" s="49"/>
    </row>
    <row r="752" spans="1:21" ht="15.75" x14ac:dyDescent="0.25">
      <c r="A752" s="61"/>
      <c r="B752" s="49"/>
      <c r="C752" s="62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49"/>
      <c r="T752" s="49"/>
      <c r="U752" s="49"/>
    </row>
    <row r="753" spans="1:21" ht="15.75" x14ac:dyDescent="0.25">
      <c r="A753" s="61"/>
      <c r="B753" s="49"/>
      <c r="C753" s="62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49"/>
      <c r="T753" s="49"/>
      <c r="U753" s="49"/>
    </row>
    <row r="754" spans="1:21" ht="15.75" x14ac:dyDescent="0.25">
      <c r="A754" s="61"/>
      <c r="B754" s="49"/>
      <c r="C754" s="62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49"/>
      <c r="T754" s="49"/>
      <c r="U754" s="49"/>
    </row>
    <row r="755" spans="1:21" ht="15.75" x14ac:dyDescent="0.25">
      <c r="A755" s="61"/>
      <c r="B755" s="49"/>
      <c r="C755" s="62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49"/>
      <c r="T755" s="49"/>
      <c r="U755" s="49"/>
    </row>
    <row r="756" spans="1:21" ht="15.75" x14ac:dyDescent="0.25">
      <c r="A756" s="61"/>
      <c r="B756" s="49"/>
      <c r="C756" s="62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49"/>
      <c r="T756" s="49"/>
      <c r="U756" s="49"/>
    </row>
    <row r="757" spans="1:21" ht="15.75" x14ac:dyDescent="0.25">
      <c r="A757" s="61"/>
      <c r="B757" s="49"/>
      <c r="C757" s="62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49"/>
      <c r="T757" s="49"/>
      <c r="U757" s="49"/>
    </row>
    <row r="758" spans="1:21" ht="15.75" x14ac:dyDescent="0.25">
      <c r="A758" s="61"/>
      <c r="B758" s="49"/>
      <c r="C758" s="62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49"/>
      <c r="T758" s="49"/>
      <c r="U758" s="49"/>
    </row>
    <row r="759" spans="1:21" ht="15.75" x14ac:dyDescent="0.25">
      <c r="A759" s="61"/>
      <c r="B759" s="49"/>
      <c r="C759" s="62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49"/>
      <c r="T759" s="49"/>
      <c r="U759" s="49"/>
    </row>
    <row r="760" spans="1:21" ht="15.75" x14ac:dyDescent="0.25">
      <c r="A760" s="61"/>
      <c r="B760" s="49"/>
      <c r="C760" s="62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49"/>
      <c r="T760" s="49"/>
      <c r="U760" s="49"/>
    </row>
    <row r="761" spans="1:21" ht="15.75" x14ac:dyDescent="0.25">
      <c r="A761" s="61"/>
      <c r="B761" s="49"/>
      <c r="C761" s="62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49"/>
      <c r="T761" s="49"/>
      <c r="U761" s="49"/>
    </row>
    <row r="762" spans="1:21" ht="15.75" x14ac:dyDescent="0.25">
      <c r="A762" s="61"/>
      <c r="B762" s="49"/>
      <c r="C762" s="62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49"/>
      <c r="T762" s="49"/>
      <c r="U762" s="49"/>
    </row>
    <row r="763" spans="1:21" ht="15.75" x14ac:dyDescent="0.25">
      <c r="A763" s="61"/>
      <c r="B763" s="49"/>
      <c r="C763" s="62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49"/>
      <c r="T763" s="49"/>
      <c r="U763" s="49"/>
    </row>
    <row r="764" spans="1:21" ht="15.75" x14ac:dyDescent="0.25">
      <c r="A764" s="61"/>
      <c r="B764" s="49"/>
      <c r="C764" s="62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49"/>
      <c r="T764" s="49"/>
      <c r="U764" s="49"/>
    </row>
    <row r="765" spans="1:21" ht="15.75" x14ac:dyDescent="0.25">
      <c r="A765" s="61"/>
      <c r="B765" s="49"/>
      <c r="C765" s="62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49"/>
      <c r="T765" s="49"/>
      <c r="U765" s="49"/>
    </row>
    <row r="766" spans="1:21" ht="15.75" x14ac:dyDescent="0.25">
      <c r="A766" s="61"/>
      <c r="B766" s="49"/>
      <c r="C766" s="62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49"/>
      <c r="T766" s="49"/>
      <c r="U766" s="49"/>
    </row>
    <row r="767" spans="1:21" ht="15.75" x14ac:dyDescent="0.25">
      <c r="A767" s="61"/>
      <c r="B767" s="49"/>
      <c r="C767" s="62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49"/>
      <c r="T767" s="49"/>
      <c r="U767" s="49"/>
    </row>
    <row r="768" spans="1:21" ht="15.75" x14ac:dyDescent="0.25">
      <c r="A768" s="61"/>
      <c r="B768" s="49"/>
      <c r="C768" s="62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49"/>
      <c r="T768" s="49"/>
      <c r="U768" s="49"/>
    </row>
    <row r="769" spans="1:21" ht="15.75" x14ac:dyDescent="0.25">
      <c r="A769" s="61"/>
      <c r="B769" s="49"/>
      <c r="C769" s="62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49"/>
      <c r="T769" s="49"/>
      <c r="U769" s="49"/>
    </row>
    <row r="770" spans="1:21" ht="15.75" x14ac:dyDescent="0.25">
      <c r="A770" s="61"/>
      <c r="B770" s="49"/>
      <c r="C770" s="62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49"/>
      <c r="T770" s="49"/>
      <c r="U770" s="49"/>
    </row>
    <row r="771" spans="1:21" ht="15.75" x14ac:dyDescent="0.25">
      <c r="A771" s="61"/>
      <c r="B771" s="49"/>
      <c r="C771" s="62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49"/>
      <c r="T771" s="49"/>
      <c r="U771" s="49"/>
    </row>
    <row r="772" spans="1:21" ht="15.75" x14ac:dyDescent="0.25">
      <c r="A772" s="61"/>
      <c r="B772" s="49"/>
      <c r="C772" s="62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49"/>
      <c r="T772" s="49"/>
      <c r="U772" s="49"/>
    </row>
    <row r="773" spans="1:21" ht="15.75" x14ac:dyDescent="0.25">
      <c r="A773" s="61"/>
      <c r="B773" s="49"/>
      <c r="C773" s="62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49"/>
      <c r="T773" s="49"/>
      <c r="U773" s="49"/>
    </row>
    <row r="774" spans="1:21" ht="15.75" x14ac:dyDescent="0.25">
      <c r="A774" s="61"/>
      <c r="B774" s="49"/>
      <c r="C774" s="62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49"/>
      <c r="T774" s="49"/>
      <c r="U774" s="49"/>
    </row>
    <row r="775" spans="1:21" ht="15.75" x14ac:dyDescent="0.25">
      <c r="A775" s="61"/>
      <c r="B775" s="49"/>
      <c r="C775" s="62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49"/>
      <c r="T775" s="49"/>
      <c r="U775" s="49"/>
    </row>
    <row r="776" spans="1:21" ht="15.75" x14ac:dyDescent="0.25">
      <c r="A776" s="61"/>
      <c r="B776" s="49"/>
      <c r="C776" s="62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49"/>
      <c r="T776" s="49"/>
      <c r="U776" s="49"/>
    </row>
    <row r="777" spans="1:21" ht="15.75" x14ac:dyDescent="0.25">
      <c r="A777" s="61"/>
      <c r="B777" s="49"/>
      <c r="C777" s="62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49"/>
      <c r="T777" s="49"/>
      <c r="U777" s="49"/>
    </row>
    <row r="778" spans="1:21" ht="15.75" x14ac:dyDescent="0.25">
      <c r="A778" s="61"/>
      <c r="B778" s="49"/>
      <c r="C778" s="62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49"/>
      <c r="T778" s="49"/>
      <c r="U778" s="49"/>
    </row>
    <row r="779" spans="1:21" ht="15.75" x14ac:dyDescent="0.25">
      <c r="A779" s="61"/>
      <c r="B779" s="49"/>
      <c r="C779" s="62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49"/>
      <c r="T779" s="49"/>
      <c r="U779" s="49"/>
    </row>
    <row r="780" spans="1:21" ht="15.75" x14ac:dyDescent="0.25">
      <c r="A780" s="61"/>
      <c r="B780" s="49"/>
      <c r="C780" s="62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49"/>
      <c r="T780" s="49"/>
      <c r="U780" s="49"/>
    </row>
    <row r="781" spans="1:21" ht="15.75" x14ac:dyDescent="0.25">
      <c r="A781" s="61"/>
      <c r="B781" s="49"/>
      <c r="C781" s="62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49"/>
      <c r="T781" s="49"/>
      <c r="U781" s="49"/>
    </row>
    <row r="782" spans="1:21" ht="15.75" x14ac:dyDescent="0.25">
      <c r="A782" s="61"/>
      <c r="B782" s="49"/>
      <c r="C782" s="62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49"/>
      <c r="T782" s="49"/>
      <c r="U782" s="49"/>
    </row>
    <row r="783" spans="1:21" ht="15.75" x14ac:dyDescent="0.25">
      <c r="A783" s="61"/>
      <c r="B783" s="49"/>
      <c r="C783" s="62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49"/>
      <c r="T783" s="49"/>
      <c r="U783" s="49"/>
    </row>
    <row r="784" spans="1:21" ht="15.75" x14ac:dyDescent="0.25">
      <c r="A784" s="61"/>
      <c r="B784" s="49"/>
      <c r="C784" s="62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49"/>
      <c r="T784" s="49"/>
      <c r="U784" s="49"/>
    </row>
    <row r="785" spans="1:21" ht="15.75" x14ac:dyDescent="0.25">
      <c r="A785" s="61"/>
      <c r="B785" s="49"/>
      <c r="C785" s="62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49"/>
      <c r="T785" s="49"/>
      <c r="U785" s="49"/>
    </row>
    <row r="786" spans="1:21" ht="15.75" x14ac:dyDescent="0.25">
      <c r="A786" s="61"/>
      <c r="B786" s="49"/>
      <c r="C786" s="62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49"/>
      <c r="T786" s="49"/>
      <c r="U786" s="49"/>
    </row>
    <row r="787" spans="1:21" ht="15.75" x14ac:dyDescent="0.25">
      <c r="A787" s="61"/>
      <c r="B787" s="49"/>
      <c r="C787" s="62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49"/>
      <c r="T787" s="49"/>
      <c r="U787" s="49"/>
    </row>
    <row r="788" spans="1:21" ht="15.75" x14ac:dyDescent="0.25">
      <c r="A788" s="61"/>
      <c r="B788" s="49"/>
      <c r="C788" s="62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49"/>
      <c r="T788" s="49"/>
      <c r="U788" s="49"/>
    </row>
    <row r="789" spans="1:21" ht="15.75" x14ac:dyDescent="0.25">
      <c r="A789" s="61"/>
      <c r="B789" s="49"/>
      <c r="C789" s="62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49"/>
      <c r="T789" s="49"/>
      <c r="U789" s="49"/>
    </row>
    <row r="790" spans="1:21" ht="15.75" x14ac:dyDescent="0.25">
      <c r="A790" s="61"/>
      <c r="B790" s="49"/>
      <c r="C790" s="62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49"/>
      <c r="T790" s="49"/>
      <c r="U790" s="49"/>
    </row>
    <row r="791" spans="1:21" ht="15.75" x14ac:dyDescent="0.25">
      <c r="A791" s="61"/>
      <c r="B791" s="49"/>
      <c r="C791" s="62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49"/>
      <c r="T791" s="49"/>
      <c r="U791" s="49"/>
    </row>
    <row r="792" spans="1:21" ht="15.75" x14ac:dyDescent="0.25">
      <c r="A792" s="61"/>
      <c r="B792" s="49"/>
      <c r="C792" s="62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49"/>
      <c r="T792" s="49"/>
      <c r="U792" s="49"/>
    </row>
    <row r="793" spans="1:21" ht="15.75" x14ac:dyDescent="0.25">
      <c r="A793" s="61"/>
      <c r="B793" s="49"/>
      <c r="C793" s="62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49"/>
      <c r="T793" s="49"/>
      <c r="U793" s="49"/>
    </row>
    <row r="794" spans="1:21" ht="15.75" x14ac:dyDescent="0.25">
      <c r="A794" s="61"/>
      <c r="B794" s="49"/>
      <c r="C794" s="62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49"/>
      <c r="T794" s="49"/>
      <c r="U794" s="49"/>
    </row>
    <row r="795" spans="1:21" ht="15.75" x14ac:dyDescent="0.25">
      <c r="A795" s="61"/>
      <c r="B795" s="49"/>
      <c r="C795" s="62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49"/>
      <c r="T795" s="49"/>
      <c r="U795" s="49"/>
    </row>
    <row r="796" spans="1:21" ht="15.75" x14ac:dyDescent="0.25">
      <c r="A796" s="61"/>
      <c r="B796" s="49"/>
      <c r="C796" s="62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49"/>
      <c r="T796" s="49"/>
      <c r="U796" s="49"/>
    </row>
    <row r="797" spans="1:21" ht="15.75" x14ac:dyDescent="0.25">
      <c r="A797" s="61"/>
      <c r="B797" s="49"/>
      <c r="C797" s="62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49"/>
      <c r="T797" s="49"/>
      <c r="U797" s="49"/>
    </row>
    <row r="798" spans="1:21" ht="15.75" x14ac:dyDescent="0.25">
      <c r="A798" s="61"/>
      <c r="B798" s="49"/>
      <c r="C798" s="62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49"/>
      <c r="T798" s="49"/>
      <c r="U798" s="49"/>
    </row>
    <row r="799" spans="1:21" ht="15.75" x14ac:dyDescent="0.25">
      <c r="A799" s="61"/>
      <c r="B799" s="49"/>
      <c r="C799" s="62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49"/>
      <c r="T799" s="49"/>
      <c r="U799" s="49"/>
    </row>
    <row r="800" spans="1:21" ht="15.75" x14ac:dyDescent="0.25">
      <c r="A800" s="61"/>
      <c r="B800" s="49"/>
      <c r="C800" s="62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49"/>
      <c r="T800" s="49"/>
      <c r="U800" s="49"/>
    </row>
    <row r="801" spans="1:21" ht="15.75" x14ac:dyDescent="0.25">
      <c r="A801" s="61"/>
      <c r="B801" s="49"/>
      <c r="C801" s="62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49"/>
      <c r="T801" s="49"/>
      <c r="U801" s="49"/>
    </row>
    <row r="802" spans="1:21" ht="15.75" x14ac:dyDescent="0.25">
      <c r="A802" s="61"/>
      <c r="B802" s="49"/>
      <c r="C802" s="62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49"/>
      <c r="T802" s="49"/>
      <c r="U802" s="49"/>
    </row>
    <row r="803" spans="1:21" ht="15.75" x14ac:dyDescent="0.25">
      <c r="A803" s="61"/>
      <c r="B803" s="49"/>
      <c r="C803" s="62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49"/>
      <c r="T803" s="49"/>
      <c r="U803" s="49"/>
    </row>
    <row r="804" spans="1:21" ht="15.75" x14ac:dyDescent="0.25">
      <c r="A804" s="61"/>
      <c r="B804" s="49"/>
      <c r="C804" s="62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49"/>
      <c r="T804" s="49"/>
      <c r="U804" s="49"/>
    </row>
    <row r="805" spans="1:21" ht="15.75" x14ac:dyDescent="0.25">
      <c r="A805" s="61"/>
      <c r="B805" s="49"/>
      <c r="C805" s="62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49"/>
      <c r="T805" s="49"/>
      <c r="U805" s="49"/>
    </row>
    <row r="806" spans="1:21" ht="15.75" x14ac:dyDescent="0.25">
      <c r="A806" s="61"/>
      <c r="B806" s="49"/>
      <c r="C806" s="62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49"/>
      <c r="T806" s="49"/>
      <c r="U806" s="49"/>
    </row>
    <row r="807" spans="1:21" ht="15.75" x14ac:dyDescent="0.25">
      <c r="A807" s="61"/>
      <c r="B807" s="49"/>
      <c r="C807" s="62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49"/>
      <c r="T807" s="49"/>
      <c r="U807" s="49"/>
    </row>
    <row r="808" spans="1:21" ht="15.75" x14ac:dyDescent="0.25">
      <c r="A808" s="61"/>
      <c r="B808" s="49"/>
      <c r="C808" s="62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49"/>
      <c r="T808" s="49"/>
      <c r="U808" s="49"/>
    </row>
    <row r="809" spans="1:21" ht="15.75" x14ac:dyDescent="0.25">
      <c r="A809" s="61"/>
      <c r="B809" s="49"/>
      <c r="C809" s="62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49"/>
      <c r="T809" s="49"/>
      <c r="U809" s="49"/>
    </row>
    <row r="810" spans="1:21" ht="15.75" x14ac:dyDescent="0.25">
      <c r="A810" s="61"/>
      <c r="B810" s="49"/>
      <c r="C810" s="62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49"/>
      <c r="T810" s="49"/>
      <c r="U810" s="49"/>
    </row>
    <row r="811" spans="1:21" ht="15.75" x14ac:dyDescent="0.25">
      <c r="A811" s="61"/>
      <c r="B811" s="49"/>
      <c r="C811" s="62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49"/>
      <c r="T811" s="49"/>
      <c r="U811" s="49"/>
    </row>
    <row r="812" spans="1:21" ht="15.75" x14ac:dyDescent="0.25">
      <c r="A812" s="61"/>
      <c r="B812" s="49"/>
      <c r="C812" s="62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49"/>
      <c r="T812" s="49"/>
      <c r="U812" s="49"/>
    </row>
    <row r="813" spans="1:21" ht="15.75" x14ac:dyDescent="0.25">
      <c r="A813" s="61"/>
      <c r="B813" s="49"/>
      <c r="C813" s="62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49"/>
      <c r="T813" s="49"/>
      <c r="U813" s="49"/>
    </row>
    <row r="814" spans="1:21" ht="15.75" x14ac:dyDescent="0.25">
      <c r="A814" s="61"/>
      <c r="B814" s="49"/>
      <c r="C814" s="62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49"/>
      <c r="T814" s="49"/>
      <c r="U814" s="49"/>
    </row>
    <row r="815" spans="1:21" ht="15.75" x14ac:dyDescent="0.25">
      <c r="A815" s="61"/>
      <c r="B815" s="49"/>
      <c r="C815" s="62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49"/>
      <c r="T815" s="49"/>
      <c r="U815" s="49"/>
    </row>
    <row r="816" spans="1:21" ht="15.75" x14ac:dyDescent="0.25">
      <c r="A816" s="61"/>
      <c r="B816" s="49"/>
      <c r="C816" s="62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49"/>
      <c r="T816" s="49"/>
      <c r="U816" s="49"/>
    </row>
    <row r="817" spans="1:21" ht="15.75" x14ac:dyDescent="0.25">
      <c r="A817" s="61"/>
      <c r="B817" s="49"/>
      <c r="C817" s="62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49"/>
      <c r="T817" s="49"/>
      <c r="U817" s="49"/>
    </row>
    <row r="818" spans="1:21" ht="15.75" x14ac:dyDescent="0.25">
      <c r="A818" s="61"/>
      <c r="B818" s="49"/>
      <c r="C818" s="62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49"/>
      <c r="T818" s="49"/>
      <c r="U818" s="49"/>
    </row>
    <row r="819" spans="1:21" ht="15.75" x14ac:dyDescent="0.25">
      <c r="A819" s="61"/>
      <c r="B819" s="49"/>
      <c r="C819" s="62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49"/>
      <c r="T819" s="49"/>
      <c r="U819" s="49"/>
    </row>
    <row r="820" spans="1:21" ht="15.75" x14ac:dyDescent="0.25">
      <c r="A820" s="61"/>
      <c r="B820" s="49"/>
      <c r="C820" s="62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49"/>
      <c r="T820" s="49"/>
      <c r="U820" s="49"/>
    </row>
    <row r="821" spans="1:21" ht="15.75" x14ac:dyDescent="0.25">
      <c r="A821" s="61"/>
      <c r="B821" s="49"/>
      <c r="C821" s="62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49"/>
      <c r="T821" s="49"/>
      <c r="U821" s="49"/>
    </row>
    <row r="822" spans="1:21" ht="15.75" x14ac:dyDescent="0.25">
      <c r="A822" s="61"/>
      <c r="B822" s="49"/>
      <c r="C822" s="62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49"/>
      <c r="T822" s="49"/>
      <c r="U822" s="49"/>
    </row>
    <row r="823" spans="1:21" ht="15.75" x14ac:dyDescent="0.25">
      <c r="A823" s="61"/>
      <c r="B823" s="49"/>
      <c r="C823" s="62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49"/>
      <c r="T823" s="49"/>
      <c r="U823" s="49"/>
    </row>
    <row r="824" spans="1:21" ht="15.75" x14ac:dyDescent="0.25">
      <c r="A824" s="61"/>
      <c r="B824" s="49"/>
      <c r="C824" s="62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49"/>
      <c r="T824" s="49"/>
      <c r="U824" s="49"/>
    </row>
    <row r="825" spans="1:21" ht="15.75" x14ac:dyDescent="0.25">
      <c r="A825" s="61"/>
      <c r="B825" s="49"/>
      <c r="C825" s="62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49"/>
      <c r="T825" s="49"/>
      <c r="U825" s="49"/>
    </row>
    <row r="826" spans="1:21" ht="15.75" x14ac:dyDescent="0.25">
      <c r="A826" s="61"/>
      <c r="B826" s="49"/>
      <c r="C826" s="62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49"/>
      <c r="T826" s="49"/>
      <c r="U826" s="49"/>
    </row>
    <row r="827" spans="1:21" ht="15.75" x14ac:dyDescent="0.25">
      <c r="A827" s="61"/>
      <c r="B827" s="49"/>
      <c r="C827" s="62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49"/>
      <c r="T827" s="49"/>
      <c r="U827" s="49"/>
    </row>
    <row r="828" spans="1:21" ht="15.75" x14ac:dyDescent="0.25">
      <c r="A828" s="61"/>
      <c r="B828" s="49"/>
      <c r="C828" s="62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49"/>
      <c r="T828" s="49"/>
      <c r="U828" s="49"/>
    </row>
    <row r="829" spans="1:21" ht="15.75" x14ac:dyDescent="0.25">
      <c r="A829" s="61"/>
      <c r="B829" s="49"/>
      <c r="C829" s="62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49"/>
      <c r="T829" s="49"/>
      <c r="U829" s="49"/>
    </row>
    <row r="830" spans="1:21" ht="15.75" x14ac:dyDescent="0.25">
      <c r="A830" s="61"/>
      <c r="B830" s="49"/>
      <c r="C830" s="62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49"/>
      <c r="T830" s="49"/>
      <c r="U830" s="49"/>
    </row>
    <row r="831" spans="1:21" ht="15.75" x14ac:dyDescent="0.25">
      <c r="A831" s="61"/>
      <c r="B831" s="49"/>
      <c r="C831" s="62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49"/>
      <c r="T831" s="49"/>
      <c r="U831" s="49"/>
    </row>
    <row r="832" spans="1:21" ht="15.75" x14ac:dyDescent="0.25">
      <c r="A832" s="61"/>
      <c r="B832" s="49"/>
      <c r="C832" s="62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49"/>
      <c r="T832" s="49"/>
      <c r="U832" s="49"/>
    </row>
    <row r="833" spans="1:21" ht="15.75" x14ac:dyDescent="0.25">
      <c r="A833" s="61"/>
      <c r="B833" s="49"/>
      <c r="C833" s="62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49"/>
      <c r="T833" s="49"/>
      <c r="U833" s="49"/>
    </row>
    <row r="834" spans="1:21" ht="15.75" x14ac:dyDescent="0.25">
      <c r="A834" s="61"/>
      <c r="B834" s="49"/>
      <c r="C834" s="62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49"/>
      <c r="T834" s="49"/>
      <c r="U834" s="49"/>
    </row>
    <row r="835" spans="1:21" ht="15.75" x14ac:dyDescent="0.25">
      <c r="A835" s="61"/>
      <c r="B835" s="49"/>
      <c r="C835" s="62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49"/>
      <c r="T835" s="49"/>
      <c r="U835" s="49"/>
    </row>
    <row r="836" spans="1:21" ht="15.75" x14ac:dyDescent="0.25">
      <c r="A836" s="61"/>
      <c r="B836" s="49"/>
      <c r="C836" s="62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49"/>
      <c r="T836" s="49"/>
      <c r="U836" s="49"/>
    </row>
    <row r="837" spans="1:21" ht="15.75" x14ac:dyDescent="0.25">
      <c r="A837" s="61"/>
      <c r="B837" s="49"/>
      <c r="C837" s="62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49"/>
      <c r="T837" s="49"/>
      <c r="U837" s="49"/>
    </row>
    <row r="838" spans="1:21" ht="15.75" x14ac:dyDescent="0.25">
      <c r="A838" s="61"/>
      <c r="B838" s="49"/>
      <c r="C838" s="62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49"/>
      <c r="T838" s="49"/>
      <c r="U838" s="49"/>
    </row>
    <row r="839" spans="1:21" ht="15.75" x14ac:dyDescent="0.25">
      <c r="A839" s="61"/>
      <c r="B839" s="49"/>
      <c r="C839" s="62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49"/>
      <c r="T839" s="49"/>
      <c r="U839" s="49"/>
    </row>
    <row r="840" spans="1:21" ht="15.75" x14ac:dyDescent="0.25">
      <c r="A840" s="61"/>
      <c r="B840" s="49"/>
      <c r="C840" s="62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49"/>
      <c r="T840" s="49"/>
      <c r="U840" s="49"/>
    </row>
    <row r="841" spans="1:21" ht="15.75" x14ac:dyDescent="0.25">
      <c r="A841" s="61"/>
      <c r="B841" s="49"/>
      <c r="C841" s="62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49"/>
      <c r="T841" s="49"/>
      <c r="U841" s="49"/>
    </row>
    <row r="842" spans="1:21" ht="15.75" x14ac:dyDescent="0.25">
      <c r="A842" s="61"/>
      <c r="B842" s="49"/>
      <c r="C842" s="62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49"/>
      <c r="T842" s="49"/>
      <c r="U842" s="49"/>
    </row>
    <row r="843" spans="1:21" ht="15.75" x14ac:dyDescent="0.25">
      <c r="A843" s="61"/>
      <c r="B843" s="49"/>
      <c r="C843" s="62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49"/>
      <c r="T843" s="49"/>
      <c r="U843" s="49"/>
    </row>
    <row r="844" spans="1:21" ht="15.75" x14ac:dyDescent="0.25">
      <c r="A844" s="61"/>
      <c r="B844" s="49"/>
      <c r="C844" s="62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49"/>
      <c r="T844" s="49"/>
      <c r="U844" s="49"/>
    </row>
    <row r="845" spans="1:21" ht="15.75" x14ac:dyDescent="0.25">
      <c r="A845" s="61"/>
      <c r="B845" s="49"/>
      <c r="C845" s="62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49"/>
      <c r="T845" s="49"/>
      <c r="U845" s="49"/>
    </row>
    <row r="846" spans="1:21" ht="15.75" x14ac:dyDescent="0.25">
      <c r="A846" s="61"/>
      <c r="B846" s="49"/>
      <c r="C846" s="62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49"/>
      <c r="T846" s="49"/>
      <c r="U846" s="49"/>
    </row>
    <row r="847" spans="1:21" ht="15.75" x14ac:dyDescent="0.25">
      <c r="A847" s="61"/>
      <c r="B847" s="49"/>
      <c r="C847" s="62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49"/>
      <c r="T847" s="49"/>
      <c r="U847" s="49"/>
    </row>
    <row r="848" spans="1:21" ht="15.75" x14ac:dyDescent="0.25">
      <c r="A848" s="61"/>
      <c r="B848" s="49"/>
      <c r="C848" s="62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49"/>
      <c r="T848" s="49"/>
      <c r="U848" s="49"/>
    </row>
    <row r="849" spans="1:21" ht="15.75" x14ac:dyDescent="0.25">
      <c r="A849" s="61"/>
      <c r="B849" s="49"/>
      <c r="C849" s="62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49"/>
      <c r="T849" s="49"/>
      <c r="U849" s="49"/>
    </row>
    <row r="850" spans="1:21" ht="15.75" x14ac:dyDescent="0.25">
      <c r="A850" s="61"/>
      <c r="B850" s="49"/>
      <c r="C850" s="62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49"/>
      <c r="T850" s="49"/>
      <c r="U850" s="49"/>
    </row>
    <row r="851" spans="1:21" ht="15.75" x14ac:dyDescent="0.25">
      <c r="A851" s="61"/>
      <c r="B851" s="49"/>
      <c r="C851" s="62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49"/>
      <c r="T851" s="49"/>
      <c r="U851" s="49"/>
    </row>
    <row r="852" spans="1:21" ht="15.75" x14ac:dyDescent="0.25">
      <c r="A852" s="61"/>
      <c r="B852" s="49"/>
      <c r="C852" s="62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49"/>
      <c r="T852" s="49"/>
      <c r="U852" s="49"/>
    </row>
    <row r="853" spans="1:21" ht="15.75" x14ac:dyDescent="0.25">
      <c r="A853" s="61"/>
      <c r="B853" s="49"/>
      <c r="C853" s="62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49"/>
      <c r="T853" s="49"/>
      <c r="U853" s="49"/>
    </row>
    <row r="854" spans="1:21" ht="15.75" x14ac:dyDescent="0.25">
      <c r="A854" s="61"/>
      <c r="B854" s="49"/>
      <c r="C854" s="62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49"/>
      <c r="T854" s="49"/>
      <c r="U854" s="49"/>
    </row>
    <row r="855" spans="1:21" ht="15.75" x14ac:dyDescent="0.25">
      <c r="A855" s="61"/>
      <c r="B855" s="49"/>
      <c r="C855" s="62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49"/>
      <c r="T855" s="49"/>
      <c r="U855" s="49"/>
    </row>
    <row r="856" spans="1:21" ht="15.75" x14ac:dyDescent="0.25">
      <c r="A856" s="61"/>
      <c r="B856" s="49"/>
      <c r="C856" s="62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49"/>
      <c r="T856" s="49"/>
      <c r="U856" s="49"/>
    </row>
    <row r="857" spans="1:21" ht="15.75" x14ac:dyDescent="0.25">
      <c r="A857" s="61"/>
      <c r="B857" s="49"/>
      <c r="C857" s="62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49"/>
      <c r="T857" s="49"/>
      <c r="U857" s="49"/>
    </row>
    <row r="858" spans="1:21" ht="15.75" x14ac:dyDescent="0.25">
      <c r="A858" s="61"/>
      <c r="B858" s="49"/>
      <c r="C858" s="62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49"/>
      <c r="T858" s="49"/>
      <c r="U858" s="49"/>
    </row>
    <row r="859" spans="1:21" ht="15.75" x14ac:dyDescent="0.25">
      <c r="A859" s="61"/>
      <c r="B859" s="49"/>
      <c r="C859" s="62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49"/>
      <c r="T859" s="49"/>
      <c r="U859" s="49"/>
    </row>
    <row r="860" spans="1:21" ht="15.75" x14ac:dyDescent="0.25">
      <c r="A860" s="61"/>
      <c r="B860" s="49"/>
      <c r="C860" s="62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49"/>
      <c r="T860" s="49"/>
      <c r="U860" s="49"/>
    </row>
    <row r="861" spans="1:21" ht="15.75" x14ac:dyDescent="0.25">
      <c r="A861" s="61"/>
      <c r="B861" s="49"/>
      <c r="C861" s="62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49"/>
      <c r="T861" s="49"/>
      <c r="U861" s="49"/>
    </row>
    <row r="862" spans="1:21" ht="15.75" x14ac:dyDescent="0.25">
      <c r="A862" s="61"/>
      <c r="B862" s="49"/>
      <c r="C862" s="62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49"/>
      <c r="T862" s="49"/>
      <c r="U862" s="49"/>
    </row>
    <row r="863" spans="1:21" ht="15.75" x14ac:dyDescent="0.25">
      <c r="A863" s="61"/>
      <c r="B863" s="49"/>
      <c r="C863" s="62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49"/>
      <c r="T863" s="49"/>
      <c r="U863" s="49"/>
    </row>
    <row r="864" spans="1:21" ht="15.75" x14ac:dyDescent="0.25">
      <c r="A864" s="61"/>
      <c r="B864" s="49"/>
      <c r="C864" s="62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49"/>
      <c r="T864" s="49"/>
      <c r="U864" s="49"/>
    </row>
    <row r="865" spans="1:21" ht="15.75" x14ac:dyDescent="0.25">
      <c r="A865" s="61"/>
      <c r="B865" s="49"/>
      <c r="C865" s="62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49"/>
      <c r="T865" s="49"/>
      <c r="U865" s="49"/>
    </row>
    <row r="866" spans="1:21" ht="15.75" x14ac:dyDescent="0.25">
      <c r="A866" s="61"/>
      <c r="B866" s="49"/>
      <c r="C866" s="62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49"/>
      <c r="T866" s="49"/>
      <c r="U866" s="49"/>
    </row>
    <row r="867" spans="1:21" ht="15.75" x14ac:dyDescent="0.25">
      <c r="A867" s="61"/>
      <c r="B867" s="49"/>
      <c r="C867" s="62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49"/>
      <c r="T867" s="49"/>
      <c r="U867" s="49"/>
    </row>
    <row r="868" spans="1:21" ht="15.75" x14ac:dyDescent="0.25">
      <c r="A868" s="61"/>
      <c r="B868" s="49"/>
      <c r="C868" s="62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49"/>
      <c r="T868" s="49"/>
      <c r="U868" s="49"/>
    </row>
    <row r="869" spans="1:21" ht="15.75" x14ac:dyDescent="0.25">
      <c r="A869" s="61"/>
      <c r="B869" s="49"/>
      <c r="C869" s="62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49"/>
      <c r="T869" s="49"/>
      <c r="U869" s="49"/>
    </row>
    <row r="870" spans="1:21" ht="15.75" x14ac:dyDescent="0.25">
      <c r="A870" s="61"/>
      <c r="B870" s="49"/>
      <c r="C870" s="62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49"/>
      <c r="T870" s="49"/>
      <c r="U870" s="49"/>
    </row>
    <row r="871" spans="1:21" ht="15.75" x14ac:dyDescent="0.25">
      <c r="A871" s="61"/>
      <c r="B871" s="49"/>
      <c r="C871" s="62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49"/>
      <c r="T871" s="49"/>
      <c r="U871" s="49"/>
    </row>
    <row r="872" spans="1:21" ht="15.75" x14ac:dyDescent="0.25">
      <c r="A872" s="61"/>
      <c r="B872" s="49"/>
      <c r="C872" s="62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49"/>
      <c r="T872" s="49"/>
      <c r="U872" s="49"/>
    </row>
    <row r="873" spans="1:21" ht="15.75" x14ac:dyDescent="0.25">
      <c r="A873" s="61"/>
      <c r="B873" s="49"/>
      <c r="C873" s="62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49"/>
      <c r="T873" s="49"/>
      <c r="U873" s="49"/>
    </row>
    <row r="874" spans="1:21" ht="15.75" x14ac:dyDescent="0.25">
      <c r="A874" s="61"/>
      <c r="B874" s="49"/>
      <c r="C874" s="62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49"/>
      <c r="T874" s="49"/>
      <c r="U874" s="49"/>
    </row>
    <row r="875" spans="1:21" ht="15.75" x14ac:dyDescent="0.25">
      <c r="A875" s="61"/>
      <c r="B875" s="49"/>
      <c r="C875" s="62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49"/>
      <c r="T875" s="49"/>
      <c r="U875" s="49"/>
    </row>
    <row r="876" spans="1:21" ht="15.75" x14ac:dyDescent="0.25">
      <c r="A876" s="61"/>
      <c r="B876" s="49"/>
      <c r="C876" s="62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49"/>
      <c r="T876" s="49"/>
      <c r="U876" s="49"/>
    </row>
    <row r="877" spans="1:21" ht="15.75" x14ac:dyDescent="0.25">
      <c r="A877" s="61"/>
      <c r="B877" s="49"/>
      <c r="C877" s="62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49"/>
      <c r="T877" s="49"/>
      <c r="U877" s="49"/>
    </row>
    <row r="878" spans="1:21" ht="15.75" x14ac:dyDescent="0.25">
      <c r="A878" s="61"/>
      <c r="B878" s="49"/>
      <c r="C878" s="62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49"/>
      <c r="T878" s="49"/>
      <c r="U878" s="49"/>
    </row>
    <row r="879" spans="1:21" ht="15.75" x14ac:dyDescent="0.25">
      <c r="A879" s="61"/>
      <c r="B879" s="49"/>
      <c r="C879" s="62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49"/>
      <c r="T879" s="49"/>
      <c r="U879" s="49"/>
    </row>
    <row r="880" spans="1:21" ht="15.75" x14ac:dyDescent="0.25">
      <c r="A880" s="61"/>
      <c r="B880" s="49"/>
      <c r="C880" s="62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49"/>
      <c r="T880" s="49"/>
      <c r="U880" s="49"/>
    </row>
    <row r="881" spans="1:21" ht="15.75" x14ac:dyDescent="0.25">
      <c r="A881" s="61"/>
      <c r="B881" s="49"/>
      <c r="C881" s="62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49"/>
      <c r="T881" s="49"/>
      <c r="U881" s="49"/>
    </row>
    <row r="882" spans="1:21" ht="15.75" x14ac:dyDescent="0.25">
      <c r="A882" s="61"/>
      <c r="B882" s="49"/>
      <c r="C882" s="62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49"/>
      <c r="T882" s="49"/>
      <c r="U882" s="49"/>
    </row>
    <row r="883" spans="1:21" ht="15.75" x14ac:dyDescent="0.25">
      <c r="A883" s="61"/>
      <c r="B883" s="49"/>
      <c r="C883" s="62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49"/>
      <c r="T883" s="49"/>
      <c r="U883" s="49"/>
    </row>
    <row r="884" spans="1:21" ht="15.75" x14ac:dyDescent="0.25">
      <c r="A884" s="61"/>
      <c r="B884" s="49"/>
      <c r="C884" s="62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49"/>
      <c r="T884" s="49"/>
      <c r="U884" s="49"/>
    </row>
    <row r="885" spans="1:21" ht="15.75" x14ac:dyDescent="0.25">
      <c r="A885" s="61"/>
      <c r="B885" s="49"/>
      <c r="C885" s="62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49"/>
      <c r="T885" s="49"/>
      <c r="U885" s="49"/>
    </row>
    <row r="886" spans="1:21" ht="15.75" x14ac:dyDescent="0.25">
      <c r="A886" s="61"/>
      <c r="B886" s="49"/>
      <c r="C886" s="62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49"/>
      <c r="T886" s="49"/>
      <c r="U886" s="49"/>
    </row>
    <row r="887" spans="1:21" ht="15.75" x14ac:dyDescent="0.25">
      <c r="A887" s="61"/>
      <c r="B887" s="49"/>
      <c r="C887" s="62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49"/>
      <c r="T887" s="49"/>
      <c r="U887" s="49"/>
    </row>
    <row r="888" spans="1:21" ht="15.75" x14ac:dyDescent="0.25">
      <c r="A888" s="61"/>
      <c r="B888" s="49"/>
      <c r="C888" s="62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49"/>
      <c r="T888" s="49"/>
      <c r="U888" s="49"/>
    </row>
    <row r="889" spans="1:21" ht="15.75" x14ac:dyDescent="0.25">
      <c r="A889" s="61"/>
      <c r="B889" s="49"/>
      <c r="C889" s="62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49"/>
      <c r="T889" s="49"/>
      <c r="U889" s="49"/>
    </row>
    <row r="890" spans="1:21" ht="15.75" x14ac:dyDescent="0.25">
      <c r="A890" s="61"/>
      <c r="B890" s="49"/>
      <c r="C890" s="62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49"/>
      <c r="T890" s="49"/>
      <c r="U890" s="49"/>
    </row>
    <row r="891" spans="1:21" ht="15.75" x14ac:dyDescent="0.25">
      <c r="A891" s="61"/>
      <c r="B891" s="49"/>
      <c r="C891" s="62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49"/>
      <c r="T891" s="49"/>
      <c r="U891" s="49"/>
    </row>
    <row r="892" spans="1:21" ht="15.75" x14ac:dyDescent="0.25">
      <c r="A892" s="61"/>
      <c r="B892" s="49"/>
      <c r="C892" s="62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49"/>
      <c r="T892" s="49"/>
      <c r="U892" s="49"/>
    </row>
    <row r="893" spans="1:21" ht="15.75" x14ac:dyDescent="0.25">
      <c r="A893" s="61"/>
      <c r="B893" s="49"/>
      <c r="C893" s="62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49"/>
      <c r="T893" s="49"/>
      <c r="U893" s="49"/>
    </row>
    <row r="894" spans="1:21" ht="15.75" x14ac:dyDescent="0.25">
      <c r="A894" s="61"/>
      <c r="B894" s="49"/>
      <c r="C894" s="62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49"/>
      <c r="T894" s="49"/>
      <c r="U894" s="49"/>
    </row>
    <row r="895" spans="1:21" ht="15.75" x14ac:dyDescent="0.25">
      <c r="A895" s="61"/>
      <c r="B895" s="49"/>
      <c r="C895" s="62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49"/>
      <c r="T895" s="49"/>
      <c r="U895" s="49"/>
    </row>
    <row r="896" spans="1:21" ht="15.75" x14ac:dyDescent="0.25">
      <c r="A896" s="61"/>
      <c r="B896" s="49"/>
      <c r="C896" s="62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49"/>
      <c r="T896" s="49"/>
      <c r="U896" s="49"/>
    </row>
    <row r="897" spans="1:21" ht="15.75" x14ac:dyDescent="0.25">
      <c r="A897" s="61"/>
      <c r="B897" s="49"/>
      <c r="C897" s="62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49"/>
      <c r="T897" s="49"/>
      <c r="U897" s="49"/>
    </row>
    <row r="898" spans="1:21" ht="15.75" x14ac:dyDescent="0.25">
      <c r="A898" s="61"/>
      <c r="B898" s="49"/>
      <c r="C898" s="62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49"/>
      <c r="T898" s="49"/>
      <c r="U898" s="49"/>
    </row>
    <row r="899" spans="1:21" ht="15.75" x14ac:dyDescent="0.25">
      <c r="A899" s="61"/>
      <c r="B899" s="49"/>
      <c r="C899" s="62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49"/>
      <c r="T899" s="49"/>
      <c r="U899" s="49"/>
    </row>
    <row r="900" spans="1:21" ht="15.75" x14ac:dyDescent="0.25">
      <c r="A900" s="61"/>
      <c r="B900" s="49"/>
      <c r="C900" s="62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49"/>
      <c r="T900" s="49"/>
      <c r="U900" s="49"/>
    </row>
    <row r="901" spans="1:21" ht="15.75" x14ac:dyDescent="0.25">
      <c r="A901" s="61"/>
      <c r="B901" s="49"/>
      <c r="C901" s="62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49"/>
      <c r="T901" s="49"/>
      <c r="U901" s="49"/>
    </row>
    <row r="902" spans="1:21" ht="15.75" x14ac:dyDescent="0.25">
      <c r="A902" s="61"/>
      <c r="B902" s="49"/>
      <c r="C902" s="62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49"/>
      <c r="T902" s="49"/>
      <c r="U902" s="49"/>
    </row>
    <row r="903" spans="1:21" ht="15.75" x14ac:dyDescent="0.25">
      <c r="A903" s="61"/>
      <c r="B903" s="49"/>
      <c r="C903" s="62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49"/>
      <c r="T903" s="49"/>
      <c r="U903" s="49"/>
    </row>
    <row r="904" spans="1:21" ht="15.75" x14ac:dyDescent="0.25">
      <c r="A904" s="61"/>
      <c r="B904" s="49"/>
      <c r="C904" s="62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49"/>
      <c r="T904" s="49"/>
      <c r="U904" s="49"/>
    </row>
    <row r="905" spans="1:21" ht="15.75" x14ac:dyDescent="0.25">
      <c r="A905" s="61"/>
      <c r="B905" s="49"/>
      <c r="C905" s="62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49"/>
      <c r="T905" s="49"/>
      <c r="U905" s="49"/>
    </row>
    <row r="906" spans="1:21" ht="15.75" x14ac:dyDescent="0.25">
      <c r="A906" s="61"/>
      <c r="B906" s="49"/>
      <c r="C906" s="62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49"/>
      <c r="T906" s="49"/>
      <c r="U906" s="49"/>
    </row>
    <row r="907" spans="1:21" ht="15.75" x14ac:dyDescent="0.25">
      <c r="A907" s="61"/>
      <c r="B907" s="49"/>
      <c r="C907" s="62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49"/>
      <c r="T907" s="49"/>
      <c r="U907" s="49"/>
    </row>
    <row r="908" spans="1:21" ht="15.75" x14ac:dyDescent="0.25">
      <c r="A908" s="61"/>
      <c r="B908" s="49"/>
      <c r="C908" s="62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49"/>
      <c r="T908" s="49"/>
      <c r="U908" s="49"/>
    </row>
    <row r="909" spans="1:21" ht="15.75" x14ac:dyDescent="0.25">
      <c r="A909" s="61"/>
      <c r="B909" s="49"/>
      <c r="C909" s="62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49"/>
      <c r="T909" s="49"/>
      <c r="U909" s="49"/>
    </row>
    <row r="910" spans="1:21" ht="15.75" x14ac:dyDescent="0.25">
      <c r="A910" s="61"/>
      <c r="B910" s="49"/>
      <c r="C910" s="62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49"/>
      <c r="T910" s="49"/>
      <c r="U910" s="49"/>
    </row>
    <row r="911" spans="1:21" ht="15.75" x14ac:dyDescent="0.25">
      <c r="A911" s="61"/>
      <c r="B911" s="49"/>
      <c r="C911" s="62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49"/>
      <c r="T911" s="49"/>
      <c r="U911" s="49"/>
    </row>
    <row r="912" spans="1:21" ht="15.75" x14ac:dyDescent="0.25">
      <c r="A912" s="61"/>
      <c r="B912" s="49"/>
      <c r="C912" s="62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49"/>
      <c r="T912" s="49"/>
      <c r="U912" s="49"/>
    </row>
    <row r="913" spans="1:21" ht="15.75" x14ac:dyDescent="0.25">
      <c r="A913" s="61"/>
      <c r="B913" s="49"/>
      <c r="C913" s="62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49"/>
      <c r="T913" s="49"/>
      <c r="U913" s="49"/>
    </row>
    <row r="914" spans="1:21" ht="15.75" x14ac:dyDescent="0.25">
      <c r="A914" s="61"/>
      <c r="B914" s="49"/>
      <c r="C914" s="62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49"/>
      <c r="T914" s="49"/>
      <c r="U914" s="49"/>
    </row>
    <row r="915" spans="1:21" ht="15.75" x14ac:dyDescent="0.25">
      <c r="A915" s="61"/>
      <c r="B915" s="49"/>
      <c r="C915" s="62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49"/>
      <c r="T915" s="49"/>
      <c r="U915" s="49"/>
    </row>
    <row r="916" spans="1:21" ht="15.75" x14ac:dyDescent="0.25">
      <c r="A916" s="61"/>
      <c r="B916" s="49"/>
      <c r="C916" s="62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49"/>
      <c r="T916" s="49"/>
      <c r="U916" s="49"/>
    </row>
    <row r="917" spans="1:21" ht="15.75" x14ac:dyDescent="0.25">
      <c r="A917" s="61"/>
      <c r="B917" s="49"/>
      <c r="C917" s="62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49"/>
      <c r="T917" s="49"/>
      <c r="U917" s="49"/>
    </row>
    <row r="918" spans="1:21" ht="15.75" x14ac:dyDescent="0.25">
      <c r="A918" s="61"/>
      <c r="B918" s="49"/>
      <c r="C918" s="62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49"/>
      <c r="T918" s="49"/>
      <c r="U918" s="49"/>
    </row>
    <row r="919" spans="1:21" ht="15.75" x14ac:dyDescent="0.25">
      <c r="A919" s="61"/>
      <c r="B919" s="49"/>
      <c r="C919" s="62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49"/>
      <c r="T919" s="49"/>
      <c r="U919" s="49"/>
    </row>
    <row r="920" spans="1:21" ht="15.75" x14ac:dyDescent="0.25">
      <c r="A920" s="61"/>
      <c r="B920" s="49"/>
      <c r="C920" s="62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49"/>
      <c r="T920" s="49"/>
      <c r="U920" s="49"/>
    </row>
    <row r="921" spans="1:21" ht="15.75" x14ac:dyDescent="0.25">
      <c r="A921" s="61"/>
      <c r="B921" s="49"/>
      <c r="C921" s="62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49"/>
      <c r="T921" s="49"/>
      <c r="U921" s="49"/>
    </row>
    <row r="922" spans="1:21" ht="15.75" x14ac:dyDescent="0.25">
      <c r="A922" s="61"/>
      <c r="B922" s="49"/>
      <c r="C922" s="62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49"/>
      <c r="T922" s="49"/>
      <c r="U922" s="49"/>
    </row>
    <row r="923" spans="1:21" ht="15.75" x14ac:dyDescent="0.25">
      <c r="A923" s="61"/>
      <c r="B923" s="49"/>
      <c r="C923" s="62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49"/>
      <c r="T923" s="49"/>
      <c r="U923" s="49"/>
    </row>
    <row r="924" spans="1:21" ht="15.75" x14ac:dyDescent="0.25">
      <c r="A924" s="61"/>
      <c r="B924" s="49"/>
      <c r="C924" s="62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49"/>
      <c r="T924" s="49"/>
      <c r="U924" s="49"/>
    </row>
    <row r="925" spans="1:21" ht="15.75" x14ac:dyDescent="0.25">
      <c r="A925" s="61"/>
      <c r="B925" s="49"/>
      <c r="C925" s="62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49"/>
      <c r="T925" s="49"/>
      <c r="U925" s="49"/>
    </row>
    <row r="926" spans="1:21" ht="15.75" x14ac:dyDescent="0.25">
      <c r="A926" s="61"/>
      <c r="B926" s="49"/>
      <c r="C926" s="62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49"/>
      <c r="T926" s="49"/>
      <c r="U926" s="49"/>
    </row>
    <row r="927" spans="1:21" ht="15.75" x14ac:dyDescent="0.25">
      <c r="A927" s="61"/>
      <c r="B927" s="49"/>
      <c r="C927" s="62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49"/>
      <c r="T927" s="49"/>
      <c r="U927" s="49"/>
    </row>
    <row r="928" spans="1:21" ht="15.75" x14ac:dyDescent="0.25">
      <c r="A928" s="61"/>
      <c r="B928" s="49"/>
      <c r="C928" s="62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49"/>
      <c r="T928" s="49"/>
      <c r="U928" s="49"/>
    </row>
    <row r="929" spans="1:21" ht="15.75" x14ac:dyDescent="0.25">
      <c r="A929" s="61"/>
      <c r="B929" s="49"/>
      <c r="C929" s="62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49"/>
      <c r="T929" s="49"/>
      <c r="U929" s="49"/>
    </row>
    <row r="930" spans="1:21" ht="15.75" x14ac:dyDescent="0.25">
      <c r="A930" s="61"/>
      <c r="B930" s="49"/>
      <c r="C930" s="62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49"/>
      <c r="T930" s="49"/>
      <c r="U930" s="49"/>
    </row>
    <row r="931" spans="1:21" ht="15.75" x14ac:dyDescent="0.25">
      <c r="A931" s="61"/>
      <c r="B931" s="49"/>
      <c r="C931" s="62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49"/>
      <c r="T931" s="49"/>
      <c r="U931" s="49"/>
    </row>
    <row r="932" spans="1:21" ht="15.75" x14ac:dyDescent="0.25">
      <c r="A932" s="61"/>
      <c r="B932" s="49"/>
      <c r="C932" s="62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49"/>
      <c r="T932" s="49"/>
      <c r="U932" s="49"/>
    </row>
    <row r="933" spans="1:21" ht="15.75" x14ac:dyDescent="0.25">
      <c r="A933" s="61"/>
      <c r="B933" s="49"/>
      <c r="C933" s="62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49"/>
      <c r="T933" s="49"/>
      <c r="U933" s="49"/>
    </row>
    <row r="934" spans="1:21" ht="15.75" x14ac:dyDescent="0.25">
      <c r="A934" s="61"/>
      <c r="B934" s="49"/>
      <c r="C934" s="62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49"/>
      <c r="T934" s="49"/>
      <c r="U934" s="49"/>
    </row>
    <row r="935" spans="1:21" ht="15.75" x14ac:dyDescent="0.25">
      <c r="A935" s="61"/>
      <c r="B935" s="49"/>
      <c r="C935" s="62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49"/>
      <c r="T935" s="49"/>
      <c r="U935" s="49"/>
    </row>
    <row r="936" spans="1:21" ht="15.75" x14ac:dyDescent="0.25">
      <c r="A936" s="61"/>
      <c r="B936" s="49"/>
      <c r="C936" s="62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49"/>
      <c r="T936" s="49"/>
      <c r="U936" s="49"/>
    </row>
    <row r="937" spans="1:21" ht="15.75" x14ac:dyDescent="0.25">
      <c r="A937" s="61"/>
      <c r="B937" s="49"/>
      <c r="C937" s="62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49"/>
      <c r="T937" s="49"/>
      <c r="U937" s="49"/>
    </row>
    <row r="938" spans="1:21" ht="15.75" x14ac:dyDescent="0.25">
      <c r="A938" s="61"/>
      <c r="B938" s="49"/>
      <c r="C938" s="62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49"/>
      <c r="T938" s="49"/>
      <c r="U938" s="49"/>
    </row>
    <row r="939" spans="1:21" ht="15.75" x14ac:dyDescent="0.25">
      <c r="A939" s="61"/>
      <c r="B939" s="49"/>
      <c r="C939" s="62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49"/>
      <c r="T939" s="49"/>
      <c r="U939" s="49"/>
    </row>
    <row r="940" spans="1:21" ht="15.75" x14ac:dyDescent="0.25">
      <c r="A940" s="61"/>
      <c r="B940" s="49"/>
      <c r="C940" s="62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49"/>
      <c r="T940" s="49"/>
      <c r="U940" s="49"/>
    </row>
    <row r="941" spans="1:21" ht="15.75" x14ac:dyDescent="0.25">
      <c r="A941" s="61"/>
      <c r="B941" s="49"/>
      <c r="C941" s="62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49"/>
      <c r="T941" s="49"/>
      <c r="U941" s="49"/>
    </row>
    <row r="942" spans="1:21" ht="15.75" x14ac:dyDescent="0.25">
      <c r="A942" s="61"/>
      <c r="B942" s="49"/>
      <c r="C942" s="62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49"/>
      <c r="T942" s="49"/>
      <c r="U942" s="49"/>
    </row>
    <row r="943" spans="1:21" ht="15.75" x14ac:dyDescent="0.25">
      <c r="A943" s="61"/>
      <c r="B943" s="49"/>
      <c r="C943" s="62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49"/>
      <c r="T943" s="49"/>
      <c r="U943" s="49"/>
    </row>
    <row r="944" spans="1:21" ht="15.75" x14ac:dyDescent="0.25">
      <c r="A944" s="61"/>
      <c r="B944" s="49"/>
      <c r="C944" s="62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49"/>
      <c r="T944" s="49"/>
      <c r="U944" s="49"/>
    </row>
    <row r="945" spans="1:21" ht="15.75" x14ac:dyDescent="0.25">
      <c r="A945" s="61"/>
      <c r="B945" s="49"/>
      <c r="C945" s="62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49"/>
      <c r="T945" s="49"/>
      <c r="U945" s="49"/>
    </row>
    <row r="946" spans="1:21" ht="15.75" x14ac:dyDescent="0.25">
      <c r="A946" s="61"/>
      <c r="B946" s="49"/>
      <c r="C946" s="62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49"/>
      <c r="T946" s="49"/>
      <c r="U946" s="49"/>
    </row>
    <row r="947" spans="1:21" ht="15.75" x14ac:dyDescent="0.25">
      <c r="A947" s="61"/>
      <c r="B947" s="49"/>
      <c r="C947" s="62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49"/>
      <c r="T947" s="49"/>
      <c r="U947" s="49"/>
    </row>
    <row r="948" spans="1:21" ht="15.75" x14ac:dyDescent="0.25">
      <c r="A948" s="61"/>
      <c r="B948" s="49"/>
      <c r="C948" s="62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49"/>
      <c r="T948" s="49"/>
      <c r="U948" s="49"/>
    </row>
    <row r="949" spans="1:21" ht="15.75" x14ac:dyDescent="0.25">
      <c r="A949" s="61"/>
      <c r="B949" s="49"/>
      <c r="C949" s="62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49"/>
      <c r="T949" s="49"/>
      <c r="U949" s="49"/>
    </row>
    <row r="950" spans="1:21" ht="15.75" x14ac:dyDescent="0.25">
      <c r="A950" s="61"/>
      <c r="B950" s="49"/>
      <c r="C950" s="62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49"/>
      <c r="T950" s="49"/>
      <c r="U950" s="49"/>
    </row>
    <row r="951" spans="1:21" ht="15.75" x14ac:dyDescent="0.25">
      <c r="A951" s="61"/>
      <c r="B951" s="49"/>
      <c r="C951" s="62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49"/>
      <c r="T951" s="49"/>
      <c r="U951" s="49"/>
    </row>
    <row r="952" spans="1:21" ht="15.75" x14ac:dyDescent="0.25">
      <c r="A952" s="61"/>
      <c r="B952" s="49"/>
      <c r="C952" s="62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49"/>
      <c r="T952" s="49"/>
      <c r="U952" s="49"/>
    </row>
    <row r="953" spans="1:21" ht="15.75" x14ac:dyDescent="0.25">
      <c r="A953" s="61"/>
      <c r="B953" s="49"/>
      <c r="C953" s="62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49"/>
      <c r="T953" s="49"/>
      <c r="U953" s="49"/>
    </row>
    <row r="954" spans="1:21" ht="15.75" x14ac:dyDescent="0.25">
      <c r="A954" s="61"/>
      <c r="B954" s="49"/>
      <c r="C954" s="62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49"/>
      <c r="T954" s="49"/>
      <c r="U954" s="49"/>
    </row>
    <row r="955" spans="1:21" ht="15.75" x14ac:dyDescent="0.25">
      <c r="A955" s="61"/>
      <c r="B955" s="49"/>
      <c r="C955" s="62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49"/>
      <c r="T955" s="49"/>
      <c r="U955" s="49"/>
    </row>
    <row r="956" spans="1:21" ht="15.75" x14ac:dyDescent="0.25">
      <c r="A956" s="61"/>
      <c r="B956" s="49"/>
      <c r="C956" s="62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49"/>
      <c r="T956" s="49"/>
      <c r="U956" s="49"/>
    </row>
    <row r="957" spans="1:21" ht="15.75" x14ac:dyDescent="0.25">
      <c r="A957" s="61"/>
      <c r="B957" s="49"/>
      <c r="C957" s="62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49"/>
      <c r="T957" s="49"/>
      <c r="U957" s="49"/>
    </row>
    <row r="958" spans="1:21" ht="15.75" x14ac:dyDescent="0.25">
      <c r="A958" s="61"/>
      <c r="B958" s="49"/>
      <c r="C958" s="62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49"/>
      <c r="T958" s="49"/>
      <c r="U958" s="49"/>
    </row>
    <row r="959" spans="1:21" ht="15.75" x14ac:dyDescent="0.25">
      <c r="A959" s="61"/>
      <c r="B959" s="49"/>
      <c r="C959" s="62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49"/>
      <c r="T959" s="49"/>
      <c r="U959" s="49"/>
    </row>
    <row r="960" spans="1:21" ht="15.75" x14ac:dyDescent="0.25">
      <c r="A960" s="61"/>
      <c r="B960" s="49"/>
      <c r="C960" s="62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49"/>
      <c r="T960" s="49"/>
      <c r="U960" s="49"/>
    </row>
    <row r="961" spans="1:21" ht="15.75" x14ac:dyDescent="0.25">
      <c r="A961" s="61"/>
      <c r="B961" s="49"/>
      <c r="C961" s="62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49"/>
      <c r="T961" s="49"/>
      <c r="U961" s="49"/>
    </row>
    <row r="962" spans="1:21" ht="15.75" x14ac:dyDescent="0.25">
      <c r="A962" s="61"/>
      <c r="B962" s="49"/>
      <c r="C962" s="62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49"/>
      <c r="T962" s="49"/>
      <c r="U962" s="49"/>
    </row>
    <row r="963" spans="1:21" ht="15.75" x14ac:dyDescent="0.25">
      <c r="A963" s="61"/>
      <c r="B963" s="49"/>
      <c r="C963" s="62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49"/>
      <c r="T963" s="49"/>
      <c r="U963" s="49"/>
    </row>
    <row r="964" spans="1:21" ht="15.75" x14ac:dyDescent="0.25">
      <c r="A964" s="61"/>
      <c r="B964" s="49"/>
      <c r="C964" s="62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49"/>
      <c r="T964" s="49"/>
      <c r="U964" s="49"/>
    </row>
    <row r="965" spans="1:21" ht="15.75" x14ac:dyDescent="0.25">
      <c r="A965" s="61"/>
      <c r="B965" s="49"/>
      <c r="C965" s="62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49"/>
      <c r="T965" s="49"/>
      <c r="U965" s="49"/>
    </row>
    <row r="966" spans="1:21" ht="15.75" x14ac:dyDescent="0.25">
      <c r="A966" s="61"/>
      <c r="B966" s="49"/>
      <c r="C966" s="62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49"/>
      <c r="T966" s="49"/>
      <c r="U966" s="49"/>
    </row>
    <row r="967" spans="1:21" ht="15.75" x14ac:dyDescent="0.25">
      <c r="A967" s="61"/>
      <c r="B967" s="49"/>
      <c r="C967" s="62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49"/>
      <c r="T967" s="49"/>
      <c r="U967" s="49"/>
    </row>
    <row r="968" spans="1:21" ht="15.75" x14ac:dyDescent="0.25">
      <c r="A968" s="61"/>
      <c r="B968" s="49"/>
      <c r="C968" s="62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49"/>
      <c r="T968" s="49"/>
      <c r="U968" s="49"/>
    </row>
    <row r="969" spans="1:21" ht="15.75" x14ac:dyDescent="0.25">
      <c r="A969" s="61"/>
      <c r="B969" s="49"/>
      <c r="C969" s="62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49"/>
      <c r="T969" s="49"/>
      <c r="U969" s="49"/>
    </row>
    <row r="970" spans="1:21" ht="15.75" x14ac:dyDescent="0.25">
      <c r="A970" s="61"/>
      <c r="B970" s="49"/>
      <c r="C970" s="62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49"/>
      <c r="T970" s="49"/>
      <c r="U970" s="49"/>
    </row>
    <row r="971" spans="1:21" ht="15.75" x14ac:dyDescent="0.25">
      <c r="A971" s="61"/>
      <c r="B971" s="49"/>
      <c r="C971" s="62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49"/>
      <c r="T971" s="49"/>
      <c r="U971" s="49"/>
    </row>
    <row r="972" spans="1:21" ht="15.75" x14ac:dyDescent="0.25">
      <c r="A972" s="61"/>
      <c r="B972" s="49"/>
      <c r="C972" s="62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49"/>
      <c r="T972" s="49"/>
      <c r="U972" s="49"/>
    </row>
    <row r="973" spans="1:21" ht="15.75" x14ac:dyDescent="0.25">
      <c r="A973" s="61"/>
      <c r="B973" s="49"/>
      <c r="C973" s="62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49"/>
      <c r="T973" s="49"/>
      <c r="U973" s="49"/>
    </row>
    <row r="974" spans="1:21" ht="15.75" x14ac:dyDescent="0.25">
      <c r="A974" s="61"/>
      <c r="B974" s="49"/>
      <c r="C974" s="62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49"/>
      <c r="T974" s="49"/>
      <c r="U974" s="49"/>
    </row>
    <row r="975" spans="1:21" ht="15.75" x14ac:dyDescent="0.25">
      <c r="A975" s="61"/>
      <c r="B975" s="49"/>
      <c r="C975" s="62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49"/>
      <c r="T975" s="49"/>
      <c r="U975" s="49"/>
    </row>
    <row r="976" spans="1:21" ht="15.75" x14ac:dyDescent="0.25">
      <c r="A976" s="61"/>
      <c r="B976" s="49"/>
      <c r="C976" s="62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49"/>
      <c r="T976" s="49"/>
      <c r="U976" s="49"/>
    </row>
    <row r="977" spans="1:21" ht="15.75" x14ac:dyDescent="0.25">
      <c r="A977" s="61"/>
      <c r="B977" s="49"/>
      <c r="C977" s="62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49"/>
      <c r="T977" s="49"/>
      <c r="U977" s="49"/>
    </row>
    <row r="978" spans="1:21" ht="15.75" x14ac:dyDescent="0.25">
      <c r="A978" s="61"/>
      <c r="B978" s="49"/>
      <c r="C978" s="62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49"/>
      <c r="T978" s="49"/>
      <c r="U978" s="49"/>
    </row>
    <row r="979" spans="1:21" ht="15.75" x14ac:dyDescent="0.25">
      <c r="A979" s="61"/>
      <c r="B979" s="49"/>
      <c r="C979" s="62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49"/>
      <c r="T979" s="49"/>
      <c r="U979" s="49"/>
    </row>
    <row r="980" spans="1:21" ht="15.75" x14ac:dyDescent="0.25">
      <c r="A980" s="61"/>
      <c r="B980" s="49"/>
      <c r="C980" s="62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49"/>
      <c r="T980" s="49"/>
      <c r="U980" s="49"/>
    </row>
    <row r="981" spans="1:21" ht="15.75" x14ac:dyDescent="0.25">
      <c r="A981" s="61"/>
      <c r="B981" s="49"/>
      <c r="C981" s="62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49"/>
      <c r="T981" s="49"/>
      <c r="U981" s="49"/>
    </row>
    <row r="982" spans="1:21" ht="15.75" x14ac:dyDescent="0.25">
      <c r="A982" s="61"/>
      <c r="B982" s="49"/>
      <c r="C982" s="62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49"/>
      <c r="T982" s="49"/>
      <c r="U982" s="49"/>
    </row>
    <row r="983" spans="1:21" ht="15.75" x14ac:dyDescent="0.25">
      <c r="A983" s="61"/>
      <c r="B983" s="49"/>
      <c r="C983" s="62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49"/>
      <c r="T983" s="49"/>
      <c r="U983" s="49"/>
    </row>
    <row r="984" spans="1:21" ht="15.75" x14ac:dyDescent="0.25">
      <c r="A984" s="61"/>
      <c r="B984" s="49"/>
      <c r="C984" s="62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49"/>
      <c r="T984" s="49"/>
      <c r="U984" s="49"/>
    </row>
  </sheetData>
  <mergeCells count="2">
    <mergeCell ref="C3:R3"/>
    <mergeCell ref="C2:R2"/>
  </mergeCells>
  <conditionalFormatting sqref="C14:C18">
    <cfRule type="cellIs" dxfId="63" priority="4" operator="greaterThanOrEqual">
      <formula>0.7</formula>
    </cfRule>
    <cfRule type="cellIs" dxfId="62" priority="5" operator="greaterThanOrEqual">
      <formula>0.5</formula>
    </cfRule>
    <cfRule type="cellIs" dxfId="61" priority="6" operator="lessThan">
      <formula>0.5</formula>
    </cfRule>
  </conditionalFormatting>
  <conditionalFormatting sqref="C21:C25">
    <cfRule type="cellIs" dxfId="60" priority="7" operator="greaterThanOrEqual">
      <formula>0.7</formula>
    </cfRule>
    <cfRule type="cellIs" dxfId="59" priority="8" operator="greaterThanOrEqual">
      <formula>0.5</formula>
    </cfRule>
    <cfRule type="cellIs" dxfId="58" priority="9" operator="lessThan">
      <formula>0.5</formula>
    </cfRule>
  </conditionalFormatting>
  <conditionalFormatting sqref="C28:C32">
    <cfRule type="cellIs" dxfId="57" priority="10" operator="greaterThanOrEqual">
      <formula>0.7</formula>
    </cfRule>
    <cfRule type="cellIs" dxfId="56" priority="11" operator="greaterThanOrEqual">
      <formula>0.5</formula>
    </cfRule>
    <cfRule type="cellIs" dxfId="55" priority="12" operator="lessThan">
      <formula>0.5</formula>
    </cfRule>
  </conditionalFormatting>
  <conditionalFormatting sqref="C36:C39">
    <cfRule type="cellIs" dxfId="54" priority="13" operator="greaterThanOrEqual">
      <formula>0.7</formula>
    </cfRule>
    <cfRule type="cellIs" dxfId="53" priority="14" operator="greaterThanOrEqual">
      <formula>0.5</formula>
    </cfRule>
    <cfRule type="cellIs" dxfId="52" priority="15" operator="lessThan">
      <formula>0.5</formula>
    </cfRule>
  </conditionalFormatting>
  <conditionalFormatting sqref="C35:Q39 C28:Q32 C21:Q25 C14:Q18 C7:Q11">
    <cfRule type="containsBlanks" dxfId="51" priority="16">
      <formula>LEN(TRIM(C7))=0</formula>
    </cfRule>
  </conditionalFormatting>
  <conditionalFormatting sqref="R5:R11 C7:Q11 R13:R18 C14:Q18 R20:R25 C21:Q25 R27:R32 C28:Q32 R34:R39 C35:Q39">
    <cfRule type="cellIs" dxfId="50" priority="1" operator="greaterThanOrEqual">
      <formula>0.7</formula>
    </cfRule>
    <cfRule type="cellIs" dxfId="49" priority="2" operator="greaterThanOrEqual">
      <formula>0.5</formula>
    </cfRule>
    <cfRule type="cellIs" dxfId="48" priority="3" operator="lessThan">
      <formula>0.5</formula>
    </cfRule>
  </conditionalFormatting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285F4"/>
    <pageSetUpPr fitToPage="1"/>
  </sheetPr>
  <dimension ref="A1:U9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14.42578125" defaultRowHeight="12.75" x14ac:dyDescent="0.2"/>
  <cols>
    <col min="1" max="1" width="10.5703125" bestFit="1" customWidth="1"/>
    <col min="2" max="2" width="42.85546875" bestFit="1" customWidth="1"/>
    <col min="3" max="3" width="4.5703125" bestFit="1" customWidth="1"/>
    <col min="4" max="11" width="4" bestFit="1" customWidth="1"/>
    <col min="12" max="17" width="5" bestFit="1" customWidth="1"/>
    <col min="18" max="18" width="9.28515625" bestFit="1" customWidth="1"/>
  </cols>
  <sheetData>
    <row r="1" spans="1:21" ht="15.75" x14ac:dyDescent="0.25">
      <c r="A1" s="61"/>
      <c r="B1" s="61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  <c r="T1" s="65"/>
      <c r="U1" s="65"/>
    </row>
    <row r="2" spans="1:21" ht="33" x14ac:dyDescent="0.55000000000000004">
      <c r="A2" s="43" t="s">
        <v>26</v>
      </c>
      <c r="B2" s="66" t="s">
        <v>30</v>
      </c>
      <c r="C2" s="91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9"/>
      <c r="S2" s="34"/>
      <c r="T2" s="34"/>
      <c r="U2" s="34"/>
    </row>
    <row r="3" spans="1:21" ht="15.75" x14ac:dyDescent="0.25">
      <c r="A3" s="43" t="s">
        <v>28</v>
      </c>
      <c r="B3" s="44" t="s">
        <v>29</v>
      </c>
      <c r="C3" s="90" t="s">
        <v>11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9"/>
      <c r="S3" s="34"/>
      <c r="T3" s="34"/>
      <c r="U3" s="34"/>
    </row>
    <row r="4" spans="1:21" ht="15.75" x14ac:dyDescent="0.25">
      <c r="A4" s="35" t="s">
        <v>12</v>
      </c>
      <c r="B4" s="67" t="str">
        <f>"" &amp; Settings!B22 &amp; " ( " &amp; TEXT(Settings!B25, "mmmm d") &amp; " — " &amp; TEXT(Settings!B28, "mmmm d yyyy") &amp; " ) "</f>
        <v xml:space="preserve">Q1 2021 ( janeiro 1 — março 31 yyyy ) </v>
      </c>
      <c r="C4" s="37" t="s">
        <v>13</v>
      </c>
      <c r="D4" s="37" t="str">
        <f>"W "&amp;WEEKNUM(Settings!$B$14)</f>
        <v>W 1</v>
      </c>
      <c r="E4" s="37" t="str">
        <f>"W "&amp;(WEEKNUM(Settings!$B$14)+1)</f>
        <v>W 2</v>
      </c>
      <c r="F4" s="37" t="str">
        <f>"W "&amp;(WEEKNUM(Settings!$B$14)+2)</f>
        <v>W 3</v>
      </c>
      <c r="G4" s="37" t="str">
        <f>"W "&amp;(WEEKNUM(Settings!$B$14)+3)</f>
        <v>W 4</v>
      </c>
      <c r="H4" s="37" t="str">
        <f>"W "&amp;(WEEKNUM(Settings!$B$14)+5)</f>
        <v>W 6</v>
      </c>
      <c r="I4" s="37" t="str">
        <f>"W "&amp;(WEEKNUM(Settings!$B$14)+6)</f>
        <v>W 7</v>
      </c>
      <c r="J4" s="37" t="str">
        <f>"W "&amp;(WEEKNUM(Settings!$B$14)+7)</f>
        <v>W 8</v>
      </c>
      <c r="K4" s="37" t="str">
        <f>"W "&amp;(WEEKNUM(Settings!$B$14)+8)</f>
        <v>W 9</v>
      </c>
      <c r="L4" s="37" t="str">
        <f>"W "&amp;(WEEKNUM(Settings!$B$14)+9)</f>
        <v>W 10</v>
      </c>
      <c r="M4" s="37" t="str">
        <f>"W "&amp;(WEEKNUM(Settings!$B$14)+10)</f>
        <v>W 11</v>
      </c>
      <c r="N4" s="37" t="str">
        <f>"W "&amp;(WEEKNUM(Settings!$B$14)+11)</f>
        <v>W 12</v>
      </c>
      <c r="O4" s="37" t="str">
        <f>"W "&amp;(WEEKNUM(Settings!$B$14)+12)</f>
        <v>W 13</v>
      </c>
      <c r="P4" s="37" t="str">
        <f>"W "&amp;(WEEKNUM(Settings!$B$14)+13)</f>
        <v>W 14</v>
      </c>
      <c r="Q4" s="37" t="str">
        <f>"W "&amp;(WEEKNUM(Settings!$B$14)+14)</f>
        <v>W 15</v>
      </c>
      <c r="R4" s="37" t="s">
        <v>14</v>
      </c>
      <c r="S4" s="38"/>
      <c r="T4" s="38"/>
      <c r="U4" s="38"/>
    </row>
    <row r="5" spans="1:21" ht="24" x14ac:dyDescent="0.4">
      <c r="A5" s="32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  <c r="R5" s="42" t="s">
        <v>42</v>
      </c>
      <c r="S5" s="38"/>
      <c r="T5" s="38"/>
      <c r="U5" s="38"/>
    </row>
    <row r="6" spans="1:21" ht="15.75" x14ac:dyDescent="0.25">
      <c r="A6" s="43" t="s">
        <v>15</v>
      </c>
      <c r="B6" s="44" t="s">
        <v>15</v>
      </c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  <c r="R6" s="48" t="s">
        <v>42</v>
      </c>
      <c r="S6" s="49"/>
      <c r="T6" s="49"/>
      <c r="U6" s="49"/>
    </row>
    <row r="7" spans="1:21" ht="15.75" x14ac:dyDescent="0.25">
      <c r="A7" s="43" t="s">
        <v>16</v>
      </c>
      <c r="B7" s="44"/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 t="str">
        <f t="array" ref="R7">IFERROR(LOOKUP( 2, 1 / ( D7:Q7 &lt;&gt; "" ), D7:Q7 ),"")</f>
        <v/>
      </c>
      <c r="S7" s="49"/>
      <c r="T7" s="49"/>
      <c r="U7" s="49"/>
    </row>
    <row r="8" spans="1:21" ht="15.75" x14ac:dyDescent="0.25">
      <c r="A8" s="43" t="s">
        <v>17</v>
      </c>
      <c r="B8" s="44"/>
      <c r="C8" s="51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 t="str">
        <f t="array" ref="R8">IFERROR(LOOKUP( 2, 1 / ( D8:Q8 &lt;&gt; "" ), D8:Q8 ),"")</f>
        <v/>
      </c>
      <c r="S8" s="49"/>
      <c r="T8" s="49"/>
      <c r="U8" s="49"/>
    </row>
    <row r="9" spans="1:21" ht="15.75" x14ac:dyDescent="0.25">
      <c r="A9" s="43" t="s">
        <v>18</v>
      </c>
      <c r="B9" s="44"/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 t="str">
        <f t="array" ref="R9">IFERROR(LOOKUP( 2, 1 / ( D9:Q9 &lt;&gt; "" ), D9:Q9 ),"")</f>
        <v/>
      </c>
      <c r="S9" s="49"/>
      <c r="T9" s="49"/>
      <c r="U9" s="49"/>
    </row>
    <row r="10" spans="1:21" ht="15.75" x14ac:dyDescent="0.25">
      <c r="A10" s="43" t="s">
        <v>19</v>
      </c>
      <c r="B10" s="44"/>
      <c r="C10" s="5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 t="str">
        <f t="array" ref="R10">IFERROR(LOOKUP( 2, 1 / ( D10:Q10 &lt;&gt; "" ), D10:Q10 ),"")</f>
        <v/>
      </c>
      <c r="S10" s="49"/>
      <c r="T10" s="49"/>
      <c r="U10" s="49"/>
    </row>
    <row r="11" spans="1:21" ht="15.75" x14ac:dyDescent="0.25">
      <c r="A11" s="43" t="s">
        <v>20</v>
      </c>
      <c r="B11" s="44"/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 t="str">
        <f t="array" ref="R11">IFERROR(LOOKUP( 2, 1 / ( D11:Q11 &lt;&gt; "" ), D11:Q11 ),"")</f>
        <v/>
      </c>
      <c r="S11" s="49"/>
      <c r="T11" s="49"/>
      <c r="U11" s="49"/>
    </row>
    <row r="12" spans="1:21" ht="15.75" x14ac:dyDescent="0.25">
      <c r="A12" s="32"/>
      <c r="B12" s="69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49"/>
      <c r="T12" s="49"/>
      <c r="U12" s="49"/>
    </row>
    <row r="13" spans="1:21" ht="15.75" x14ac:dyDescent="0.25">
      <c r="A13" s="43" t="s">
        <v>21</v>
      </c>
      <c r="B13" s="44" t="s">
        <v>21</v>
      </c>
      <c r="C13" s="45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  <c r="R13" s="48" t="s">
        <v>42</v>
      </c>
      <c r="S13" s="49"/>
      <c r="T13" s="49"/>
      <c r="U13" s="49"/>
    </row>
    <row r="14" spans="1:21" ht="15.75" x14ac:dyDescent="0.25">
      <c r="A14" s="43" t="s">
        <v>16</v>
      </c>
      <c r="B14" s="44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 t="str">
        <f t="array" ref="R14">IFERROR(LOOKUP( 2, 1 / ( D14:Q14 &lt;&gt; "" ), D14:Q14 ),"")</f>
        <v/>
      </c>
      <c r="S14" s="49"/>
      <c r="T14" s="49"/>
      <c r="U14" s="49"/>
    </row>
    <row r="15" spans="1:21" ht="15.75" x14ac:dyDescent="0.25">
      <c r="A15" s="43" t="s">
        <v>17</v>
      </c>
      <c r="B15" s="44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 t="str">
        <f t="array" ref="R15">IFERROR(LOOKUP( 2, 1 / ( D15:Q15 &lt;&gt; "" ), D15:Q15 ),"")</f>
        <v/>
      </c>
      <c r="S15" s="49"/>
      <c r="T15" s="49"/>
      <c r="U15" s="49"/>
    </row>
    <row r="16" spans="1:21" ht="15.75" x14ac:dyDescent="0.25">
      <c r="A16" s="43" t="s">
        <v>18</v>
      </c>
      <c r="B16" s="44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 t="str">
        <f t="array" ref="R16">IFERROR(LOOKUP( 2, 1 / ( D16:Q16 &lt;&gt; "" ), D16:Q16 ),"")</f>
        <v/>
      </c>
      <c r="S16" s="49"/>
      <c r="T16" s="49"/>
      <c r="U16" s="49"/>
    </row>
    <row r="17" spans="1:21" ht="15.75" x14ac:dyDescent="0.25">
      <c r="A17" s="43" t="s">
        <v>19</v>
      </c>
      <c r="B17" s="44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 t="str">
        <f t="array" ref="R17">IFERROR(LOOKUP( 2, 1 / ( D17:Q17 &lt;&gt; "" ), D17:Q17 ),"")</f>
        <v/>
      </c>
      <c r="S17" s="49"/>
      <c r="T17" s="49"/>
      <c r="U17" s="49"/>
    </row>
    <row r="18" spans="1:21" ht="15.75" x14ac:dyDescent="0.25">
      <c r="A18" s="43" t="s">
        <v>20</v>
      </c>
      <c r="B18" s="44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 t="str">
        <f t="array" ref="R18">IFERROR(LOOKUP( 2, 1 / ( D18:Q18 &lt;&gt; "" ), D18:Q18 ),"")</f>
        <v/>
      </c>
      <c r="S18" s="49"/>
      <c r="T18" s="49"/>
      <c r="U18" s="49"/>
    </row>
    <row r="19" spans="1:21" ht="15.75" x14ac:dyDescent="0.25">
      <c r="A19" s="32"/>
      <c r="B19" s="69"/>
      <c r="C19" s="56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7"/>
      <c r="R19" s="53"/>
      <c r="S19" s="49"/>
      <c r="T19" s="49"/>
      <c r="U19" s="49"/>
    </row>
    <row r="20" spans="1:21" ht="15.75" x14ac:dyDescent="0.25">
      <c r="A20" s="43" t="s">
        <v>22</v>
      </c>
      <c r="B20" s="44" t="s">
        <v>22</v>
      </c>
      <c r="C20" s="45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  <c r="R20" s="48" t="s">
        <v>42</v>
      </c>
      <c r="S20" s="49"/>
      <c r="T20" s="49"/>
      <c r="U20" s="49"/>
    </row>
    <row r="21" spans="1:21" ht="15.75" x14ac:dyDescent="0.25">
      <c r="A21" s="43" t="s">
        <v>16</v>
      </c>
      <c r="B21" s="44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 t="str">
        <f t="array" ref="R21">IFERROR(LOOKUP( 2, 1 / ( D21:Q21 &lt;&gt; "" ), D21:Q21 ),"")</f>
        <v/>
      </c>
      <c r="S21" s="49"/>
      <c r="T21" s="49"/>
      <c r="U21" s="49"/>
    </row>
    <row r="22" spans="1:21" ht="15.75" x14ac:dyDescent="0.25">
      <c r="A22" s="43" t="s">
        <v>17</v>
      </c>
      <c r="B22" s="44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 t="str">
        <f t="array" ref="R22">IFERROR(LOOKUP( 2, 1 / ( D22:Q22 &lt;&gt; "" ), D22:Q22 ),"")</f>
        <v/>
      </c>
      <c r="S22" s="49"/>
      <c r="T22" s="49"/>
      <c r="U22" s="49"/>
    </row>
    <row r="23" spans="1:21" ht="15.75" x14ac:dyDescent="0.25">
      <c r="A23" s="43" t="s">
        <v>18</v>
      </c>
      <c r="B23" s="44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 t="str">
        <f t="array" ref="R23">IFERROR(LOOKUP( 2, 1 / ( D23:Q23 &lt;&gt; "" ), D23:Q23 ),"")</f>
        <v/>
      </c>
      <c r="S23" s="49"/>
      <c r="T23" s="49"/>
      <c r="U23" s="49"/>
    </row>
    <row r="24" spans="1:21" ht="15.75" x14ac:dyDescent="0.25">
      <c r="A24" s="43" t="s">
        <v>19</v>
      </c>
      <c r="B24" s="44"/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 t="str">
        <f t="array" ref="R24">IFERROR(LOOKUP( 2, 1 / ( D24:Q24 &lt;&gt; "" ), D24:Q24 ),"")</f>
        <v/>
      </c>
      <c r="S24" s="49"/>
      <c r="T24" s="49"/>
      <c r="U24" s="49"/>
    </row>
    <row r="25" spans="1:21" ht="15.75" x14ac:dyDescent="0.25">
      <c r="A25" s="43" t="s">
        <v>20</v>
      </c>
      <c r="B25" s="44"/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 t="str">
        <f t="array" ref="R25">IFERROR(LOOKUP( 2, 1 / ( D25:Q25 &lt;&gt; "" ), D25:Q25 ),"")</f>
        <v/>
      </c>
      <c r="S25" s="49"/>
      <c r="T25" s="49"/>
      <c r="U25" s="49"/>
    </row>
    <row r="26" spans="1:21" ht="15.75" x14ac:dyDescent="0.25">
      <c r="A26" s="32"/>
      <c r="B26" s="69"/>
      <c r="C26" s="56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7"/>
      <c r="R26" s="53"/>
      <c r="S26" s="49"/>
      <c r="T26" s="49"/>
      <c r="U26" s="49"/>
    </row>
    <row r="27" spans="1:21" ht="15.75" x14ac:dyDescent="0.25">
      <c r="A27" s="43" t="s">
        <v>23</v>
      </c>
      <c r="B27" s="44" t="s">
        <v>23</v>
      </c>
      <c r="C27" s="45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  <c r="R27" s="48" t="s">
        <v>42</v>
      </c>
      <c r="S27" s="49"/>
      <c r="T27" s="49"/>
      <c r="U27" s="49"/>
    </row>
    <row r="28" spans="1:21" ht="15.75" x14ac:dyDescent="0.25">
      <c r="A28" s="43" t="s">
        <v>16</v>
      </c>
      <c r="B28" s="44"/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 t="str">
        <f t="array" ref="R28">IFERROR(LOOKUP( 2, 1 / ( D28:Q28 &lt;&gt; "" ), D28:Q28 ),"")</f>
        <v/>
      </c>
      <c r="S28" s="49"/>
      <c r="T28" s="49"/>
      <c r="U28" s="49"/>
    </row>
    <row r="29" spans="1:21" ht="15.75" x14ac:dyDescent="0.25">
      <c r="A29" s="43" t="s">
        <v>17</v>
      </c>
      <c r="B29" s="44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 t="str">
        <f t="array" ref="R29">IFERROR(LOOKUP( 2, 1 / ( D29:Q29 &lt;&gt; "" ), D29:Q29 ),"")</f>
        <v/>
      </c>
      <c r="S29" s="49"/>
      <c r="T29" s="49"/>
      <c r="U29" s="49"/>
    </row>
    <row r="30" spans="1:21" ht="15.75" x14ac:dyDescent="0.25">
      <c r="A30" s="43" t="s">
        <v>18</v>
      </c>
      <c r="B30" s="44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 t="str">
        <f t="array" ref="R30">IFERROR(LOOKUP( 2, 1 / ( D30:Q30 &lt;&gt; "" ), D30:Q30 ),"")</f>
        <v/>
      </c>
      <c r="S30" s="49"/>
      <c r="T30" s="49"/>
      <c r="U30" s="49"/>
    </row>
    <row r="31" spans="1:21" ht="15.75" x14ac:dyDescent="0.25">
      <c r="A31" s="43" t="s">
        <v>19</v>
      </c>
      <c r="B31" s="44"/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 t="str">
        <f t="array" ref="R31">IFERROR(LOOKUP( 2, 1 / ( D31:Q31 &lt;&gt; "" ), D31:Q31 ),"")</f>
        <v/>
      </c>
      <c r="S31" s="49"/>
      <c r="T31" s="49"/>
      <c r="U31" s="49"/>
    </row>
    <row r="32" spans="1:21" ht="15.75" x14ac:dyDescent="0.25">
      <c r="A32" s="43" t="s">
        <v>20</v>
      </c>
      <c r="B32" s="44"/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 t="str">
        <f t="array" ref="R32">IFERROR(LOOKUP( 2, 1 / ( D32:Q32 &lt;&gt; "" ), D32:Q32 ),"")</f>
        <v/>
      </c>
      <c r="S32" s="49"/>
      <c r="T32" s="49"/>
      <c r="U32" s="49"/>
    </row>
    <row r="33" spans="1:21" ht="15.75" x14ac:dyDescent="0.25">
      <c r="A33" s="32"/>
      <c r="B33" s="69"/>
      <c r="C33" s="56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7"/>
      <c r="R33" s="53"/>
      <c r="S33" s="49"/>
      <c r="T33" s="49"/>
      <c r="U33" s="49"/>
    </row>
    <row r="34" spans="1:21" ht="15.75" x14ac:dyDescent="0.25">
      <c r="A34" s="43" t="s">
        <v>24</v>
      </c>
      <c r="B34" s="44" t="s">
        <v>25</v>
      </c>
      <c r="C34" s="58"/>
      <c r="D34" s="59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  <c r="R34" s="48" t="s">
        <v>42</v>
      </c>
      <c r="S34" s="49"/>
      <c r="T34" s="49"/>
      <c r="U34" s="49"/>
    </row>
    <row r="35" spans="1:21" ht="15.75" x14ac:dyDescent="0.25">
      <c r="A35" s="43" t="s">
        <v>16</v>
      </c>
      <c r="B35" s="50"/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 t="str">
        <f t="array" ref="R35">IFERROR(LOOKUP( 2, 1 / ( D35:Q35 &lt;&gt; "" ), D35:Q35 ),"")</f>
        <v/>
      </c>
      <c r="S35" s="49"/>
      <c r="T35" s="49"/>
      <c r="U35" s="49"/>
    </row>
    <row r="36" spans="1:21" ht="15.75" x14ac:dyDescent="0.25">
      <c r="A36" s="43" t="s">
        <v>17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 t="str">
        <f t="array" ref="R36">IFERROR(LOOKUP( 2, 1 / ( D36:Q36 &lt;&gt; "" ), D36:Q36 ),"")</f>
        <v/>
      </c>
      <c r="S36" s="49"/>
      <c r="T36" s="49"/>
      <c r="U36" s="49"/>
    </row>
    <row r="37" spans="1:21" ht="15.75" x14ac:dyDescent="0.25">
      <c r="A37" s="43" t="s">
        <v>18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 t="str">
        <f t="array" ref="R37">IFERROR(LOOKUP( 2, 1 / ( D37:Q37 &lt;&gt; "" ), D37:Q37 ),"")</f>
        <v/>
      </c>
      <c r="S37" s="49"/>
      <c r="T37" s="49"/>
      <c r="U37" s="49"/>
    </row>
    <row r="38" spans="1:21" ht="15.75" x14ac:dyDescent="0.25">
      <c r="A38" s="43" t="s">
        <v>19</v>
      </c>
      <c r="B38" s="50"/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 t="str">
        <f t="array" ref="R38">IFERROR(LOOKUP( 2, 1 / ( D38:Q38 &lt;&gt; "" ), D38:Q38 ),"")</f>
        <v/>
      </c>
      <c r="S38" s="49"/>
      <c r="T38" s="49"/>
      <c r="U38" s="49"/>
    </row>
    <row r="39" spans="1:21" ht="15.75" x14ac:dyDescent="0.25">
      <c r="A39" s="43" t="s">
        <v>20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 t="str">
        <f t="array" ref="R39">IFERROR(LOOKUP( 2, 1 / ( D39:Q39 &lt;&gt; "" ), D39:Q39 ),"")</f>
        <v/>
      </c>
      <c r="S39" s="49"/>
      <c r="T39" s="49"/>
      <c r="U39" s="49"/>
    </row>
    <row r="40" spans="1:21" ht="15.75" x14ac:dyDescent="0.25">
      <c r="A40" s="61"/>
      <c r="B40" s="49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49"/>
      <c r="T40" s="49"/>
      <c r="U40" s="49"/>
    </row>
    <row r="41" spans="1:21" ht="15.75" x14ac:dyDescent="0.25">
      <c r="A41" s="61"/>
      <c r="B41" s="49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49"/>
      <c r="T41" s="49"/>
      <c r="U41" s="49"/>
    </row>
    <row r="42" spans="1:21" ht="15.75" x14ac:dyDescent="0.25">
      <c r="A42" s="61"/>
      <c r="B42" s="49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49"/>
      <c r="T42" s="49"/>
      <c r="U42" s="49"/>
    </row>
    <row r="43" spans="1:21" ht="15.75" x14ac:dyDescent="0.25">
      <c r="A43" s="61"/>
      <c r="B43" s="49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49"/>
      <c r="T43" s="49"/>
      <c r="U43" s="49"/>
    </row>
    <row r="44" spans="1:21" ht="15.75" x14ac:dyDescent="0.25">
      <c r="A44" s="61"/>
      <c r="B44" s="49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49"/>
      <c r="T44" s="49"/>
      <c r="U44" s="49"/>
    </row>
    <row r="45" spans="1:21" ht="15.75" x14ac:dyDescent="0.25">
      <c r="A45" s="61"/>
      <c r="B45" s="49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49"/>
      <c r="T45" s="49"/>
      <c r="U45" s="49"/>
    </row>
    <row r="46" spans="1:21" ht="15.75" x14ac:dyDescent="0.25">
      <c r="A46" s="61"/>
      <c r="B46" s="49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49"/>
      <c r="T46" s="49"/>
      <c r="U46" s="49"/>
    </row>
    <row r="47" spans="1:21" ht="15.75" x14ac:dyDescent="0.25">
      <c r="A47" s="61"/>
      <c r="B47" s="49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49"/>
      <c r="T47" s="49"/>
      <c r="U47" s="49"/>
    </row>
    <row r="48" spans="1:21" ht="15.75" x14ac:dyDescent="0.25">
      <c r="A48" s="61"/>
      <c r="B48" s="49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49"/>
      <c r="T48" s="49"/>
      <c r="U48" s="49"/>
    </row>
    <row r="49" spans="1:21" ht="15.75" x14ac:dyDescent="0.25">
      <c r="A49" s="61"/>
      <c r="B49" s="49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49"/>
      <c r="T49" s="49"/>
      <c r="U49" s="49"/>
    </row>
    <row r="50" spans="1:21" ht="15.75" x14ac:dyDescent="0.25">
      <c r="A50" s="61"/>
      <c r="B50" s="49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49"/>
      <c r="T50" s="49"/>
      <c r="U50" s="49"/>
    </row>
    <row r="51" spans="1:21" ht="15.75" x14ac:dyDescent="0.25">
      <c r="A51" s="61"/>
      <c r="B51" s="49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49"/>
      <c r="T51" s="49"/>
      <c r="U51" s="49"/>
    </row>
    <row r="52" spans="1:21" ht="15.75" x14ac:dyDescent="0.25">
      <c r="A52" s="61"/>
      <c r="B52" s="49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49"/>
      <c r="T52" s="49"/>
      <c r="U52" s="49"/>
    </row>
    <row r="53" spans="1:21" ht="15.75" x14ac:dyDescent="0.25">
      <c r="A53" s="61"/>
      <c r="B53" s="49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49"/>
      <c r="T53" s="49"/>
      <c r="U53" s="49"/>
    </row>
    <row r="54" spans="1:21" ht="15.75" x14ac:dyDescent="0.25">
      <c r="A54" s="61"/>
      <c r="B54" s="49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49"/>
      <c r="T54" s="49"/>
      <c r="U54" s="49"/>
    </row>
    <row r="55" spans="1:21" ht="15.75" x14ac:dyDescent="0.25">
      <c r="A55" s="61"/>
      <c r="B55" s="49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49"/>
      <c r="T55" s="49"/>
      <c r="U55" s="49"/>
    </row>
    <row r="56" spans="1:21" ht="15.75" x14ac:dyDescent="0.25">
      <c r="A56" s="61"/>
      <c r="B56" s="49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49"/>
      <c r="T56" s="49"/>
      <c r="U56" s="49"/>
    </row>
    <row r="57" spans="1:21" ht="15.75" x14ac:dyDescent="0.25">
      <c r="A57" s="61"/>
      <c r="B57" s="49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49"/>
      <c r="T57" s="49"/>
      <c r="U57" s="49"/>
    </row>
    <row r="58" spans="1:21" ht="15.75" x14ac:dyDescent="0.25">
      <c r="A58" s="61"/>
      <c r="B58" s="49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49"/>
      <c r="T58" s="49"/>
      <c r="U58" s="49"/>
    </row>
    <row r="59" spans="1:21" ht="15.75" x14ac:dyDescent="0.25">
      <c r="A59" s="61"/>
      <c r="B59" s="49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49"/>
      <c r="T59" s="49"/>
      <c r="U59" s="49"/>
    </row>
    <row r="60" spans="1:21" ht="15.75" x14ac:dyDescent="0.25">
      <c r="A60" s="61"/>
      <c r="B60" s="49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49"/>
      <c r="T60" s="49"/>
      <c r="U60" s="49"/>
    </row>
    <row r="61" spans="1:21" ht="15.75" x14ac:dyDescent="0.25">
      <c r="A61" s="61"/>
      <c r="B61" s="49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49"/>
      <c r="T61" s="49"/>
      <c r="U61" s="49"/>
    </row>
    <row r="62" spans="1:21" ht="15.75" x14ac:dyDescent="0.25">
      <c r="A62" s="61"/>
      <c r="B62" s="49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49"/>
      <c r="T62" s="49"/>
      <c r="U62" s="49"/>
    </row>
    <row r="63" spans="1:21" ht="15.75" x14ac:dyDescent="0.25">
      <c r="A63" s="61"/>
      <c r="B63" s="49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49"/>
      <c r="T63" s="49"/>
      <c r="U63" s="49"/>
    </row>
    <row r="64" spans="1:21" ht="15.75" x14ac:dyDescent="0.25">
      <c r="A64" s="61"/>
      <c r="B64" s="49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49"/>
      <c r="T64" s="49"/>
      <c r="U64" s="49"/>
    </row>
    <row r="65" spans="1:21" ht="15.75" x14ac:dyDescent="0.25">
      <c r="A65" s="61"/>
      <c r="B65" s="49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49"/>
      <c r="T65" s="49"/>
      <c r="U65" s="49"/>
    </row>
    <row r="66" spans="1:21" ht="15.75" x14ac:dyDescent="0.25">
      <c r="A66" s="61"/>
      <c r="B66" s="49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49"/>
      <c r="T66" s="49"/>
      <c r="U66" s="49"/>
    </row>
    <row r="67" spans="1:21" ht="15.75" x14ac:dyDescent="0.25">
      <c r="A67" s="61"/>
      <c r="B67" s="49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49"/>
      <c r="T67" s="49"/>
      <c r="U67" s="49"/>
    </row>
    <row r="68" spans="1:21" ht="15.75" x14ac:dyDescent="0.25">
      <c r="A68" s="61"/>
      <c r="B68" s="49"/>
      <c r="C68" s="62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49"/>
      <c r="T68" s="49"/>
      <c r="U68" s="49"/>
    </row>
    <row r="69" spans="1:21" ht="15.75" x14ac:dyDescent="0.25">
      <c r="A69" s="61"/>
      <c r="B69" s="49"/>
      <c r="C69" s="62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49"/>
      <c r="T69" s="49"/>
      <c r="U69" s="49"/>
    </row>
    <row r="70" spans="1:21" ht="15.75" x14ac:dyDescent="0.25">
      <c r="A70" s="61"/>
      <c r="B70" s="49"/>
      <c r="C70" s="62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49"/>
      <c r="T70" s="49"/>
      <c r="U70" s="49"/>
    </row>
    <row r="71" spans="1:21" ht="15.75" x14ac:dyDescent="0.25">
      <c r="A71" s="61"/>
      <c r="B71" s="49"/>
      <c r="C71" s="62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49"/>
      <c r="T71" s="49"/>
      <c r="U71" s="49"/>
    </row>
    <row r="72" spans="1:21" ht="15.75" x14ac:dyDescent="0.25">
      <c r="A72" s="61"/>
      <c r="B72" s="49"/>
      <c r="C72" s="62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49"/>
      <c r="T72" s="49"/>
      <c r="U72" s="49"/>
    </row>
    <row r="73" spans="1:21" ht="15.75" x14ac:dyDescent="0.25">
      <c r="A73" s="61"/>
      <c r="B73" s="49"/>
      <c r="C73" s="6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49"/>
      <c r="T73" s="49"/>
      <c r="U73" s="49"/>
    </row>
    <row r="74" spans="1:21" ht="15.75" x14ac:dyDescent="0.25">
      <c r="A74" s="61"/>
      <c r="B74" s="49"/>
      <c r="C74" s="6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49"/>
      <c r="T74" s="49"/>
      <c r="U74" s="49"/>
    </row>
    <row r="75" spans="1:21" ht="15.75" x14ac:dyDescent="0.25">
      <c r="A75" s="61"/>
      <c r="B75" s="49"/>
      <c r="C75" s="62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49"/>
      <c r="T75" s="49"/>
      <c r="U75" s="49"/>
    </row>
    <row r="76" spans="1:21" ht="15.75" x14ac:dyDescent="0.25">
      <c r="A76" s="61"/>
      <c r="B76" s="49"/>
      <c r="C76" s="62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49"/>
      <c r="T76" s="49"/>
      <c r="U76" s="49"/>
    </row>
    <row r="77" spans="1:21" ht="15.75" x14ac:dyDescent="0.25">
      <c r="A77" s="61"/>
      <c r="B77" s="49"/>
      <c r="C77" s="62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49"/>
      <c r="T77" s="49"/>
      <c r="U77" s="49"/>
    </row>
    <row r="78" spans="1:21" ht="15.75" x14ac:dyDescent="0.25">
      <c r="A78" s="61"/>
      <c r="B78" s="49"/>
      <c r="C78" s="62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49"/>
      <c r="T78" s="49"/>
      <c r="U78" s="49"/>
    </row>
    <row r="79" spans="1:21" ht="15.75" x14ac:dyDescent="0.25">
      <c r="A79" s="61"/>
      <c r="B79" s="49"/>
      <c r="C79" s="62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49"/>
      <c r="T79" s="49"/>
      <c r="U79" s="49"/>
    </row>
    <row r="80" spans="1:21" ht="15.75" x14ac:dyDescent="0.25">
      <c r="A80" s="61"/>
      <c r="B80" s="49"/>
      <c r="C80" s="62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49"/>
      <c r="T80" s="49"/>
      <c r="U80" s="49"/>
    </row>
    <row r="81" spans="1:21" ht="15.75" x14ac:dyDescent="0.25">
      <c r="A81" s="61"/>
      <c r="B81" s="49"/>
      <c r="C81" s="62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49"/>
      <c r="T81" s="49"/>
      <c r="U81" s="49"/>
    </row>
    <row r="82" spans="1:21" ht="15.75" x14ac:dyDescent="0.25">
      <c r="A82" s="61"/>
      <c r="B82" s="49"/>
      <c r="C82" s="62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49"/>
      <c r="T82" s="49"/>
      <c r="U82" s="49"/>
    </row>
    <row r="83" spans="1:21" ht="15.75" x14ac:dyDescent="0.25">
      <c r="A83" s="61"/>
      <c r="B83" s="49"/>
      <c r="C83" s="6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49"/>
      <c r="T83" s="49"/>
      <c r="U83" s="49"/>
    </row>
    <row r="84" spans="1:21" ht="15.75" x14ac:dyDescent="0.25">
      <c r="A84" s="61"/>
      <c r="B84" s="49"/>
      <c r="C84" s="62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49"/>
      <c r="T84" s="49"/>
      <c r="U84" s="49"/>
    </row>
    <row r="85" spans="1:21" ht="15.75" x14ac:dyDescent="0.25">
      <c r="A85" s="61"/>
      <c r="B85" s="49"/>
      <c r="C85" s="62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49"/>
      <c r="T85" s="49"/>
      <c r="U85" s="49"/>
    </row>
    <row r="86" spans="1:21" ht="15.75" x14ac:dyDescent="0.25">
      <c r="A86" s="61"/>
      <c r="B86" s="49"/>
      <c r="C86" s="62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49"/>
      <c r="T86" s="49"/>
      <c r="U86" s="49"/>
    </row>
    <row r="87" spans="1:21" ht="15.75" x14ac:dyDescent="0.25">
      <c r="A87" s="61"/>
      <c r="B87" s="49"/>
      <c r="C87" s="62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49"/>
      <c r="T87" s="49"/>
      <c r="U87" s="49"/>
    </row>
    <row r="88" spans="1:21" ht="15.75" x14ac:dyDescent="0.25">
      <c r="A88" s="61"/>
      <c r="B88" s="49"/>
      <c r="C88" s="62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49"/>
      <c r="T88" s="49"/>
      <c r="U88" s="49"/>
    </row>
    <row r="89" spans="1:21" ht="15.75" x14ac:dyDescent="0.25">
      <c r="A89" s="61"/>
      <c r="B89" s="49"/>
      <c r="C89" s="62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49"/>
      <c r="T89" s="49"/>
      <c r="U89" s="49"/>
    </row>
    <row r="90" spans="1:21" ht="15.75" x14ac:dyDescent="0.25">
      <c r="A90" s="61"/>
      <c r="B90" s="49"/>
      <c r="C90" s="62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49"/>
      <c r="T90" s="49"/>
      <c r="U90" s="49"/>
    </row>
    <row r="91" spans="1:21" ht="15.75" x14ac:dyDescent="0.25">
      <c r="A91" s="61"/>
      <c r="B91" s="49"/>
      <c r="C91" s="62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49"/>
      <c r="T91" s="49"/>
      <c r="U91" s="49"/>
    </row>
    <row r="92" spans="1:21" ht="15.75" x14ac:dyDescent="0.25">
      <c r="A92" s="61"/>
      <c r="B92" s="49"/>
      <c r="C92" s="62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49"/>
      <c r="T92" s="49"/>
      <c r="U92" s="49"/>
    </row>
    <row r="93" spans="1:21" ht="15.75" x14ac:dyDescent="0.25">
      <c r="A93" s="61"/>
      <c r="B93" s="49"/>
      <c r="C93" s="62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49"/>
      <c r="T93" s="49"/>
      <c r="U93" s="49"/>
    </row>
    <row r="94" spans="1:21" ht="15.75" x14ac:dyDescent="0.25">
      <c r="A94" s="61"/>
      <c r="B94" s="49"/>
      <c r="C94" s="62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49"/>
      <c r="T94" s="49"/>
      <c r="U94" s="49"/>
    </row>
    <row r="95" spans="1:21" ht="15.75" x14ac:dyDescent="0.25">
      <c r="A95" s="61"/>
      <c r="B95" s="49"/>
      <c r="C95" s="62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49"/>
      <c r="T95" s="49"/>
      <c r="U95" s="49"/>
    </row>
    <row r="96" spans="1:21" ht="15.75" x14ac:dyDescent="0.25">
      <c r="A96" s="61"/>
      <c r="B96" s="49"/>
      <c r="C96" s="62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49"/>
      <c r="T96" s="49"/>
      <c r="U96" s="49"/>
    </row>
    <row r="97" spans="1:21" ht="15.75" x14ac:dyDescent="0.25">
      <c r="A97" s="61"/>
      <c r="B97" s="49"/>
      <c r="C97" s="62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49"/>
      <c r="T97" s="49"/>
      <c r="U97" s="49"/>
    </row>
    <row r="98" spans="1:21" ht="15.75" x14ac:dyDescent="0.25">
      <c r="A98" s="61"/>
      <c r="B98" s="49"/>
      <c r="C98" s="62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49"/>
      <c r="T98" s="49"/>
      <c r="U98" s="49"/>
    </row>
    <row r="99" spans="1:21" ht="15.75" x14ac:dyDescent="0.25">
      <c r="A99" s="61"/>
      <c r="B99" s="49"/>
      <c r="C99" s="62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49"/>
      <c r="T99" s="49"/>
      <c r="U99" s="49"/>
    </row>
    <row r="100" spans="1:21" ht="15.75" x14ac:dyDescent="0.25">
      <c r="A100" s="61"/>
      <c r="B100" s="49"/>
      <c r="C100" s="62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49"/>
      <c r="T100" s="49"/>
      <c r="U100" s="49"/>
    </row>
    <row r="101" spans="1:21" ht="15.75" x14ac:dyDescent="0.25">
      <c r="A101" s="61"/>
      <c r="B101" s="49"/>
      <c r="C101" s="62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49"/>
      <c r="T101" s="49"/>
      <c r="U101" s="49"/>
    </row>
    <row r="102" spans="1:21" ht="15.75" x14ac:dyDescent="0.25">
      <c r="A102" s="61"/>
      <c r="B102" s="49"/>
      <c r="C102" s="62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49"/>
      <c r="T102" s="49"/>
      <c r="U102" s="49"/>
    </row>
    <row r="103" spans="1:21" ht="15.75" x14ac:dyDescent="0.25">
      <c r="A103" s="61"/>
      <c r="B103" s="49"/>
      <c r="C103" s="62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49"/>
      <c r="T103" s="49"/>
      <c r="U103" s="49"/>
    </row>
    <row r="104" spans="1:21" ht="15.75" x14ac:dyDescent="0.25">
      <c r="A104" s="61"/>
      <c r="B104" s="49"/>
      <c r="C104" s="62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49"/>
      <c r="T104" s="49"/>
      <c r="U104" s="49"/>
    </row>
    <row r="105" spans="1:21" ht="15.75" x14ac:dyDescent="0.25">
      <c r="A105" s="61"/>
      <c r="B105" s="49"/>
      <c r="C105" s="62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49"/>
      <c r="T105" s="49"/>
      <c r="U105" s="49"/>
    </row>
    <row r="106" spans="1:21" ht="15.75" x14ac:dyDescent="0.25">
      <c r="A106" s="61"/>
      <c r="B106" s="49"/>
      <c r="C106" s="62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49"/>
      <c r="T106" s="49"/>
      <c r="U106" s="49"/>
    </row>
    <row r="107" spans="1:21" ht="15.75" x14ac:dyDescent="0.25">
      <c r="A107" s="61"/>
      <c r="B107" s="49"/>
      <c r="C107" s="62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49"/>
      <c r="T107" s="49"/>
      <c r="U107" s="49"/>
    </row>
    <row r="108" spans="1:21" ht="15.75" x14ac:dyDescent="0.25">
      <c r="A108" s="61"/>
      <c r="B108" s="49"/>
      <c r="C108" s="62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49"/>
      <c r="T108" s="49"/>
      <c r="U108" s="49"/>
    </row>
    <row r="109" spans="1:21" ht="15.75" x14ac:dyDescent="0.25">
      <c r="A109" s="61"/>
      <c r="B109" s="49"/>
      <c r="C109" s="62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49"/>
      <c r="T109" s="49"/>
      <c r="U109" s="49"/>
    </row>
    <row r="110" spans="1:21" ht="15.75" x14ac:dyDescent="0.25">
      <c r="A110" s="61"/>
      <c r="B110" s="49"/>
      <c r="C110" s="62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49"/>
      <c r="T110" s="49"/>
      <c r="U110" s="49"/>
    </row>
    <row r="111" spans="1:21" ht="15.75" x14ac:dyDescent="0.25">
      <c r="A111" s="61"/>
      <c r="B111" s="49"/>
      <c r="C111" s="62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49"/>
      <c r="T111" s="49"/>
      <c r="U111" s="49"/>
    </row>
    <row r="112" spans="1:21" ht="15.75" x14ac:dyDescent="0.25">
      <c r="A112" s="61"/>
      <c r="B112" s="49"/>
      <c r="C112" s="62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49"/>
      <c r="T112" s="49"/>
      <c r="U112" s="49"/>
    </row>
    <row r="113" spans="1:21" ht="15.75" x14ac:dyDescent="0.25">
      <c r="A113" s="61"/>
      <c r="B113" s="49"/>
      <c r="C113" s="62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49"/>
      <c r="T113" s="49"/>
      <c r="U113" s="49"/>
    </row>
    <row r="114" spans="1:21" ht="15.75" x14ac:dyDescent="0.25">
      <c r="A114" s="61"/>
      <c r="B114" s="49"/>
      <c r="C114" s="62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49"/>
      <c r="T114" s="49"/>
      <c r="U114" s="49"/>
    </row>
    <row r="115" spans="1:21" ht="15.75" x14ac:dyDescent="0.25">
      <c r="A115" s="61"/>
      <c r="B115" s="49"/>
      <c r="C115" s="62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49"/>
      <c r="T115" s="49"/>
      <c r="U115" s="49"/>
    </row>
    <row r="116" spans="1:21" ht="15.75" x14ac:dyDescent="0.25">
      <c r="A116" s="61"/>
      <c r="B116" s="49"/>
      <c r="C116" s="62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49"/>
      <c r="T116" s="49"/>
      <c r="U116" s="49"/>
    </row>
    <row r="117" spans="1:21" ht="15.75" x14ac:dyDescent="0.25">
      <c r="A117" s="61"/>
      <c r="B117" s="49"/>
      <c r="C117" s="62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49"/>
      <c r="T117" s="49"/>
      <c r="U117" s="49"/>
    </row>
    <row r="118" spans="1:21" ht="15.75" x14ac:dyDescent="0.25">
      <c r="A118" s="61"/>
      <c r="B118" s="49"/>
      <c r="C118" s="62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49"/>
      <c r="T118" s="49"/>
      <c r="U118" s="49"/>
    </row>
    <row r="119" spans="1:21" ht="15.75" x14ac:dyDescent="0.25">
      <c r="A119" s="61"/>
      <c r="B119" s="49"/>
      <c r="C119" s="62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49"/>
      <c r="T119" s="49"/>
      <c r="U119" s="49"/>
    </row>
    <row r="120" spans="1:21" ht="15.75" x14ac:dyDescent="0.25">
      <c r="A120" s="61"/>
      <c r="B120" s="49"/>
      <c r="C120" s="62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49"/>
      <c r="T120" s="49"/>
      <c r="U120" s="49"/>
    </row>
    <row r="121" spans="1:21" ht="15.75" x14ac:dyDescent="0.25">
      <c r="A121" s="61"/>
      <c r="B121" s="49"/>
      <c r="C121" s="62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49"/>
      <c r="T121" s="49"/>
      <c r="U121" s="49"/>
    </row>
    <row r="122" spans="1:21" ht="15.75" x14ac:dyDescent="0.25">
      <c r="A122" s="61"/>
      <c r="B122" s="49"/>
      <c r="C122" s="62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49"/>
      <c r="T122" s="49"/>
      <c r="U122" s="49"/>
    </row>
    <row r="123" spans="1:21" ht="15.75" x14ac:dyDescent="0.25">
      <c r="A123" s="61"/>
      <c r="B123" s="49"/>
      <c r="C123" s="62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49"/>
      <c r="T123" s="49"/>
      <c r="U123" s="49"/>
    </row>
    <row r="124" spans="1:21" ht="15.75" x14ac:dyDescent="0.25">
      <c r="A124" s="61"/>
      <c r="B124" s="49"/>
      <c r="C124" s="62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49"/>
      <c r="T124" s="49"/>
      <c r="U124" s="49"/>
    </row>
    <row r="125" spans="1:21" ht="15.75" x14ac:dyDescent="0.25">
      <c r="A125" s="61"/>
      <c r="B125" s="49"/>
      <c r="C125" s="62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49"/>
      <c r="T125" s="49"/>
      <c r="U125" s="49"/>
    </row>
    <row r="126" spans="1:21" ht="15.75" x14ac:dyDescent="0.25">
      <c r="A126" s="61"/>
      <c r="B126" s="49"/>
      <c r="C126" s="62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49"/>
      <c r="T126" s="49"/>
      <c r="U126" s="49"/>
    </row>
    <row r="127" spans="1:21" ht="15.75" x14ac:dyDescent="0.25">
      <c r="A127" s="61"/>
      <c r="B127" s="49"/>
      <c r="C127" s="62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49"/>
      <c r="T127" s="49"/>
      <c r="U127" s="49"/>
    </row>
    <row r="128" spans="1:21" ht="15.75" x14ac:dyDescent="0.25">
      <c r="A128" s="61"/>
      <c r="B128" s="49"/>
      <c r="C128" s="62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49"/>
      <c r="T128" s="49"/>
      <c r="U128" s="49"/>
    </row>
    <row r="129" spans="1:21" ht="15.75" x14ac:dyDescent="0.25">
      <c r="A129" s="61"/>
      <c r="B129" s="49"/>
      <c r="C129" s="62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49"/>
      <c r="T129" s="49"/>
      <c r="U129" s="49"/>
    </row>
    <row r="130" spans="1:21" ht="15.75" x14ac:dyDescent="0.25">
      <c r="A130" s="61"/>
      <c r="B130" s="49"/>
      <c r="C130" s="6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49"/>
      <c r="T130" s="49"/>
      <c r="U130" s="49"/>
    </row>
    <row r="131" spans="1:21" ht="15.75" x14ac:dyDescent="0.25">
      <c r="A131" s="61"/>
      <c r="B131" s="49"/>
      <c r="C131" s="62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49"/>
      <c r="T131" s="49"/>
      <c r="U131" s="49"/>
    </row>
    <row r="132" spans="1:21" ht="15.75" x14ac:dyDescent="0.25">
      <c r="A132" s="61"/>
      <c r="B132" s="49"/>
      <c r="C132" s="62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49"/>
      <c r="T132" s="49"/>
      <c r="U132" s="49"/>
    </row>
    <row r="133" spans="1:21" ht="15.75" x14ac:dyDescent="0.25">
      <c r="A133" s="61"/>
      <c r="B133" s="49"/>
      <c r="C133" s="62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49"/>
      <c r="T133" s="49"/>
      <c r="U133" s="49"/>
    </row>
    <row r="134" spans="1:21" ht="15.75" x14ac:dyDescent="0.25">
      <c r="A134" s="61"/>
      <c r="B134" s="49"/>
      <c r="C134" s="62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49"/>
      <c r="T134" s="49"/>
      <c r="U134" s="49"/>
    </row>
    <row r="135" spans="1:21" ht="15.75" x14ac:dyDescent="0.25">
      <c r="A135" s="61"/>
      <c r="B135" s="49"/>
      <c r="C135" s="62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49"/>
      <c r="T135" s="49"/>
      <c r="U135" s="49"/>
    </row>
    <row r="136" spans="1:21" ht="15.75" x14ac:dyDescent="0.25">
      <c r="A136" s="61"/>
      <c r="B136" s="49"/>
      <c r="C136" s="62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49"/>
      <c r="T136" s="49"/>
      <c r="U136" s="49"/>
    </row>
    <row r="137" spans="1:21" ht="15.75" x14ac:dyDescent="0.25">
      <c r="A137" s="61"/>
      <c r="B137" s="49"/>
      <c r="C137" s="62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49"/>
      <c r="T137" s="49"/>
      <c r="U137" s="49"/>
    </row>
    <row r="138" spans="1:21" ht="15.75" x14ac:dyDescent="0.25">
      <c r="A138" s="61"/>
      <c r="B138" s="49"/>
      <c r="C138" s="62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49"/>
      <c r="T138" s="49"/>
      <c r="U138" s="49"/>
    </row>
    <row r="139" spans="1:21" ht="15.75" x14ac:dyDescent="0.25">
      <c r="A139" s="61"/>
      <c r="B139" s="49"/>
      <c r="C139" s="62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49"/>
      <c r="T139" s="49"/>
      <c r="U139" s="49"/>
    </row>
    <row r="140" spans="1:21" ht="15.75" x14ac:dyDescent="0.25">
      <c r="A140" s="61"/>
      <c r="B140" s="49"/>
      <c r="C140" s="62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49"/>
      <c r="T140" s="49"/>
      <c r="U140" s="49"/>
    </row>
    <row r="141" spans="1:21" ht="15.75" x14ac:dyDescent="0.25">
      <c r="A141" s="61"/>
      <c r="B141" s="49"/>
      <c r="C141" s="62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49"/>
      <c r="T141" s="49"/>
      <c r="U141" s="49"/>
    </row>
    <row r="142" spans="1:21" ht="15.75" x14ac:dyDescent="0.25">
      <c r="A142" s="61"/>
      <c r="B142" s="49"/>
      <c r="C142" s="62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49"/>
      <c r="T142" s="49"/>
      <c r="U142" s="49"/>
    </row>
    <row r="143" spans="1:21" ht="15.75" x14ac:dyDescent="0.25">
      <c r="A143" s="61"/>
      <c r="B143" s="49"/>
      <c r="C143" s="62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49"/>
      <c r="T143" s="49"/>
      <c r="U143" s="49"/>
    </row>
    <row r="144" spans="1:21" ht="15.75" x14ac:dyDescent="0.25">
      <c r="A144" s="61"/>
      <c r="B144" s="49"/>
      <c r="C144" s="62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49"/>
      <c r="T144" s="49"/>
      <c r="U144" s="49"/>
    </row>
    <row r="145" spans="1:21" ht="15.75" x14ac:dyDescent="0.25">
      <c r="A145" s="61"/>
      <c r="B145" s="49"/>
      <c r="C145" s="62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49"/>
      <c r="T145" s="49"/>
      <c r="U145" s="49"/>
    </row>
    <row r="146" spans="1:21" ht="15.75" x14ac:dyDescent="0.25">
      <c r="A146" s="61"/>
      <c r="B146" s="49"/>
      <c r="C146" s="62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49"/>
      <c r="T146" s="49"/>
      <c r="U146" s="49"/>
    </row>
    <row r="147" spans="1:21" ht="15.75" x14ac:dyDescent="0.25">
      <c r="A147" s="61"/>
      <c r="B147" s="49"/>
      <c r="C147" s="62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49"/>
      <c r="T147" s="49"/>
      <c r="U147" s="49"/>
    </row>
    <row r="148" spans="1:21" ht="15.75" x14ac:dyDescent="0.25">
      <c r="A148" s="61"/>
      <c r="B148" s="49"/>
      <c r="C148" s="62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49"/>
      <c r="T148" s="49"/>
      <c r="U148" s="49"/>
    </row>
    <row r="149" spans="1:21" ht="15.75" x14ac:dyDescent="0.25">
      <c r="A149" s="61"/>
      <c r="B149" s="49"/>
      <c r="C149" s="62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49"/>
      <c r="T149" s="49"/>
      <c r="U149" s="49"/>
    </row>
    <row r="150" spans="1:21" ht="15.75" x14ac:dyDescent="0.25">
      <c r="A150" s="61"/>
      <c r="B150" s="49"/>
      <c r="C150" s="62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49"/>
      <c r="T150" s="49"/>
      <c r="U150" s="49"/>
    </row>
    <row r="151" spans="1:21" ht="15.75" x14ac:dyDescent="0.25">
      <c r="A151" s="61"/>
      <c r="B151" s="49"/>
      <c r="C151" s="62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49"/>
      <c r="T151" s="49"/>
      <c r="U151" s="49"/>
    </row>
    <row r="152" spans="1:21" ht="15.75" x14ac:dyDescent="0.25">
      <c r="A152" s="61"/>
      <c r="B152" s="49"/>
      <c r="C152" s="62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49"/>
      <c r="T152" s="49"/>
      <c r="U152" s="49"/>
    </row>
    <row r="153" spans="1:21" ht="15.75" x14ac:dyDescent="0.25">
      <c r="A153" s="61"/>
      <c r="B153" s="49"/>
      <c r="C153" s="62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49"/>
      <c r="T153" s="49"/>
      <c r="U153" s="49"/>
    </row>
    <row r="154" spans="1:21" ht="15.75" x14ac:dyDescent="0.25">
      <c r="A154" s="61"/>
      <c r="B154" s="49"/>
      <c r="C154" s="62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49"/>
      <c r="T154" s="49"/>
      <c r="U154" s="49"/>
    </row>
    <row r="155" spans="1:21" ht="15.75" x14ac:dyDescent="0.25">
      <c r="A155" s="61"/>
      <c r="B155" s="49"/>
      <c r="C155" s="62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49"/>
      <c r="T155" s="49"/>
      <c r="U155" s="49"/>
    </row>
    <row r="156" spans="1:21" ht="15.75" x14ac:dyDescent="0.25">
      <c r="A156" s="61"/>
      <c r="B156" s="49"/>
      <c r="C156" s="62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49"/>
      <c r="T156" s="49"/>
      <c r="U156" s="49"/>
    </row>
    <row r="157" spans="1:21" ht="15.75" x14ac:dyDescent="0.25">
      <c r="A157" s="61"/>
      <c r="B157" s="49"/>
      <c r="C157" s="62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49"/>
      <c r="T157" s="49"/>
      <c r="U157" s="49"/>
    </row>
    <row r="158" spans="1:21" ht="15.75" x14ac:dyDescent="0.25">
      <c r="A158" s="61"/>
      <c r="B158" s="49"/>
      <c r="C158" s="62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49"/>
      <c r="T158" s="49"/>
      <c r="U158" s="49"/>
    </row>
    <row r="159" spans="1:21" ht="15.75" x14ac:dyDescent="0.25">
      <c r="A159" s="61"/>
      <c r="B159" s="49"/>
      <c r="C159" s="62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49"/>
      <c r="T159" s="49"/>
      <c r="U159" s="49"/>
    </row>
    <row r="160" spans="1:21" ht="15.75" x14ac:dyDescent="0.25">
      <c r="A160" s="61"/>
      <c r="B160" s="49"/>
      <c r="C160" s="62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49"/>
      <c r="T160" s="49"/>
      <c r="U160" s="49"/>
    </row>
    <row r="161" spans="1:21" ht="15.75" x14ac:dyDescent="0.25">
      <c r="A161" s="61"/>
      <c r="B161" s="49"/>
      <c r="C161" s="62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49"/>
      <c r="T161" s="49"/>
      <c r="U161" s="49"/>
    </row>
    <row r="162" spans="1:21" ht="15.75" x14ac:dyDescent="0.25">
      <c r="A162" s="61"/>
      <c r="B162" s="49"/>
      <c r="C162" s="62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49"/>
      <c r="T162" s="49"/>
      <c r="U162" s="49"/>
    </row>
    <row r="163" spans="1:21" ht="15.75" x14ac:dyDescent="0.25">
      <c r="A163" s="61"/>
      <c r="B163" s="49"/>
      <c r="C163" s="62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49"/>
      <c r="T163" s="49"/>
      <c r="U163" s="49"/>
    </row>
    <row r="164" spans="1:21" ht="15.75" x14ac:dyDescent="0.25">
      <c r="A164" s="61"/>
      <c r="B164" s="49"/>
      <c r="C164" s="62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49"/>
      <c r="T164" s="49"/>
      <c r="U164" s="49"/>
    </row>
    <row r="165" spans="1:21" ht="15.75" x14ac:dyDescent="0.25">
      <c r="A165" s="61"/>
      <c r="B165" s="49"/>
      <c r="C165" s="62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49"/>
      <c r="T165" s="49"/>
      <c r="U165" s="49"/>
    </row>
    <row r="166" spans="1:21" ht="15.75" x14ac:dyDescent="0.25">
      <c r="A166" s="61"/>
      <c r="B166" s="49"/>
      <c r="C166" s="62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49"/>
      <c r="T166" s="49"/>
      <c r="U166" s="49"/>
    </row>
    <row r="167" spans="1:21" ht="15.75" x14ac:dyDescent="0.25">
      <c r="A167" s="61"/>
      <c r="B167" s="49"/>
      <c r="C167" s="62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49"/>
      <c r="T167" s="49"/>
      <c r="U167" s="49"/>
    </row>
    <row r="168" spans="1:21" ht="15.75" x14ac:dyDescent="0.25">
      <c r="A168" s="61"/>
      <c r="B168" s="49"/>
      <c r="C168" s="62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49"/>
      <c r="T168" s="49"/>
      <c r="U168" s="49"/>
    </row>
    <row r="169" spans="1:21" ht="15.75" x14ac:dyDescent="0.25">
      <c r="A169" s="61"/>
      <c r="B169" s="49"/>
      <c r="C169" s="62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49"/>
      <c r="T169" s="49"/>
      <c r="U169" s="49"/>
    </row>
    <row r="170" spans="1:21" ht="15.75" x14ac:dyDescent="0.25">
      <c r="A170" s="61"/>
      <c r="B170" s="49"/>
      <c r="C170" s="62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49"/>
      <c r="T170" s="49"/>
      <c r="U170" s="49"/>
    </row>
    <row r="171" spans="1:21" ht="15.75" x14ac:dyDescent="0.25">
      <c r="A171" s="61"/>
      <c r="B171" s="49"/>
      <c r="C171" s="62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49"/>
      <c r="T171" s="49"/>
      <c r="U171" s="49"/>
    </row>
    <row r="172" spans="1:21" ht="15.75" x14ac:dyDescent="0.25">
      <c r="A172" s="61"/>
      <c r="B172" s="49"/>
      <c r="C172" s="62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49"/>
      <c r="T172" s="49"/>
      <c r="U172" s="49"/>
    </row>
    <row r="173" spans="1:21" ht="15.75" x14ac:dyDescent="0.25">
      <c r="A173" s="61"/>
      <c r="B173" s="49"/>
      <c r="C173" s="62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49"/>
      <c r="T173" s="49"/>
      <c r="U173" s="49"/>
    </row>
    <row r="174" spans="1:21" ht="15.75" x14ac:dyDescent="0.25">
      <c r="A174" s="61"/>
      <c r="B174" s="49"/>
      <c r="C174" s="62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49"/>
      <c r="T174" s="49"/>
      <c r="U174" s="49"/>
    </row>
    <row r="175" spans="1:21" ht="15.75" x14ac:dyDescent="0.25">
      <c r="A175" s="61"/>
      <c r="B175" s="49"/>
      <c r="C175" s="62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49"/>
      <c r="T175" s="49"/>
      <c r="U175" s="49"/>
    </row>
    <row r="176" spans="1:21" ht="15.75" x14ac:dyDescent="0.25">
      <c r="A176" s="61"/>
      <c r="B176" s="49"/>
      <c r="C176" s="62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49"/>
      <c r="T176" s="49"/>
      <c r="U176" s="49"/>
    </row>
    <row r="177" spans="1:21" ht="15.75" x14ac:dyDescent="0.25">
      <c r="A177" s="61"/>
      <c r="B177" s="49"/>
      <c r="C177" s="62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49"/>
      <c r="T177" s="49"/>
      <c r="U177" s="49"/>
    </row>
    <row r="178" spans="1:21" ht="15.75" x14ac:dyDescent="0.25">
      <c r="A178" s="61"/>
      <c r="B178" s="49"/>
      <c r="C178" s="62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49"/>
      <c r="T178" s="49"/>
      <c r="U178" s="49"/>
    </row>
    <row r="179" spans="1:21" ht="15.75" x14ac:dyDescent="0.25">
      <c r="A179" s="61"/>
      <c r="B179" s="49"/>
      <c r="C179" s="62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49"/>
      <c r="T179" s="49"/>
      <c r="U179" s="49"/>
    </row>
    <row r="180" spans="1:21" ht="15.75" x14ac:dyDescent="0.25">
      <c r="A180" s="61"/>
      <c r="B180" s="49"/>
      <c r="C180" s="62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49"/>
      <c r="T180" s="49"/>
      <c r="U180" s="49"/>
    </row>
    <row r="181" spans="1:21" ht="15.75" x14ac:dyDescent="0.25">
      <c r="A181" s="61"/>
      <c r="B181" s="49"/>
      <c r="C181" s="62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49"/>
      <c r="T181" s="49"/>
      <c r="U181" s="49"/>
    </row>
    <row r="182" spans="1:21" ht="15.75" x14ac:dyDescent="0.25">
      <c r="A182" s="61"/>
      <c r="B182" s="49"/>
      <c r="C182" s="62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49"/>
      <c r="T182" s="49"/>
      <c r="U182" s="49"/>
    </row>
    <row r="183" spans="1:21" ht="15.75" x14ac:dyDescent="0.25">
      <c r="A183" s="61"/>
      <c r="B183" s="49"/>
      <c r="C183" s="62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49"/>
      <c r="T183" s="49"/>
      <c r="U183" s="49"/>
    </row>
    <row r="184" spans="1:21" ht="15.75" x14ac:dyDescent="0.25">
      <c r="A184" s="61"/>
      <c r="B184" s="49"/>
      <c r="C184" s="62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49"/>
      <c r="T184" s="49"/>
      <c r="U184" s="49"/>
    </row>
    <row r="185" spans="1:21" ht="15.75" x14ac:dyDescent="0.25">
      <c r="A185" s="61"/>
      <c r="B185" s="49"/>
      <c r="C185" s="62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49"/>
      <c r="T185" s="49"/>
      <c r="U185" s="49"/>
    </row>
    <row r="186" spans="1:21" ht="15.75" x14ac:dyDescent="0.25">
      <c r="A186" s="61"/>
      <c r="B186" s="49"/>
      <c r="C186" s="62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49"/>
      <c r="T186" s="49"/>
      <c r="U186" s="49"/>
    </row>
    <row r="187" spans="1:21" ht="15.75" x14ac:dyDescent="0.25">
      <c r="A187" s="61"/>
      <c r="B187" s="49"/>
      <c r="C187" s="62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49"/>
      <c r="T187" s="49"/>
      <c r="U187" s="49"/>
    </row>
    <row r="188" spans="1:21" ht="15.75" x14ac:dyDescent="0.25">
      <c r="A188" s="61"/>
      <c r="B188" s="49"/>
      <c r="C188" s="62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49"/>
      <c r="T188" s="49"/>
      <c r="U188" s="49"/>
    </row>
    <row r="189" spans="1:21" ht="15.75" x14ac:dyDescent="0.25">
      <c r="A189" s="61"/>
      <c r="B189" s="49"/>
      <c r="C189" s="62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49"/>
      <c r="T189" s="49"/>
      <c r="U189" s="49"/>
    </row>
    <row r="190" spans="1:21" ht="15.75" x14ac:dyDescent="0.25">
      <c r="A190" s="61"/>
      <c r="B190" s="49"/>
      <c r="C190" s="62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49"/>
      <c r="T190" s="49"/>
      <c r="U190" s="49"/>
    </row>
    <row r="191" spans="1:21" ht="15.75" x14ac:dyDescent="0.25">
      <c r="A191" s="61"/>
      <c r="B191" s="49"/>
      <c r="C191" s="62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49"/>
      <c r="T191" s="49"/>
      <c r="U191" s="49"/>
    </row>
    <row r="192" spans="1:21" ht="15.75" x14ac:dyDescent="0.25">
      <c r="A192" s="61"/>
      <c r="B192" s="49"/>
      <c r="C192" s="62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49"/>
      <c r="T192" s="49"/>
      <c r="U192" s="49"/>
    </row>
    <row r="193" spans="1:21" ht="15.75" x14ac:dyDescent="0.25">
      <c r="A193" s="61"/>
      <c r="B193" s="49"/>
      <c r="C193" s="62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49"/>
      <c r="T193" s="49"/>
      <c r="U193" s="49"/>
    </row>
    <row r="194" spans="1:21" ht="15.75" x14ac:dyDescent="0.25">
      <c r="A194" s="61"/>
      <c r="B194" s="49"/>
      <c r="C194" s="62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49"/>
      <c r="T194" s="49"/>
      <c r="U194" s="49"/>
    </row>
    <row r="195" spans="1:21" ht="15.75" x14ac:dyDescent="0.25">
      <c r="A195" s="61"/>
      <c r="B195" s="49"/>
      <c r="C195" s="62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49"/>
      <c r="T195" s="49"/>
      <c r="U195" s="49"/>
    </row>
    <row r="196" spans="1:21" ht="15.75" x14ac:dyDescent="0.25">
      <c r="A196" s="61"/>
      <c r="B196" s="49"/>
      <c r="C196" s="62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49"/>
      <c r="T196" s="49"/>
      <c r="U196" s="49"/>
    </row>
    <row r="197" spans="1:21" ht="15.75" x14ac:dyDescent="0.25">
      <c r="A197" s="61"/>
      <c r="B197" s="49"/>
      <c r="C197" s="62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49"/>
      <c r="T197" s="49"/>
      <c r="U197" s="49"/>
    </row>
    <row r="198" spans="1:21" ht="15.75" x14ac:dyDescent="0.25">
      <c r="A198" s="61"/>
      <c r="B198" s="49"/>
      <c r="C198" s="62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49"/>
      <c r="T198" s="49"/>
      <c r="U198" s="49"/>
    </row>
    <row r="199" spans="1:21" ht="15.75" x14ac:dyDescent="0.25">
      <c r="A199" s="61"/>
      <c r="B199" s="49"/>
      <c r="C199" s="62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49"/>
      <c r="T199" s="49"/>
      <c r="U199" s="49"/>
    </row>
    <row r="200" spans="1:21" ht="15.75" x14ac:dyDescent="0.25">
      <c r="A200" s="61"/>
      <c r="B200" s="49"/>
      <c r="C200" s="62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49"/>
      <c r="T200" s="49"/>
      <c r="U200" s="49"/>
    </row>
    <row r="201" spans="1:21" ht="15.75" x14ac:dyDescent="0.25">
      <c r="A201" s="61"/>
      <c r="B201" s="49"/>
      <c r="C201" s="62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49"/>
      <c r="T201" s="49"/>
      <c r="U201" s="49"/>
    </row>
    <row r="202" spans="1:21" ht="15.75" x14ac:dyDescent="0.25">
      <c r="A202" s="61"/>
      <c r="B202" s="49"/>
      <c r="C202" s="62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49"/>
      <c r="T202" s="49"/>
      <c r="U202" s="49"/>
    </row>
    <row r="203" spans="1:21" ht="15.75" x14ac:dyDescent="0.25">
      <c r="A203" s="61"/>
      <c r="B203" s="49"/>
      <c r="C203" s="62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49"/>
      <c r="T203" s="49"/>
      <c r="U203" s="49"/>
    </row>
    <row r="204" spans="1:21" ht="15.75" x14ac:dyDescent="0.25">
      <c r="A204" s="61"/>
      <c r="B204" s="49"/>
      <c r="C204" s="62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49"/>
      <c r="T204" s="49"/>
      <c r="U204" s="49"/>
    </row>
    <row r="205" spans="1:21" ht="15.75" x14ac:dyDescent="0.25">
      <c r="A205" s="61"/>
      <c r="B205" s="49"/>
      <c r="C205" s="62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49"/>
      <c r="T205" s="49"/>
      <c r="U205" s="49"/>
    </row>
    <row r="206" spans="1:21" ht="15.75" x14ac:dyDescent="0.25">
      <c r="A206" s="61"/>
      <c r="B206" s="49"/>
      <c r="C206" s="62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49"/>
      <c r="T206" s="49"/>
      <c r="U206" s="49"/>
    </row>
    <row r="207" spans="1:21" ht="15.75" x14ac:dyDescent="0.25">
      <c r="A207" s="61"/>
      <c r="B207" s="49"/>
      <c r="C207" s="62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49"/>
      <c r="T207" s="49"/>
      <c r="U207" s="49"/>
    </row>
    <row r="208" spans="1:21" ht="15.75" x14ac:dyDescent="0.25">
      <c r="A208" s="61"/>
      <c r="B208" s="49"/>
      <c r="C208" s="62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49"/>
      <c r="T208" s="49"/>
      <c r="U208" s="49"/>
    </row>
    <row r="209" spans="1:21" ht="15.75" x14ac:dyDescent="0.25">
      <c r="A209" s="61"/>
      <c r="B209" s="49"/>
      <c r="C209" s="62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49"/>
      <c r="T209" s="49"/>
      <c r="U209" s="49"/>
    </row>
    <row r="210" spans="1:21" ht="15.75" x14ac:dyDescent="0.25">
      <c r="A210" s="61"/>
      <c r="B210" s="49"/>
      <c r="C210" s="62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49"/>
      <c r="T210" s="49"/>
      <c r="U210" s="49"/>
    </row>
    <row r="211" spans="1:21" ht="15.75" x14ac:dyDescent="0.25">
      <c r="A211" s="61"/>
      <c r="B211" s="49"/>
      <c r="C211" s="62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49"/>
      <c r="T211" s="49"/>
      <c r="U211" s="49"/>
    </row>
    <row r="212" spans="1:21" ht="15.75" x14ac:dyDescent="0.25">
      <c r="A212" s="61"/>
      <c r="B212" s="49"/>
      <c r="C212" s="62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49"/>
      <c r="T212" s="49"/>
      <c r="U212" s="49"/>
    </row>
    <row r="213" spans="1:21" ht="15.75" x14ac:dyDescent="0.25">
      <c r="A213" s="61"/>
      <c r="B213" s="49"/>
      <c r="C213" s="62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49"/>
      <c r="T213" s="49"/>
      <c r="U213" s="49"/>
    </row>
    <row r="214" spans="1:21" ht="15.75" x14ac:dyDescent="0.25">
      <c r="A214" s="61"/>
      <c r="B214" s="49"/>
      <c r="C214" s="6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49"/>
      <c r="T214" s="49"/>
      <c r="U214" s="49"/>
    </row>
    <row r="215" spans="1:21" ht="15.75" x14ac:dyDescent="0.25">
      <c r="A215" s="61"/>
      <c r="B215" s="49"/>
      <c r="C215" s="62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49"/>
      <c r="T215" s="49"/>
      <c r="U215" s="49"/>
    </row>
    <row r="216" spans="1:21" ht="15.75" x14ac:dyDescent="0.25">
      <c r="A216" s="61"/>
      <c r="B216" s="49"/>
      <c r="C216" s="62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49"/>
      <c r="T216" s="49"/>
      <c r="U216" s="49"/>
    </row>
    <row r="217" spans="1:21" ht="15.75" x14ac:dyDescent="0.25">
      <c r="A217" s="61"/>
      <c r="B217" s="49"/>
      <c r="C217" s="62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49"/>
      <c r="T217" s="49"/>
      <c r="U217" s="49"/>
    </row>
    <row r="218" spans="1:21" ht="15.75" x14ac:dyDescent="0.25">
      <c r="A218" s="61"/>
      <c r="B218" s="49"/>
      <c r="C218" s="62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49"/>
      <c r="T218" s="49"/>
      <c r="U218" s="49"/>
    </row>
    <row r="219" spans="1:21" ht="15.75" x14ac:dyDescent="0.25">
      <c r="A219" s="61"/>
      <c r="B219" s="49"/>
      <c r="C219" s="6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49"/>
      <c r="T219" s="49"/>
      <c r="U219" s="49"/>
    </row>
    <row r="220" spans="1:21" ht="15.75" x14ac:dyDescent="0.25">
      <c r="A220" s="61"/>
      <c r="B220" s="49"/>
      <c r="C220" s="62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49"/>
      <c r="T220" s="49"/>
      <c r="U220" s="49"/>
    </row>
    <row r="221" spans="1:21" ht="15.75" x14ac:dyDescent="0.25">
      <c r="A221" s="61"/>
      <c r="B221" s="49"/>
      <c r="C221" s="62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49"/>
      <c r="T221" s="49"/>
      <c r="U221" s="49"/>
    </row>
    <row r="222" spans="1:21" ht="15.75" x14ac:dyDescent="0.25">
      <c r="A222" s="61"/>
      <c r="B222" s="49"/>
      <c r="C222" s="62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49"/>
      <c r="T222" s="49"/>
      <c r="U222" s="49"/>
    </row>
    <row r="223" spans="1:21" ht="15.75" x14ac:dyDescent="0.25">
      <c r="A223" s="61"/>
      <c r="B223" s="49"/>
      <c r="C223" s="62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49"/>
      <c r="T223" s="49"/>
      <c r="U223" s="49"/>
    </row>
    <row r="224" spans="1:21" ht="15.75" x14ac:dyDescent="0.25">
      <c r="A224" s="61"/>
      <c r="B224" s="49"/>
      <c r="C224" s="62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49"/>
      <c r="T224" s="49"/>
      <c r="U224" s="49"/>
    </row>
    <row r="225" spans="1:21" ht="15.75" x14ac:dyDescent="0.25">
      <c r="A225" s="61"/>
      <c r="B225" s="49"/>
      <c r="C225" s="62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49"/>
      <c r="T225" s="49"/>
      <c r="U225" s="49"/>
    </row>
    <row r="226" spans="1:21" ht="15.75" x14ac:dyDescent="0.25">
      <c r="A226" s="61"/>
      <c r="B226" s="49"/>
      <c r="C226" s="62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49"/>
      <c r="T226" s="49"/>
      <c r="U226" s="49"/>
    </row>
    <row r="227" spans="1:21" ht="15.75" x14ac:dyDescent="0.25">
      <c r="A227" s="61"/>
      <c r="B227" s="49"/>
      <c r="C227" s="62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49"/>
      <c r="T227" s="49"/>
      <c r="U227" s="49"/>
    </row>
    <row r="228" spans="1:21" ht="15.75" x14ac:dyDescent="0.25">
      <c r="A228" s="61"/>
      <c r="B228" s="49"/>
      <c r="C228" s="62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49"/>
      <c r="T228" s="49"/>
      <c r="U228" s="49"/>
    </row>
    <row r="229" spans="1:21" ht="15.75" x14ac:dyDescent="0.25">
      <c r="A229" s="61"/>
      <c r="B229" s="49"/>
      <c r="C229" s="62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49"/>
      <c r="T229" s="49"/>
      <c r="U229" s="49"/>
    </row>
    <row r="230" spans="1:21" ht="15.75" x14ac:dyDescent="0.25">
      <c r="A230" s="61"/>
      <c r="B230" s="49"/>
      <c r="C230" s="62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49"/>
      <c r="T230" s="49"/>
      <c r="U230" s="49"/>
    </row>
    <row r="231" spans="1:21" ht="15.75" x14ac:dyDescent="0.25">
      <c r="A231" s="61"/>
      <c r="B231" s="49"/>
      <c r="C231" s="62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49"/>
      <c r="T231" s="49"/>
      <c r="U231" s="49"/>
    </row>
    <row r="232" spans="1:21" ht="15.75" x14ac:dyDescent="0.25">
      <c r="A232" s="61"/>
      <c r="B232" s="49"/>
      <c r="C232" s="62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49"/>
      <c r="T232" s="49"/>
      <c r="U232" s="49"/>
    </row>
    <row r="233" spans="1:21" ht="15.75" x14ac:dyDescent="0.25">
      <c r="A233" s="61"/>
      <c r="B233" s="49"/>
      <c r="C233" s="62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49"/>
      <c r="T233" s="49"/>
      <c r="U233" s="49"/>
    </row>
    <row r="234" spans="1:21" ht="15.75" x14ac:dyDescent="0.25">
      <c r="A234" s="61"/>
      <c r="B234" s="49"/>
      <c r="C234" s="62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49"/>
      <c r="T234" s="49"/>
      <c r="U234" s="49"/>
    </row>
    <row r="235" spans="1:21" ht="15.75" x14ac:dyDescent="0.25">
      <c r="A235" s="61"/>
      <c r="B235" s="49"/>
      <c r="C235" s="62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49"/>
      <c r="T235" s="49"/>
      <c r="U235" s="49"/>
    </row>
    <row r="236" spans="1:21" ht="15.75" x14ac:dyDescent="0.25">
      <c r="A236" s="61"/>
      <c r="B236" s="49"/>
      <c r="C236" s="62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49"/>
      <c r="T236" s="49"/>
      <c r="U236" s="49"/>
    </row>
    <row r="237" spans="1:21" ht="15.75" x14ac:dyDescent="0.25">
      <c r="A237" s="61"/>
      <c r="B237" s="49"/>
      <c r="C237" s="62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49"/>
      <c r="T237" s="49"/>
      <c r="U237" s="49"/>
    </row>
    <row r="238" spans="1:21" ht="15.75" x14ac:dyDescent="0.25">
      <c r="A238" s="61"/>
      <c r="B238" s="49"/>
      <c r="C238" s="62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49"/>
      <c r="T238" s="49"/>
      <c r="U238" s="49"/>
    </row>
    <row r="239" spans="1:21" ht="15.75" x14ac:dyDescent="0.25">
      <c r="A239" s="61"/>
      <c r="B239" s="49"/>
      <c r="C239" s="62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49"/>
      <c r="T239" s="49"/>
      <c r="U239" s="49"/>
    </row>
    <row r="240" spans="1:21" ht="15.75" x14ac:dyDescent="0.25">
      <c r="A240" s="61"/>
      <c r="B240" s="49"/>
      <c r="C240" s="62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49"/>
      <c r="T240" s="49"/>
      <c r="U240" s="49"/>
    </row>
    <row r="241" spans="1:21" ht="15.75" x14ac:dyDescent="0.25">
      <c r="A241" s="61"/>
      <c r="B241" s="49"/>
      <c r="C241" s="62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49"/>
      <c r="T241" s="49"/>
      <c r="U241" s="49"/>
    </row>
    <row r="242" spans="1:21" ht="15.75" x14ac:dyDescent="0.25">
      <c r="A242" s="61"/>
      <c r="B242" s="49"/>
      <c r="C242" s="62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49"/>
      <c r="T242" s="49"/>
      <c r="U242" s="49"/>
    </row>
    <row r="243" spans="1:21" ht="15.75" x14ac:dyDescent="0.25">
      <c r="A243" s="61"/>
      <c r="B243" s="49"/>
      <c r="C243" s="62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49"/>
      <c r="T243" s="49"/>
      <c r="U243" s="49"/>
    </row>
    <row r="244" spans="1:21" ht="15.75" x14ac:dyDescent="0.25">
      <c r="A244" s="61"/>
      <c r="B244" s="49"/>
      <c r="C244" s="62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49"/>
      <c r="T244" s="49"/>
      <c r="U244" s="49"/>
    </row>
    <row r="245" spans="1:21" ht="15.75" x14ac:dyDescent="0.25">
      <c r="A245" s="61"/>
      <c r="B245" s="49"/>
      <c r="C245" s="62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49"/>
      <c r="T245" s="49"/>
      <c r="U245" s="49"/>
    </row>
    <row r="246" spans="1:21" ht="15.75" x14ac:dyDescent="0.25">
      <c r="A246" s="61"/>
      <c r="B246" s="49"/>
      <c r="C246" s="62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49"/>
      <c r="T246" s="49"/>
      <c r="U246" s="49"/>
    </row>
    <row r="247" spans="1:21" ht="15.75" x14ac:dyDescent="0.25">
      <c r="A247" s="61"/>
      <c r="B247" s="49"/>
      <c r="C247" s="62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49"/>
      <c r="T247" s="49"/>
      <c r="U247" s="49"/>
    </row>
    <row r="248" spans="1:21" ht="15.75" x14ac:dyDescent="0.25">
      <c r="A248" s="61"/>
      <c r="B248" s="49"/>
      <c r="C248" s="62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49"/>
      <c r="T248" s="49"/>
      <c r="U248" s="49"/>
    </row>
    <row r="249" spans="1:21" ht="15.75" x14ac:dyDescent="0.25">
      <c r="A249" s="61"/>
      <c r="B249" s="49"/>
      <c r="C249" s="62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49"/>
      <c r="T249" s="49"/>
      <c r="U249" s="49"/>
    </row>
    <row r="250" spans="1:21" ht="15.75" x14ac:dyDescent="0.25">
      <c r="A250" s="61"/>
      <c r="B250" s="49"/>
      <c r="C250" s="62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49"/>
      <c r="T250" s="49"/>
      <c r="U250" s="49"/>
    </row>
    <row r="251" spans="1:21" ht="15.75" x14ac:dyDescent="0.25">
      <c r="A251" s="61"/>
      <c r="B251" s="49"/>
      <c r="C251" s="62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49"/>
      <c r="T251" s="49"/>
      <c r="U251" s="49"/>
    </row>
    <row r="252" spans="1:21" ht="15.75" x14ac:dyDescent="0.25">
      <c r="A252" s="61"/>
      <c r="B252" s="49"/>
      <c r="C252" s="62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49"/>
      <c r="T252" s="49"/>
      <c r="U252" s="49"/>
    </row>
    <row r="253" spans="1:21" ht="15.75" x14ac:dyDescent="0.25">
      <c r="A253" s="61"/>
      <c r="B253" s="49"/>
      <c r="C253" s="62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49"/>
      <c r="T253" s="49"/>
      <c r="U253" s="49"/>
    </row>
    <row r="254" spans="1:21" ht="15.75" x14ac:dyDescent="0.25">
      <c r="A254" s="61"/>
      <c r="B254" s="49"/>
      <c r="C254" s="62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49"/>
      <c r="T254" s="49"/>
      <c r="U254" s="49"/>
    </row>
    <row r="255" spans="1:21" ht="15.75" x14ac:dyDescent="0.25">
      <c r="A255" s="61"/>
      <c r="B255" s="49"/>
      <c r="C255" s="62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49"/>
      <c r="T255" s="49"/>
      <c r="U255" s="49"/>
    </row>
    <row r="256" spans="1:21" ht="15.75" x14ac:dyDescent="0.25">
      <c r="A256" s="61"/>
      <c r="B256" s="49"/>
      <c r="C256" s="62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49"/>
      <c r="T256" s="49"/>
      <c r="U256" s="49"/>
    </row>
    <row r="257" spans="1:21" ht="15.75" x14ac:dyDescent="0.25">
      <c r="A257" s="61"/>
      <c r="B257" s="49"/>
      <c r="C257" s="62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49"/>
      <c r="T257" s="49"/>
      <c r="U257" s="49"/>
    </row>
    <row r="258" spans="1:21" ht="15.75" x14ac:dyDescent="0.25">
      <c r="A258" s="61"/>
      <c r="B258" s="49"/>
      <c r="C258" s="62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49"/>
      <c r="T258" s="49"/>
      <c r="U258" s="49"/>
    </row>
    <row r="259" spans="1:21" ht="15.75" x14ac:dyDescent="0.25">
      <c r="A259" s="61"/>
      <c r="B259" s="49"/>
      <c r="C259" s="62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49"/>
      <c r="T259" s="49"/>
      <c r="U259" s="49"/>
    </row>
    <row r="260" spans="1:21" ht="15.75" x14ac:dyDescent="0.25">
      <c r="A260" s="61"/>
      <c r="B260" s="49"/>
      <c r="C260" s="62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49"/>
      <c r="T260" s="49"/>
      <c r="U260" s="49"/>
    </row>
    <row r="261" spans="1:21" ht="15.75" x14ac:dyDescent="0.25">
      <c r="A261" s="61"/>
      <c r="B261" s="49"/>
      <c r="C261" s="62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49"/>
      <c r="T261" s="49"/>
      <c r="U261" s="49"/>
    </row>
    <row r="262" spans="1:21" ht="15.75" x14ac:dyDescent="0.25">
      <c r="A262" s="61"/>
      <c r="B262" s="49"/>
      <c r="C262" s="62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49"/>
      <c r="T262" s="49"/>
      <c r="U262" s="49"/>
    </row>
    <row r="263" spans="1:21" ht="15.75" x14ac:dyDescent="0.25">
      <c r="A263" s="61"/>
      <c r="B263" s="49"/>
      <c r="C263" s="62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49"/>
      <c r="T263" s="49"/>
      <c r="U263" s="49"/>
    </row>
    <row r="264" spans="1:21" ht="15.75" x14ac:dyDescent="0.25">
      <c r="A264" s="61"/>
      <c r="B264" s="49"/>
      <c r="C264" s="62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49"/>
      <c r="T264" s="49"/>
      <c r="U264" s="49"/>
    </row>
    <row r="265" spans="1:21" ht="15.75" x14ac:dyDescent="0.25">
      <c r="A265" s="61"/>
      <c r="B265" s="49"/>
      <c r="C265" s="62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49"/>
      <c r="T265" s="49"/>
      <c r="U265" s="49"/>
    </row>
    <row r="266" spans="1:21" ht="15.75" x14ac:dyDescent="0.25">
      <c r="A266" s="61"/>
      <c r="B266" s="49"/>
      <c r="C266" s="62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49"/>
      <c r="T266" s="49"/>
      <c r="U266" s="49"/>
    </row>
    <row r="267" spans="1:21" ht="15.75" x14ac:dyDescent="0.25">
      <c r="A267" s="61"/>
      <c r="B267" s="49"/>
      <c r="C267" s="62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49"/>
      <c r="T267" s="49"/>
      <c r="U267" s="49"/>
    </row>
    <row r="268" spans="1:21" ht="15.75" x14ac:dyDescent="0.25">
      <c r="A268" s="61"/>
      <c r="B268" s="49"/>
      <c r="C268" s="62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49"/>
      <c r="T268" s="49"/>
      <c r="U268" s="49"/>
    </row>
    <row r="269" spans="1:21" ht="15.75" x14ac:dyDescent="0.25">
      <c r="A269" s="61"/>
      <c r="B269" s="49"/>
      <c r="C269" s="62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49"/>
      <c r="T269" s="49"/>
      <c r="U269" s="49"/>
    </row>
    <row r="270" spans="1:21" ht="15.75" x14ac:dyDescent="0.25">
      <c r="A270" s="61"/>
      <c r="B270" s="49"/>
      <c r="C270" s="62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49"/>
      <c r="T270" s="49"/>
      <c r="U270" s="49"/>
    </row>
    <row r="271" spans="1:21" ht="15.75" x14ac:dyDescent="0.25">
      <c r="A271" s="61"/>
      <c r="B271" s="49"/>
      <c r="C271" s="62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49"/>
      <c r="T271" s="49"/>
      <c r="U271" s="49"/>
    </row>
    <row r="272" spans="1:21" ht="15.75" x14ac:dyDescent="0.25">
      <c r="A272" s="61"/>
      <c r="B272" s="49"/>
      <c r="C272" s="62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49"/>
      <c r="T272" s="49"/>
      <c r="U272" s="49"/>
    </row>
    <row r="273" spans="1:21" ht="15.75" x14ac:dyDescent="0.25">
      <c r="A273" s="61"/>
      <c r="B273" s="49"/>
      <c r="C273" s="62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49"/>
      <c r="T273" s="49"/>
      <c r="U273" s="49"/>
    </row>
    <row r="274" spans="1:21" ht="15.75" x14ac:dyDescent="0.25">
      <c r="A274" s="61"/>
      <c r="B274" s="49"/>
      <c r="C274" s="62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49"/>
      <c r="T274" s="49"/>
      <c r="U274" s="49"/>
    </row>
    <row r="275" spans="1:21" ht="15.75" x14ac:dyDescent="0.25">
      <c r="A275" s="61"/>
      <c r="B275" s="49"/>
      <c r="C275" s="62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49"/>
      <c r="T275" s="49"/>
      <c r="U275" s="49"/>
    </row>
    <row r="276" spans="1:21" ht="15.75" x14ac:dyDescent="0.25">
      <c r="A276" s="61"/>
      <c r="B276" s="49"/>
      <c r="C276" s="62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49"/>
      <c r="T276" s="49"/>
      <c r="U276" s="49"/>
    </row>
    <row r="277" spans="1:21" ht="15.75" x14ac:dyDescent="0.25">
      <c r="A277" s="61"/>
      <c r="B277" s="49"/>
      <c r="C277" s="62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49"/>
      <c r="T277" s="49"/>
      <c r="U277" s="49"/>
    </row>
    <row r="278" spans="1:21" ht="15.75" x14ac:dyDescent="0.25">
      <c r="A278" s="61"/>
      <c r="B278" s="49"/>
      <c r="C278" s="62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49"/>
      <c r="T278" s="49"/>
      <c r="U278" s="49"/>
    </row>
    <row r="279" spans="1:21" ht="15.75" x14ac:dyDescent="0.25">
      <c r="A279" s="61"/>
      <c r="B279" s="49"/>
      <c r="C279" s="62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49"/>
      <c r="T279" s="49"/>
      <c r="U279" s="49"/>
    </row>
    <row r="280" spans="1:21" ht="15.75" x14ac:dyDescent="0.25">
      <c r="A280" s="61"/>
      <c r="B280" s="49"/>
      <c r="C280" s="62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49"/>
      <c r="T280" s="49"/>
      <c r="U280" s="49"/>
    </row>
    <row r="281" spans="1:21" ht="15.75" x14ac:dyDescent="0.25">
      <c r="A281" s="61"/>
      <c r="B281" s="49"/>
      <c r="C281" s="62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49"/>
      <c r="T281" s="49"/>
      <c r="U281" s="49"/>
    </row>
    <row r="282" spans="1:21" ht="15.75" x14ac:dyDescent="0.25">
      <c r="A282" s="61"/>
      <c r="B282" s="49"/>
      <c r="C282" s="62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49"/>
      <c r="T282" s="49"/>
      <c r="U282" s="49"/>
    </row>
    <row r="283" spans="1:21" ht="15.75" x14ac:dyDescent="0.25">
      <c r="A283" s="61"/>
      <c r="B283" s="49"/>
      <c r="C283" s="62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49"/>
      <c r="T283" s="49"/>
      <c r="U283" s="49"/>
    </row>
    <row r="284" spans="1:21" ht="15.75" x14ac:dyDescent="0.25">
      <c r="A284" s="61"/>
      <c r="B284" s="49"/>
      <c r="C284" s="62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49"/>
      <c r="T284" s="49"/>
      <c r="U284" s="49"/>
    </row>
    <row r="285" spans="1:21" ht="15.75" x14ac:dyDescent="0.25">
      <c r="A285" s="61"/>
      <c r="B285" s="49"/>
      <c r="C285" s="62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49"/>
      <c r="T285" s="49"/>
      <c r="U285" s="49"/>
    </row>
    <row r="286" spans="1:21" ht="15.75" x14ac:dyDescent="0.25">
      <c r="A286" s="61"/>
      <c r="B286" s="49"/>
      <c r="C286" s="62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49"/>
      <c r="T286" s="49"/>
      <c r="U286" s="49"/>
    </row>
    <row r="287" spans="1:21" ht="15.75" x14ac:dyDescent="0.25">
      <c r="A287" s="61"/>
      <c r="B287" s="49"/>
      <c r="C287" s="62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49"/>
      <c r="T287" s="49"/>
      <c r="U287" s="49"/>
    </row>
    <row r="288" spans="1:21" ht="15.75" x14ac:dyDescent="0.25">
      <c r="A288" s="61"/>
      <c r="B288" s="49"/>
      <c r="C288" s="62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49"/>
      <c r="T288" s="49"/>
      <c r="U288" s="49"/>
    </row>
    <row r="289" spans="1:21" ht="15.75" x14ac:dyDescent="0.25">
      <c r="A289" s="61"/>
      <c r="B289" s="49"/>
      <c r="C289" s="62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49"/>
      <c r="T289" s="49"/>
      <c r="U289" s="49"/>
    </row>
    <row r="290" spans="1:21" ht="15.75" x14ac:dyDescent="0.25">
      <c r="A290" s="61"/>
      <c r="B290" s="49"/>
      <c r="C290" s="62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49"/>
      <c r="T290" s="49"/>
      <c r="U290" s="49"/>
    </row>
    <row r="291" spans="1:21" ht="15.75" x14ac:dyDescent="0.25">
      <c r="A291" s="61"/>
      <c r="B291" s="49"/>
      <c r="C291" s="62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49"/>
      <c r="T291" s="49"/>
      <c r="U291" s="49"/>
    </row>
    <row r="292" spans="1:21" ht="15.75" x14ac:dyDescent="0.25">
      <c r="A292" s="61"/>
      <c r="B292" s="49"/>
      <c r="C292" s="62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49"/>
      <c r="T292" s="49"/>
      <c r="U292" s="49"/>
    </row>
    <row r="293" spans="1:21" ht="15.75" x14ac:dyDescent="0.25">
      <c r="A293" s="61"/>
      <c r="B293" s="49"/>
      <c r="C293" s="62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49"/>
      <c r="T293" s="49"/>
      <c r="U293" s="49"/>
    </row>
    <row r="294" spans="1:21" ht="15.75" x14ac:dyDescent="0.25">
      <c r="A294" s="61"/>
      <c r="B294" s="49"/>
      <c r="C294" s="62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49"/>
      <c r="T294" s="49"/>
      <c r="U294" s="49"/>
    </row>
    <row r="295" spans="1:21" ht="15.75" x14ac:dyDescent="0.25">
      <c r="A295" s="61"/>
      <c r="B295" s="49"/>
      <c r="C295" s="62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49"/>
      <c r="T295" s="49"/>
      <c r="U295" s="49"/>
    </row>
    <row r="296" spans="1:21" ht="15.75" x14ac:dyDescent="0.25">
      <c r="A296" s="61"/>
      <c r="B296" s="49"/>
      <c r="C296" s="62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49"/>
      <c r="T296" s="49"/>
      <c r="U296" s="49"/>
    </row>
    <row r="297" spans="1:21" ht="15.75" x14ac:dyDescent="0.25">
      <c r="A297" s="61"/>
      <c r="B297" s="49"/>
      <c r="C297" s="62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49"/>
      <c r="T297" s="49"/>
      <c r="U297" s="49"/>
    </row>
    <row r="298" spans="1:21" ht="15.75" x14ac:dyDescent="0.25">
      <c r="A298" s="61"/>
      <c r="B298" s="49"/>
      <c r="C298" s="62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49"/>
      <c r="T298" s="49"/>
      <c r="U298" s="49"/>
    </row>
    <row r="299" spans="1:21" ht="15.75" x14ac:dyDescent="0.25">
      <c r="A299" s="61"/>
      <c r="B299" s="49"/>
      <c r="C299" s="62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49"/>
      <c r="T299" s="49"/>
      <c r="U299" s="49"/>
    </row>
    <row r="300" spans="1:21" ht="15.75" x14ac:dyDescent="0.25">
      <c r="A300" s="61"/>
      <c r="B300" s="49"/>
      <c r="C300" s="62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49"/>
      <c r="T300" s="49"/>
      <c r="U300" s="49"/>
    </row>
    <row r="301" spans="1:21" ht="15.75" x14ac:dyDescent="0.25">
      <c r="A301" s="61"/>
      <c r="B301" s="49"/>
      <c r="C301" s="62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49"/>
      <c r="T301" s="49"/>
      <c r="U301" s="49"/>
    </row>
    <row r="302" spans="1:21" ht="15.75" x14ac:dyDescent="0.25">
      <c r="A302" s="61"/>
      <c r="B302" s="49"/>
      <c r="C302" s="62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49"/>
      <c r="T302" s="49"/>
      <c r="U302" s="49"/>
    </row>
    <row r="303" spans="1:21" ht="15.75" x14ac:dyDescent="0.25">
      <c r="A303" s="61"/>
      <c r="B303" s="49"/>
      <c r="C303" s="62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49"/>
      <c r="T303" s="49"/>
      <c r="U303" s="49"/>
    </row>
    <row r="304" spans="1:21" ht="15.75" x14ac:dyDescent="0.25">
      <c r="A304" s="61"/>
      <c r="B304" s="49"/>
      <c r="C304" s="62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49"/>
      <c r="T304" s="49"/>
      <c r="U304" s="49"/>
    </row>
    <row r="305" spans="1:21" ht="15.75" x14ac:dyDescent="0.25">
      <c r="A305" s="61"/>
      <c r="B305" s="49"/>
      <c r="C305" s="62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49"/>
      <c r="T305" s="49"/>
      <c r="U305" s="49"/>
    </row>
    <row r="306" spans="1:21" ht="15.75" x14ac:dyDescent="0.25">
      <c r="A306" s="61"/>
      <c r="B306" s="49"/>
      <c r="C306" s="62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49"/>
      <c r="T306" s="49"/>
      <c r="U306" s="49"/>
    </row>
    <row r="307" spans="1:21" ht="15.75" x14ac:dyDescent="0.25">
      <c r="A307" s="61"/>
      <c r="B307" s="49"/>
      <c r="C307" s="62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49"/>
      <c r="T307" s="49"/>
      <c r="U307" s="49"/>
    </row>
    <row r="308" spans="1:21" ht="15.75" x14ac:dyDescent="0.25">
      <c r="A308" s="61"/>
      <c r="B308" s="49"/>
      <c r="C308" s="62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49"/>
      <c r="T308" s="49"/>
      <c r="U308" s="49"/>
    </row>
    <row r="309" spans="1:21" ht="15.75" x14ac:dyDescent="0.25">
      <c r="A309" s="61"/>
      <c r="B309" s="49"/>
      <c r="C309" s="62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49"/>
      <c r="T309" s="49"/>
      <c r="U309" s="49"/>
    </row>
    <row r="310" spans="1:21" ht="15.75" x14ac:dyDescent="0.25">
      <c r="A310" s="61"/>
      <c r="B310" s="49"/>
      <c r="C310" s="62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49"/>
      <c r="T310" s="49"/>
      <c r="U310" s="49"/>
    </row>
    <row r="311" spans="1:21" ht="15.75" x14ac:dyDescent="0.25">
      <c r="A311" s="61"/>
      <c r="B311" s="49"/>
      <c r="C311" s="62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49"/>
      <c r="T311" s="49"/>
      <c r="U311" s="49"/>
    </row>
    <row r="312" spans="1:21" ht="15.75" x14ac:dyDescent="0.25">
      <c r="A312" s="61"/>
      <c r="B312" s="49"/>
      <c r="C312" s="62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49"/>
      <c r="T312" s="49"/>
      <c r="U312" s="49"/>
    </row>
    <row r="313" spans="1:21" ht="15.75" x14ac:dyDescent="0.25">
      <c r="A313" s="61"/>
      <c r="B313" s="49"/>
      <c r="C313" s="62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49"/>
      <c r="T313" s="49"/>
      <c r="U313" s="49"/>
    </row>
    <row r="314" spans="1:21" ht="15.75" x14ac:dyDescent="0.25">
      <c r="A314" s="61"/>
      <c r="B314" s="49"/>
      <c r="C314" s="62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49"/>
      <c r="T314" s="49"/>
      <c r="U314" s="49"/>
    </row>
    <row r="315" spans="1:21" ht="15.75" x14ac:dyDescent="0.25">
      <c r="A315" s="61"/>
      <c r="B315" s="49"/>
      <c r="C315" s="62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49"/>
      <c r="T315" s="49"/>
      <c r="U315" s="49"/>
    </row>
    <row r="316" spans="1:21" ht="15.75" x14ac:dyDescent="0.25">
      <c r="A316" s="61"/>
      <c r="B316" s="49"/>
      <c r="C316" s="62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49"/>
      <c r="T316" s="49"/>
      <c r="U316" s="49"/>
    </row>
    <row r="317" spans="1:21" ht="15.75" x14ac:dyDescent="0.25">
      <c r="A317" s="61"/>
      <c r="B317" s="49"/>
      <c r="C317" s="62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49"/>
      <c r="T317" s="49"/>
      <c r="U317" s="49"/>
    </row>
    <row r="318" spans="1:21" ht="15.75" x14ac:dyDescent="0.25">
      <c r="A318" s="61"/>
      <c r="B318" s="49"/>
      <c r="C318" s="62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49"/>
      <c r="T318" s="49"/>
      <c r="U318" s="49"/>
    </row>
    <row r="319" spans="1:21" ht="15.75" x14ac:dyDescent="0.25">
      <c r="A319" s="61"/>
      <c r="B319" s="49"/>
      <c r="C319" s="62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49"/>
      <c r="T319" s="49"/>
      <c r="U319" s="49"/>
    </row>
    <row r="320" spans="1:21" ht="15.75" x14ac:dyDescent="0.25">
      <c r="A320" s="61"/>
      <c r="B320" s="49"/>
      <c r="C320" s="62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49"/>
      <c r="T320" s="49"/>
      <c r="U320" s="49"/>
    </row>
    <row r="321" spans="1:21" ht="15.75" x14ac:dyDescent="0.25">
      <c r="A321" s="61"/>
      <c r="B321" s="49"/>
      <c r="C321" s="62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49"/>
      <c r="T321" s="49"/>
      <c r="U321" s="49"/>
    </row>
    <row r="322" spans="1:21" ht="15.75" x14ac:dyDescent="0.25">
      <c r="A322" s="61"/>
      <c r="B322" s="49"/>
      <c r="C322" s="62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49"/>
      <c r="T322" s="49"/>
      <c r="U322" s="49"/>
    </row>
    <row r="323" spans="1:21" ht="15.75" x14ac:dyDescent="0.25">
      <c r="A323" s="61"/>
      <c r="B323" s="49"/>
      <c r="C323" s="62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49"/>
      <c r="T323" s="49"/>
      <c r="U323" s="49"/>
    </row>
    <row r="324" spans="1:21" ht="15.75" x14ac:dyDescent="0.25">
      <c r="A324" s="61"/>
      <c r="B324" s="49"/>
      <c r="C324" s="62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49"/>
      <c r="T324" s="49"/>
      <c r="U324" s="49"/>
    </row>
    <row r="325" spans="1:21" ht="15.75" x14ac:dyDescent="0.25">
      <c r="A325" s="61"/>
      <c r="B325" s="49"/>
      <c r="C325" s="62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49"/>
      <c r="T325" s="49"/>
      <c r="U325" s="49"/>
    </row>
    <row r="326" spans="1:21" ht="15.75" x14ac:dyDescent="0.25">
      <c r="A326" s="61"/>
      <c r="B326" s="49"/>
      <c r="C326" s="62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49"/>
      <c r="T326" s="49"/>
      <c r="U326" s="49"/>
    </row>
    <row r="327" spans="1:21" ht="15.75" x14ac:dyDescent="0.25">
      <c r="A327" s="61"/>
      <c r="B327" s="49"/>
      <c r="C327" s="62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49"/>
      <c r="T327" s="49"/>
      <c r="U327" s="49"/>
    </row>
    <row r="328" spans="1:21" ht="15.75" x14ac:dyDescent="0.25">
      <c r="A328" s="61"/>
      <c r="B328" s="49"/>
      <c r="C328" s="62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49"/>
      <c r="T328" s="49"/>
      <c r="U328" s="49"/>
    </row>
    <row r="329" spans="1:21" ht="15.75" x14ac:dyDescent="0.25">
      <c r="A329" s="61"/>
      <c r="B329" s="49"/>
      <c r="C329" s="62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49"/>
      <c r="T329" s="49"/>
      <c r="U329" s="49"/>
    </row>
    <row r="330" spans="1:21" ht="15.75" x14ac:dyDescent="0.25">
      <c r="A330" s="61"/>
      <c r="B330" s="49"/>
      <c r="C330" s="62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49"/>
      <c r="T330" s="49"/>
      <c r="U330" s="49"/>
    </row>
    <row r="331" spans="1:21" ht="15.75" x14ac:dyDescent="0.25">
      <c r="A331" s="61"/>
      <c r="B331" s="49"/>
      <c r="C331" s="62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49"/>
      <c r="T331" s="49"/>
      <c r="U331" s="49"/>
    </row>
    <row r="332" spans="1:21" ht="15.75" x14ac:dyDescent="0.25">
      <c r="A332" s="61"/>
      <c r="B332" s="49"/>
      <c r="C332" s="62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49"/>
      <c r="T332" s="49"/>
      <c r="U332" s="49"/>
    </row>
    <row r="333" spans="1:21" ht="15.75" x14ac:dyDescent="0.25">
      <c r="A333" s="61"/>
      <c r="B333" s="49"/>
      <c r="C333" s="62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49"/>
      <c r="T333" s="49"/>
      <c r="U333" s="49"/>
    </row>
    <row r="334" spans="1:21" ht="15.75" x14ac:dyDescent="0.25">
      <c r="A334" s="61"/>
      <c r="B334" s="49"/>
      <c r="C334" s="62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49"/>
      <c r="T334" s="49"/>
      <c r="U334" s="49"/>
    </row>
    <row r="335" spans="1:21" ht="15.75" x14ac:dyDescent="0.25">
      <c r="A335" s="61"/>
      <c r="B335" s="49"/>
      <c r="C335" s="62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49"/>
      <c r="T335" s="49"/>
      <c r="U335" s="49"/>
    </row>
    <row r="336" spans="1:21" ht="15.75" x14ac:dyDescent="0.25">
      <c r="A336" s="61"/>
      <c r="B336" s="49"/>
      <c r="C336" s="62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49"/>
      <c r="T336" s="49"/>
      <c r="U336" s="49"/>
    </row>
    <row r="337" spans="1:21" ht="15.75" x14ac:dyDescent="0.25">
      <c r="A337" s="61"/>
      <c r="B337" s="49"/>
      <c r="C337" s="62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49"/>
      <c r="T337" s="49"/>
      <c r="U337" s="49"/>
    </row>
    <row r="338" spans="1:21" ht="15.75" x14ac:dyDescent="0.25">
      <c r="A338" s="61"/>
      <c r="B338" s="49"/>
      <c r="C338" s="62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49"/>
      <c r="T338" s="49"/>
      <c r="U338" s="49"/>
    </row>
    <row r="339" spans="1:21" ht="15.75" x14ac:dyDescent="0.25">
      <c r="A339" s="61"/>
      <c r="B339" s="49"/>
      <c r="C339" s="62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49"/>
      <c r="T339" s="49"/>
      <c r="U339" s="49"/>
    </row>
    <row r="340" spans="1:21" ht="15.75" x14ac:dyDescent="0.25">
      <c r="A340" s="61"/>
      <c r="B340" s="49"/>
      <c r="C340" s="62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49"/>
      <c r="T340" s="49"/>
      <c r="U340" s="49"/>
    </row>
    <row r="341" spans="1:21" ht="15.75" x14ac:dyDescent="0.25">
      <c r="A341" s="61"/>
      <c r="B341" s="49"/>
      <c r="C341" s="62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49"/>
      <c r="T341" s="49"/>
      <c r="U341" s="49"/>
    </row>
    <row r="342" spans="1:21" ht="15.75" x14ac:dyDescent="0.25">
      <c r="A342" s="61"/>
      <c r="B342" s="49"/>
      <c r="C342" s="62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49"/>
      <c r="T342" s="49"/>
      <c r="U342" s="49"/>
    </row>
    <row r="343" spans="1:21" ht="15.75" x14ac:dyDescent="0.25">
      <c r="A343" s="61"/>
      <c r="B343" s="49"/>
      <c r="C343" s="62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49"/>
      <c r="T343" s="49"/>
      <c r="U343" s="49"/>
    </row>
    <row r="344" spans="1:21" ht="15.75" x14ac:dyDescent="0.25">
      <c r="A344" s="61"/>
      <c r="B344" s="49"/>
      <c r="C344" s="62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49"/>
      <c r="T344" s="49"/>
      <c r="U344" s="49"/>
    </row>
    <row r="345" spans="1:21" ht="15.75" x14ac:dyDescent="0.25">
      <c r="A345" s="61"/>
      <c r="B345" s="49"/>
      <c r="C345" s="62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49"/>
      <c r="T345" s="49"/>
      <c r="U345" s="49"/>
    </row>
    <row r="346" spans="1:21" ht="15.75" x14ac:dyDescent="0.25">
      <c r="A346" s="61"/>
      <c r="B346" s="49"/>
      <c r="C346" s="62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49"/>
      <c r="T346" s="49"/>
      <c r="U346" s="49"/>
    </row>
    <row r="347" spans="1:21" ht="15.75" x14ac:dyDescent="0.25">
      <c r="A347" s="61"/>
      <c r="B347" s="49"/>
      <c r="C347" s="62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49"/>
      <c r="T347" s="49"/>
      <c r="U347" s="49"/>
    </row>
    <row r="348" spans="1:21" ht="15.75" x14ac:dyDescent="0.25">
      <c r="A348" s="61"/>
      <c r="B348" s="49"/>
      <c r="C348" s="62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49"/>
      <c r="T348" s="49"/>
      <c r="U348" s="49"/>
    </row>
    <row r="349" spans="1:21" ht="15.75" x14ac:dyDescent="0.25">
      <c r="A349" s="61"/>
      <c r="B349" s="49"/>
      <c r="C349" s="62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49"/>
      <c r="T349" s="49"/>
      <c r="U349" s="49"/>
    </row>
    <row r="350" spans="1:21" ht="15.75" x14ac:dyDescent="0.25">
      <c r="A350" s="61"/>
      <c r="B350" s="49"/>
      <c r="C350" s="62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49"/>
      <c r="T350" s="49"/>
      <c r="U350" s="49"/>
    </row>
    <row r="351" spans="1:21" ht="15.75" x14ac:dyDescent="0.25">
      <c r="A351" s="61"/>
      <c r="B351" s="49"/>
      <c r="C351" s="62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49"/>
      <c r="T351" s="49"/>
      <c r="U351" s="49"/>
    </row>
    <row r="352" spans="1:21" ht="15.75" x14ac:dyDescent="0.25">
      <c r="A352" s="61"/>
      <c r="B352" s="49"/>
      <c r="C352" s="62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49"/>
      <c r="T352" s="49"/>
      <c r="U352" s="49"/>
    </row>
    <row r="353" spans="1:21" ht="15.75" x14ac:dyDescent="0.25">
      <c r="A353" s="61"/>
      <c r="B353" s="49"/>
      <c r="C353" s="62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49"/>
      <c r="T353" s="49"/>
      <c r="U353" s="49"/>
    </row>
    <row r="354" spans="1:21" ht="15.75" x14ac:dyDescent="0.25">
      <c r="A354" s="61"/>
      <c r="B354" s="49"/>
      <c r="C354" s="62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49"/>
      <c r="T354" s="49"/>
      <c r="U354" s="49"/>
    </row>
    <row r="355" spans="1:21" ht="15.75" x14ac:dyDescent="0.25">
      <c r="A355" s="61"/>
      <c r="B355" s="49"/>
      <c r="C355" s="62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49"/>
      <c r="T355" s="49"/>
      <c r="U355" s="49"/>
    </row>
    <row r="356" spans="1:21" ht="15.75" x14ac:dyDescent="0.25">
      <c r="A356" s="61"/>
      <c r="B356" s="49"/>
      <c r="C356" s="62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49"/>
      <c r="T356" s="49"/>
      <c r="U356" s="49"/>
    </row>
    <row r="357" spans="1:21" ht="15.75" x14ac:dyDescent="0.25">
      <c r="A357" s="61"/>
      <c r="B357" s="49"/>
      <c r="C357" s="62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49"/>
      <c r="T357" s="49"/>
      <c r="U357" s="49"/>
    </row>
    <row r="358" spans="1:21" ht="15.75" x14ac:dyDescent="0.25">
      <c r="A358" s="61"/>
      <c r="B358" s="49"/>
      <c r="C358" s="62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49"/>
      <c r="T358" s="49"/>
      <c r="U358" s="49"/>
    </row>
    <row r="359" spans="1:21" ht="15.75" x14ac:dyDescent="0.25">
      <c r="A359" s="61"/>
      <c r="B359" s="49"/>
      <c r="C359" s="62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49"/>
      <c r="T359" s="49"/>
      <c r="U359" s="49"/>
    </row>
    <row r="360" spans="1:21" ht="15.75" x14ac:dyDescent="0.25">
      <c r="A360" s="61"/>
      <c r="B360" s="49"/>
      <c r="C360" s="62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49"/>
      <c r="T360" s="49"/>
      <c r="U360" s="49"/>
    </row>
    <row r="361" spans="1:21" ht="15.75" x14ac:dyDescent="0.25">
      <c r="A361" s="61"/>
      <c r="B361" s="49"/>
      <c r="C361" s="62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49"/>
      <c r="T361" s="49"/>
      <c r="U361" s="49"/>
    </row>
    <row r="362" spans="1:21" ht="15.75" x14ac:dyDescent="0.25">
      <c r="A362" s="61"/>
      <c r="B362" s="49"/>
      <c r="C362" s="62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49"/>
      <c r="T362" s="49"/>
      <c r="U362" s="49"/>
    </row>
    <row r="363" spans="1:21" ht="15.75" x14ac:dyDescent="0.25">
      <c r="A363" s="61"/>
      <c r="B363" s="49"/>
      <c r="C363" s="62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49"/>
      <c r="T363" s="49"/>
      <c r="U363" s="49"/>
    </row>
    <row r="364" spans="1:21" ht="15.75" x14ac:dyDescent="0.25">
      <c r="A364" s="61"/>
      <c r="B364" s="49"/>
      <c r="C364" s="62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49"/>
      <c r="T364" s="49"/>
      <c r="U364" s="49"/>
    </row>
    <row r="365" spans="1:21" ht="15.75" x14ac:dyDescent="0.25">
      <c r="A365" s="61"/>
      <c r="B365" s="49"/>
      <c r="C365" s="62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49"/>
      <c r="T365" s="49"/>
      <c r="U365" s="49"/>
    </row>
    <row r="366" spans="1:21" ht="15.75" x14ac:dyDescent="0.25">
      <c r="A366" s="61"/>
      <c r="B366" s="49"/>
      <c r="C366" s="62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49"/>
      <c r="T366" s="49"/>
      <c r="U366" s="49"/>
    </row>
    <row r="367" spans="1:21" ht="15.75" x14ac:dyDescent="0.25">
      <c r="A367" s="61"/>
      <c r="B367" s="49"/>
      <c r="C367" s="62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49"/>
      <c r="T367" s="49"/>
      <c r="U367" s="49"/>
    </row>
    <row r="368" spans="1:21" ht="15.75" x14ac:dyDescent="0.25">
      <c r="A368" s="61"/>
      <c r="B368" s="49"/>
      <c r="C368" s="62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49"/>
      <c r="T368" s="49"/>
      <c r="U368" s="49"/>
    </row>
    <row r="369" spans="1:21" ht="15.75" x14ac:dyDescent="0.25">
      <c r="A369" s="61"/>
      <c r="B369" s="49"/>
      <c r="C369" s="62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49"/>
      <c r="T369" s="49"/>
      <c r="U369" s="49"/>
    </row>
    <row r="370" spans="1:21" ht="15.75" x14ac:dyDescent="0.25">
      <c r="A370" s="61"/>
      <c r="B370" s="49"/>
      <c r="C370" s="62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49"/>
      <c r="T370" s="49"/>
      <c r="U370" s="49"/>
    </row>
    <row r="371" spans="1:21" ht="15.75" x14ac:dyDescent="0.25">
      <c r="A371" s="61"/>
      <c r="B371" s="49"/>
      <c r="C371" s="62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49"/>
      <c r="T371" s="49"/>
      <c r="U371" s="49"/>
    </row>
    <row r="372" spans="1:21" ht="15.75" x14ac:dyDescent="0.25">
      <c r="A372" s="61"/>
      <c r="B372" s="49"/>
      <c r="C372" s="62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49"/>
      <c r="T372" s="49"/>
      <c r="U372" s="49"/>
    </row>
    <row r="373" spans="1:21" ht="15.75" x14ac:dyDescent="0.25">
      <c r="A373" s="61"/>
      <c r="B373" s="49"/>
      <c r="C373" s="62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49"/>
      <c r="T373" s="49"/>
      <c r="U373" s="49"/>
    </row>
    <row r="374" spans="1:21" ht="15.75" x14ac:dyDescent="0.25">
      <c r="A374" s="61"/>
      <c r="B374" s="49"/>
      <c r="C374" s="62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49"/>
      <c r="T374" s="49"/>
      <c r="U374" s="49"/>
    </row>
    <row r="375" spans="1:21" ht="15.75" x14ac:dyDescent="0.25">
      <c r="A375" s="61"/>
      <c r="B375" s="49"/>
      <c r="C375" s="62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49"/>
      <c r="T375" s="49"/>
      <c r="U375" s="49"/>
    </row>
    <row r="376" spans="1:21" ht="15.75" x14ac:dyDescent="0.25">
      <c r="A376" s="61"/>
      <c r="B376" s="49"/>
      <c r="C376" s="62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49"/>
      <c r="T376" s="49"/>
      <c r="U376" s="49"/>
    </row>
    <row r="377" spans="1:21" ht="15.75" x14ac:dyDescent="0.25">
      <c r="A377" s="61"/>
      <c r="B377" s="49"/>
      <c r="C377" s="62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49"/>
      <c r="T377" s="49"/>
      <c r="U377" s="49"/>
    </row>
    <row r="378" spans="1:21" ht="15.75" x14ac:dyDescent="0.25">
      <c r="A378" s="61"/>
      <c r="B378" s="49"/>
      <c r="C378" s="62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49"/>
      <c r="T378" s="49"/>
      <c r="U378" s="49"/>
    </row>
    <row r="379" spans="1:21" ht="15.75" x14ac:dyDescent="0.25">
      <c r="A379" s="61"/>
      <c r="B379" s="49"/>
      <c r="C379" s="62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49"/>
      <c r="T379" s="49"/>
      <c r="U379" s="49"/>
    </row>
    <row r="380" spans="1:21" ht="15.75" x14ac:dyDescent="0.25">
      <c r="A380" s="61"/>
      <c r="B380" s="49"/>
      <c r="C380" s="62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49"/>
      <c r="T380" s="49"/>
      <c r="U380" s="49"/>
    </row>
    <row r="381" spans="1:21" ht="15.75" x14ac:dyDescent="0.25">
      <c r="A381" s="61"/>
      <c r="B381" s="49"/>
      <c r="C381" s="62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49"/>
      <c r="T381" s="49"/>
      <c r="U381" s="49"/>
    </row>
    <row r="382" spans="1:21" ht="15.75" x14ac:dyDescent="0.25">
      <c r="A382" s="61"/>
      <c r="B382" s="49"/>
      <c r="C382" s="62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49"/>
      <c r="T382" s="49"/>
      <c r="U382" s="49"/>
    </row>
    <row r="383" spans="1:21" ht="15.75" x14ac:dyDescent="0.25">
      <c r="A383" s="61"/>
      <c r="B383" s="49"/>
      <c r="C383" s="62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49"/>
      <c r="T383" s="49"/>
      <c r="U383" s="49"/>
    </row>
    <row r="384" spans="1:21" ht="15.75" x14ac:dyDescent="0.25">
      <c r="A384" s="61"/>
      <c r="B384" s="49"/>
      <c r="C384" s="62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49"/>
      <c r="T384" s="49"/>
      <c r="U384" s="49"/>
    </row>
    <row r="385" spans="1:21" ht="15.75" x14ac:dyDescent="0.25">
      <c r="A385" s="61"/>
      <c r="B385" s="49"/>
      <c r="C385" s="62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49"/>
      <c r="T385" s="49"/>
      <c r="U385" s="49"/>
    </row>
    <row r="386" spans="1:21" ht="15.75" x14ac:dyDescent="0.25">
      <c r="A386" s="61"/>
      <c r="B386" s="49"/>
      <c r="C386" s="62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49"/>
      <c r="T386" s="49"/>
      <c r="U386" s="49"/>
    </row>
    <row r="387" spans="1:21" ht="15.75" x14ac:dyDescent="0.25">
      <c r="A387" s="61"/>
      <c r="B387" s="49"/>
      <c r="C387" s="62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49"/>
      <c r="T387" s="49"/>
      <c r="U387" s="49"/>
    </row>
    <row r="388" spans="1:21" ht="15.75" x14ac:dyDescent="0.25">
      <c r="A388" s="61"/>
      <c r="B388" s="49"/>
      <c r="C388" s="62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49"/>
      <c r="T388" s="49"/>
      <c r="U388" s="49"/>
    </row>
    <row r="389" spans="1:21" ht="15.75" x14ac:dyDescent="0.25">
      <c r="A389" s="61"/>
      <c r="B389" s="49"/>
      <c r="C389" s="62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49"/>
      <c r="T389" s="49"/>
      <c r="U389" s="49"/>
    </row>
    <row r="390" spans="1:21" ht="15.75" x14ac:dyDescent="0.25">
      <c r="A390" s="61"/>
      <c r="B390" s="49"/>
      <c r="C390" s="62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49"/>
      <c r="T390" s="49"/>
      <c r="U390" s="49"/>
    </row>
    <row r="391" spans="1:21" ht="15.75" x14ac:dyDescent="0.25">
      <c r="A391" s="61"/>
      <c r="B391" s="49"/>
      <c r="C391" s="62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49"/>
      <c r="T391" s="49"/>
      <c r="U391" s="49"/>
    </row>
    <row r="392" spans="1:21" ht="15.75" x14ac:dyDescent="0.25">
      <c r="A392" s="61"/>
      <c r="B392" s="49"/>
      <c r="C392" s="62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49"/>
      <c r="T392" s="49"/>
      <c r="U392" s="49"/>
    </row>
    <row r="393" spans="1:21" ht="15.75" x14ac:dyDescent="0.25">
      <c r="A393" s="61"/>
      <c r="B393" s="49"/>
      <c r="C393" s="62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49"/>
      <c r="T393" s="49"/>
      <c r="U393" s="49"/>
    </row>
    <row r="394" spans="1:21" ht="15.75" x14ac:dyDescent="0.25">
      <c r="A394" s="61"/>
      <c r="B394" s="49"/>
      <c r="C394" s="62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49"/>
      <c r="T394" s="49"/>
      <c r="U394" s="49"/>
    </row>
    <row r="395" spans="1:21" ht="15.75" x14ac:dyDescent="0.25">
      <c r="A395" s="61"/>
      <c r="B395" s="49"/>
      <c r="C395" s="62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49"/>
      <c r="T395" s="49"/>
      <c r="U395" s="49"/>
    </row>
    <row r="396" spans="1:21" ht="15.75" x14ac:dyDescent="0.25">
      <c r="A396" s="61"/>
      <c r="B396" s="49"/>
      <c r="C396" s="62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49"/>
      <c r="T396" s="49"/>
      <c r="U396" s="49"/>
    </row>
    <row r="397" spans="1:21" ht="15.75" x14ac:dyDescent="0.25">
      <c r="A397" s="61"/>
      <c r="B397" s="49"/>
      <c r="C397" s="62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49"/>
      <c r="T397" s="49"/>
      <c r="U397" s="49"/>
    </row>
    <row r="398" spans="1:21" ht="15.75" x14ac:dyDescent="0.25">
      <c r="A398" s="61"/>
      <c r="B398" s="49"/>
      <c r="C398" s="62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49"/>
      <c r="T398" s="49"/>
      <c r="U398" s="49"/>
    </row>
    <row r="399" spans="1:21" ht="15.75" x14ac:dyDescent="0.25">
      <c r="A399" s="61"/>
      <c r="B399" s="49"/>
      <c r="C399" s="62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49"/>
      <c r="T399" s="49"/>
      <c r="U399" s="49"/>
    </row>
    <row r="400" spans="1:21" ht="15.75" x14ac:dyDescent="0.25">
      <c r="A400" s="61"/>
      <c r="B400" s="49"/>
      <c r="C400" s="62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49"/>
      <c r="T400" s="49"/>
      <c r="U400" s="49"/>
    </row>
    <row r="401" spans="1:21" ht="15.75" x14ac:dyDescent="0.25">
      <c r="A401" s="61"/>
      <c r="B401" s="49"/>
      <c r="C401" s="62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49"/>
      <c r="T401" s="49"/>
      <c r="U401" s="49"/>
    </row>
    <row r="402" spans="1:21" ht="15.75" x14ac:dyDescent="0.25">
      <c r="A402" s="61"/>
      <c r="B402" s="49"/>
      <c r="C402" s="62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49"/>
      <c r="T402" s="49"/>
      <c r="U402" s="49"/>
    </row>
    <row r="403" spans="1:21" ht="15.75" x14ac:dyDescent="0.25">
      <c r="A403" s="61"/>
      <c r="B403" s="49"/>
      <c r="C403" s="62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49"/>
      <c r="T403" s="49"/>
      <c r="U403" s="49"/>
    </row>
    <row r="404" spans="1:21" ht="15.75" x14ac:dyDescent="0.25">
      <c r="A404" s="61"/>
      <c r="B404" s="49"/>
      <c r="C404" s="62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49"/>
      <c r="T404" s="49"/>
      <c r="U404" s="49"/>
    </row>
    <row r="405" spans="1:21" ht="15.75" x14ac:dyDescent="0.25">
      <c r="A405" s="61"/>
      <c r="B405" s="49"/>
      <c r="C405" s="62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49"/>
      <c r="T405" s="49"/>
      <c r="U405" s="49"/>
    </row>
    <row r="406" spans="1:21" ht="15.75" x14ac:dyDescent="0.25">
      <c r="A406" s="61"/>
      <c r="B406" s="49"/>
      <c r="C406" s="62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49"/>
      <c r="T406" s="49"/>
      <c r="U406" s="49"/>
    </row>
    <row r="407" spans="1:21" ht="15.75" x14ac:dyDescent="0.25">
      <c r="A407" s="61"/>
      <c r="B407" s="49"/>
      <c r="C407" s="62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49"/>
      <c r="T407" s="49"/>
      <c r="U407" s="49"/>
    </row>
    <row r="408" spans="1:21" ht="15.75" x14ac:dyDescent="0.25">
      <c r="A408" s="61"/>
      <c r="B408" s="49"/>
      <c r="C408" s="62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49"/>
      <c r="T408" s="49"/>
      <c r="U408" s="49"/>
    </row>
    <row r="409" spans="1:21" ht="15.75" x14ac:dyDescent="0.25">
      <c r="A409" s="61"/>
      <c r="B409" s="49"/>
      <c r="C409" s="62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49"/>
      <c r="T409" s="49"/>
      <c r="U409" s="49"/>
    </row>
    <row r="410" spans="1:21" ht="15.75" x14ac:dyDescent="0.25">
      <c r="A410" s="61"/>
      <c r="B410" s="49"/>
      <c r="C410" s="62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49"/>
      <c r="T410" s="49"/>
      <c r="U410" s="49"/>
    </row>
    <row r="411" spans="1:21" ht="15.75" x14ac:dyDescent="0.25">
      <c r="A411" s="61"/>
      <c r="B411" s="49"/>
      <c r="C411" s="62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49"/>
      <c r="T411" s="49"/>
      <c r="U411" s="49"/>
    </row>
    <row r="412" spans="1:21" ht="15.75" x14ac:dyDescent="0.25">
      <c r="A412" s="61"/>
      <c r="B412" s="49"/>
      <c r="C412" s="62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49"/>
      <c r="T412" s="49"/>
      <c r="U412" s="49"/>
    </row>
    <row r="413" spans="1:21" ht="15.75" x14ac:dyDescent="0.25">
      <c r="A413" s="61"/>
      <c r="B413" s="49"/>
      <c r="C413" s="62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49"/>
      <c r="T413" s="49"/>
      <c r="U413" s="49"/>
    </row>
    <row r="414" spans="1:21" ht="15.75" x14ac:dyDescent="0.25">
      <c r="A414" s="61"/>
      <c r="B414" s="49"/>
      <c r="C414" s="62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49"/>
      <c r="T414" s="49"/>
      <c r="U414" s="49"/>
    </row>
    <row r="415" spans="1:21" ht="15.75" x14ac:dyDescent="0.25">
      <c r="A415" s="61"/>
      <c r="B415" s="49"/>
      <c r="C415" s="62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49"/>
      <c r="T415" s="49"/>
      <c r="U415" s="49"/>
    </row>
    <row r="416" spans="1:21" ht="15.75" x14ac:dyDescent="0.25">
      <c r="A416" s="61"/>
      <c r="B416" s="49"/>
      <c r="C416" s="62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49"/>
      <c r="T416" s="49"/>
      <c r="U416" s="49"/>
    </row>
    <row r="417" spans="1:21" ht="15.75" x14ac:dyDescent="0.25">
      <c r="A417" s="61"/>
      <c r="B417" s="49"/>
      <c r="C417" s="62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49"/>
      <c r="T417" s="49"/>
      <c r="U417" s="49"/>
    </row>
    <row r="418" spans="1:21" ht="15.75" x14ac:dyDescent="0.25">
      <c r="A418" s="61"/>
      <c r="B418" s="49"/>
      <c r="C418" s="62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49"/>
      <c r="T418" s="49"/>
      <c r="U418" s="49"/>
    </row>
    <row r="419" spans="1:21" ht="15.75" x14ac:dyDescent="0.25">
      <c r="A419" s="61"/>
      <c r="B419" s="49"/>
      <c r="C419" s="62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49"/>
      <c r="T419" s="49"/>
      <c r="U419" s="49"/>
    </row>
    <row r="420" spans="1:21" ht="15.75" x14ac:dyDescent="0.25">
      <c r="A420" s="61"/>
      <c r="B420" s="49"/>
      <c r="C420" s="62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49"/>
      <c r="T420" s="49"/>
      <c r="U420" s="49"/>
    </row>
    <row r="421" spans="1:21" ht="15.75" x14ac:dyDescent="0.25">
      <c r="A421" s="61"/>
      <c r="B421" s="49"/>
      <c r="C421" s="62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49"/>
      <c r="T421" s="49"/>
      <c r="U421" s="49"/>
    </row>
    <row r="422" spans="1:21" ht="15.75" x14ac:dyDescent="0.25">
      <c r="A422" s="61"/>
      <c r="B422" s="49"/>
      <c r="C422" s="62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49"/>
      <c r="T422" s="49"/>
      <c r="U422" s="49"/>
    </row>
    <row r="423" spans="1:21" ht="15.75" x14ac:dyDescent="0.25">
      <c r="A423" s="61"/>
      <c r="B423" s="49"/>
      <c r="C423" s="62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49"/>
      <c r="T423" s="49"/>
      <c r="U423" s="49"/>
    </row>
    <row r="424" spans="1:21" ht="15.75" x14ac:dyDescent="0.25">
      <c r="A424" s="61"/>
      <c r="B424" s="49"/>
      <c r="C424" s="62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49"/>
      <c r="T424" s="49"/>
      <c r="U424" s="49"/>
    </row>
    <row r="425" spans="1:21" ht="15.75" x14ac:dyDescent="0.25">
      <c r="A425" s="61"/>
      <c r="B425" s="49"/>
      <c r="C425" s="62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49"/>
      <c r="T425" s="49"/>
      <c r="U425" s="49"/>
    </row>
    <row r="426" spans="1:21" ht="15.75" x14ac:dyDescent="0.25">
      <c r="A426" s="61"/>
      <c r="B426" s="49"/>
      <c r="C426" s="62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49"/>
      <c r="T426" s="49"/>
      <c r="U426" s="49"/>
    </row>
    <row r="427" spans="1:21" ht="15.75" x14ac:dyDescent="0.25">
      <c r="A427" s="61"/>
      <c r="B427" s="49"/>
      <c r="C427" s="62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49"/>
      <c r="T427" s="49"/>
      <c r="U427" s="49"/>
    </row>
    <row r="428" spans="1:21" ht="15.75" x14ac:dyDescent="0.25">
      <c r="A428" s="61"/>
      <c r="B428" s="49"/>
      <c r="C428" s="62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49"/>
      <c r="T428" s="49"/>
      <c r="U428" s="49"/>
    </row>
    <row r="429" spans="1:21" ht="15.75" x14ac:dyDescent="0.25">
      <c r="A429" s="61"/>
      <c r="B429" s="49"/>
      <c r="C429" s="62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49"/>
      <c r="T429" s="49"/>
      <c r="U429" s="49"/>
    </row>
    <row r="430" spans="1:21" ht="15.75" x14ac:dyDescent="0.25">
      <c r="A430" s="61"/>
      <c r="B430" s="49"/>
      <c r="C430" s="62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49"/>
      <c r="T430" s="49"/>
      <c r="U430" s="49"/>
    </row>
    <row r="431" spans="1:21" ht="15.75" x14ac:dyDescent="0.25">
      <c r="A431" s="61"/>
      <c r="B431" s="49"/>
      <c r="C431" s="62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49"/>
      <c r="T431" s="49"/>
      <c r="U431" s="49"/>
    </row>
    <row r="432" spans="1:21" ht="15.75" x14ac:dyDescent="0.25">
      <c r="A432" s="61"/>
      <c r="B432" s="49"/>
      <c r="C432" s="62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49"/>
      <c r="T432" s="49"/>
      <c r="U432" s="49"/>
    </row>
    <row r="433" spans="1:21" ht="15.75" x14ac:dyDescent="0.25">
      <c r="A433" s="61"/>
      <c r="B433" s="49"/>
      <c r="C433" s="62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49"/>
      <c r="T433" s="49"/>
      <c r="U433" s="49"/>
    </row>
    <row r="434" spans="1:21" ht="15.75" x14ac:dyDescent="0.25">
      <c r="A434" s="61"/>
      <c r="B434" s="49"/>
      <c r="C434" s="62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49"/>
      <c r="T434" s="49"/>
      <c r="U434" s="49"/>
    </row>
    <row r="435" spans="1:21" ht="15.75" x14ac:dyDescent="0.25">
      <c r="A435" s="61"/>
      <c r="B435" s="49"/>
      <c r="C435" s="62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49"/>
      <c r="T435" s="49"/>
      <c r="U435" s="49"/>
    </row>
    <row r="436" spans="1:21" ht="15.75" x14ac:dyDescent="0.25">
      <c r="A436" s="61"/>
      <c r="B436" s="49"/>
      <c r="C436" s="62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49"/>
      <c r="T436" s="49"/>
      <c r="U436" s="49"/>
    </row>
    <row r="437" spans="1:21" ht="15.75" x14ac:dyDescent="0.25">
      <c r="A437" s="61"/>
      <c r="B437" s="49"/>
      <c r="C437" s="62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49"/>
      <c r="T437" s="49"/>
      <c r="U437" s="49"/>
    </row>
    <row r="438" spans="1:21" ht="15.75" x14ac:dyDescent="0.25">
      <c r="A438" s="61"/>
      <c r="B438" s="49"/>
      <c r="C438" s="62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49"/>
      <c r="T438" s="49"/>
      <c r="U438" s="49"/>
    </row>
    <row r="439" spans="1:21" ht="15.75" x14ac:dyDescent="0.25">
      <c r="A439" s="61"/>
      <c r="B439" s="49"/>
      <c r="C439" s="62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49"/>
      <c r="T439" s="49"/>
      <c r="U439" s="49"/>
    </row>
    <row r="440" spans="1:21" ht="15.75" x14ac:dyDescent="0.25">
      <c r="A440" s="61"/>
      <c r="B440" s="49"/>
      <c r="C440" s="62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49"/>
      <c r="T440" s="49"/>
      <c r="U440" s="49"/>
    </row>
    <row r="441" spans="1:21" ht="15.75" x14ac:dyDescent="0.25">
      <c r="A441" s="61"/>
      <c r="B441" s="49"/>
      <c r="C441" s="62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49"/>
      <c r="T441" s="49"/>
      <c r="U441" s="49"/>
    </row>
    <row r="442" spans="1:21" ht="15.75" x14ac:dyDescent="0.25">
      <c r="A442" s="61"/>
      <c r="B442" s="49"/>
      <c r="C442" s="62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49"/>
      <c r="T442" s="49"/>
      <c r="U442" s="49"/>
    </row>
    <row r="443" spans="1:21" ht="15.75" x14ac:dyDescent="0.25">
      <c r="A443" s="61"/>
      <c r="B443" s="49"/>
      <c r="C443" s="62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49"/>
      <c r="T443" s="49"/>
      <c r="U443" s="49"/>
    </row>
    <row r="444" spans="1:21" ht="15.75" x14ac:dyDescent="0.25">
      <c r="A444" s="61"/>
      <c r="B444" s="49"/>
      <c r="C444" s="62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49"/>
      <c r="T444" s="49"/>
      <c r="U444" s="49"/>
    </row>
    <row r="445" spans="1:21" ht="15.75" x14ac:dyDescent="0.25">
      <c r="A445" s="61"/>
      <c r="B445" s="49"/>
      <c r="C445" s="62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49"/>
      <c r="T445" s="49"/>
      <c r="U445" s="49"/>
    </row>
    <row r="446" spans="1:21" ht="15.75" x14ac:dyDescent="0.25">
      <c r="A446" s="61"/>
      <c r="B446" s="49"/>
      <c r="C446" s="62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49"/>
      <c r="T446" s="49"/>
      <c r="U446" s="49"/>
    </row>
    <row r="447" spans="1:21" ht="15.75" x14ac:dyDescent="0.25">
      <c r="A447" s="61"/>
      <c r="B447" s="49"/>
      <c r="C447" s="62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49"/>
      <c r="T447" s="49"/>
      <c r="U447" s="49"/>
    </row>
    <row r="448" spans="1:21" ht="15.75" x14ac:dyDescent="0.25">
      <c r="A448" s="61"/>
      <c r="B448" s="49"/>
      <c r="C448" s="62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49"/>
      <c r="T448" s="49"/>
      <c r="U448" s="49"/>
    </row>
    <row r="449" spans="1:21" ht="15.75" x14ac:dyDescent="0.25">
      <c r="A449" s="61"/>
      <c r="B449" s="49"/>
      <c r="C449" s="62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49"/>
      <c r="T449" s="49"/>
      <c r="U449" s="49"/>
    </row>
    <row r="450" spans="1:21" ht="15.75" x14ac:dyDescent="0.25">
      <c r="A450" s="61"/>
      <c r="B450" s="49"/>
      <c r="C450" s="62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49"/>
      <c r="T450" s="49"/>
      <c r="U450" s="49"/>
    </row>
    <row r="451" spans="1:21" ht="15.75" x14ac:dyDescent="0.25">
      <c r="A451" s="61"/>
      <c r="B451" s="49"/>
      <c r="C451" s="62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49"/>
      <c r="T451" s="49"/>
      <c r="U451" s="49"/>
    </row>
    <row r="452" spans="1:21" ht="15.75" x14ac:dyDescent="0.25">
      <c r="A452" s="61"/>
      <c r="B452" s="49"/>
      <c r="C452" s="62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49"/>
      <c r="T452" s="49"/>
      <c r="U452" s="49"/>
    </row>
    <row r="453" spans="1:21" ht="15.75" x14ac:dyDescent="0.25">
      <c r="A453" s="61"/>
      <c r="B453" s="49"/>
      <c r="C453" s="62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49"/>
      <c r="T453" s="49"/>
      <c r="U453" s="49"/>
    </row>
    <row r="454" spans="1:21" ht="15.75" x14ac:dyDescent="0.25">
      <c r="A454" s="61"/>
      <c r="B454" s="49"/>
      <c r="C454" s="62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49"/>
      <c r="T454" s="49"/>
      <c r="U454" s="49"/>
    </row>
    <row r="455" spans="1:21" ht="15.75" x14ac:dyDescent="0.25">
      <c r="A455" s="61"/>
      <c r="B455" s="49"/>
      <c r="C455" s="62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49"/>
      <c r="T455" s="49"/>
      <c r="U455" s="49"/>
    </row>
    <row r="456" spans="1:21" ht="15.75" x14ac:dyDescent="0.25">
      <c r="A456" s="61"/>
      <c r="B456" s="49"/>
      <c r="C456" s="62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49"/>
      <c r="T456" s="49"/>
      <c r="U456" s="49"/>
    </row>
    <row r="457" spans="1:21" ht="15.75" x14ac:dyDescent="0.25">
      <c r="A457" s="61"/>
      <c r="B457" s="49"/>
      <c r="C457" s="62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49"/>
      <c r="T457" s="49"/>
      <c r="U457" s="49"/>
    </row>
    <row r="458" spans="1:21" ht="15.75" x14ac:dyDescent="0.25">
      <c r="A458" s="61"/>
      <c r="B458" s="49"/>
      <c r="C458" s="62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49"/>
      <c r="T458" s="49"/>
      <c r="U458" s="49"/>
    </row>
    <row r="459" spans="1:21" ht="15.75" x14ac:dyDescent="0.25">
      <c r="A459" s="61"/>
      <c r="B459" s="49"/>
      <c r="C459" s="62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49"/>
      <c r="T459" s="49"/>
      <c r="U459" s="49"/>
    </row>
    <row r="460" spans="1:21" ht="15.75" x14ac:dyDescent="0.25">
      <c r="A460" s="61"/>
      <c r="B460" s="49"/>
      <c r="C460" s="62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49"/>
      <c r="T460" s="49"/>
      <c r="U460" s="49"/>
    </row>
    <row r="461" spans="1:21" ht="15.75" x14ac:dyDescent="0.25">
      <c r="A461" s="61"/>
      <c r="B461" s="49"/>
      <c r="C461" s="62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49"/>
      <c r="T461" s="49"/>
      <c r="U461" s="49"/>
    </row>
    <row r="462" spans="1:21" ht="15.75" x14ac:dyDescent="0.25">
      <c r="A462" s="61"/>
      <c r="B462" s="49"/>
      <c r="C462" s="62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49"/>
      <c r="T462" s="49"/>
      <c r="U462" s="49"/>
    </row>
    <row r="463" spans="1:21" ht="15.75" x14ac:dyDescent="0.25">
      <c r="A463" s="61"/>
      <c r="B463" s="49"/>
      <c r="C463" s="62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49"/>
      <c r="T463" s="49"/>
      <c r="U463" s="49"/>
    </row>
    <row r="464" spans="1:21" ht="15.75" x14ac:dyDescent="0.25">
      <c r="A464" s="61"/>
      <c r="B464" s="49"/>
      <c r="C464" s="62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49"/>
      <c r="T464" s="49"/>
      <c r="U464" s="49"/>
    </row>
    <row r="465" spans="1:21" ht="15.75" x14ac:dyDescent="0.25">
      <c r="A465" s="61"/>
      <c r="B465" s="49"/>
      <c r="C465" s="62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49"/>
      <c r="T465" s="49"/>
      <c r="U465" s="49"/>
    </row>
    <row r="466" spans="1:21" ht="15.75" x14ac:dyDescent="0.25">
      <c r="A466" s="61"/>
      <c r="B466" s="49"/>
      <c r="C466" s="62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49"/>
      <c r="T466" s="49"/>
      <c r="U466" s="49"/>
    </row>
    <row r="467" spans="1:21" ht="15.75" x14ac:dyDescent="0.25">
      <c r="A467" s="61"/>
      <c r="B467" s="49"/>
      <c r="C467" s="62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49"/>
      <c r="T467" s="49"/>
      <c r="U467" s="49"/>
    </row>
    <row r="468" spans="1:21" ht="15.75" x14ac:dyDescent="0.25">
      <c r="A468" s="61"/>
      <c r="B468" s="49"/>
      <c r="C468" s="62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49"/>
      <c r="T468" s="49"/>
      <c r="U468" s="49"/>
    </row>
    <row r="469" spans="1:21" ht="15.75" x14ac:dyDescent="0.25">
      <c r="A469" s="61"/>
      <c r="B469" s="49"/>
      <c r="C469" s="62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49"/>
      <c r="T469" s="49"/>
      <c r="U469" s="49"/>
    </row>
    <row r="470" spans="1:21" ht="15.75" x14ac:dyDescent="0.25">
      <c r="A470" s="61"/>
      <c r="B470" s="49"/>
      <c r="C470" s="62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49"/>
      <c r="T470" s="49"/>
      <c r="U470" s="49"/>
    </row>
    <row r="471" spans="1:21" ht="15.75" x14ac:dyDescent="0.25">
      <c r="A471" s="61"/>
      <c r="B471" s="49"/>
      <c r="C471" s="62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49"/>
      <c r="T471" s="49"/>
      <c r="U471" s="49"/>
    </row>
    <row r="472" spans="1:21" ht="15.75" x14ac:dyDescent="0.25">
      <c r="A472" s="61"/>
      <c r="B472" s="49"/>
      <c r="C472" s="62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49"/>
      <c r="T472" s="49"/>
      <c r="U472" s="49"/>
    </row>
    <row r="473" spans="1:21" ht="15.75" x14ac:dyDescent="0.25">
      <c r="A473" s="61"/>
      <c r="B473" s="49"/>
      <c r="C473" s="62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49"/>
      <c r="T473" s="49"/>
      <c r="U473" s="49"/>
    </row>
    <row r="474" spans="1:21" ht="15.75" x14ac:dyDescent="0.25">
      <c r="A474" s="61"/>
      <c r="B474" s="49"/>
      <c r="C474" s="62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49"/>
      <c r="T474" s="49"/>
      <c r="U474" s="49"/>
    </row>
    <row r="475" spans="1:21" ht="15.75" x14ac:dyDescent="0.25">
      <c r="A475" s="61"/>
      <c r="B475" s="49"/>
      <c r="C475" s="62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49"/>
      <c r="T475" s="49"/>
      <c r="U475" s="49"/>
    </row>
    <row r="476" spans="1:21" ht="15.75" x14ac:dyDescent="0.25">
      <c r="A476" s="61"/>
      <c r="B476" s="49"/>
      <c r="C476" s="62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49"/>
      <c r="T476" s="49"/>
      <c r="U476" s="49"/>
    </row>
    <row r="477" spans="1:21" ht="15.75" x14ac:dyDescent="0.25">
      <c r="A477" s="61"/>
      <c r="B477" s="49"/>
      <c r="C477" s="62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49"/>
      <c r="T477" s="49"/>
      <c r="U477" s="49"/>
    </row>
    <row r="478" spans="1:21" ht="15.75" x14ac:dyDescent="0.25">
      <c r="A478" s="61"/>
      <c r="B478" s="49"/>
      <c r="C478" s="62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49"/>
      <c r="T478" s="49"/>
      <c r="U478" s="49"/>
    </row>
    <row r="479" spans="1:21" ht="15.75" x14ac:dyDescent="0.25">
      <c r="A479" s="61"/>
      <c r="B479" s="49"/>
      <c r="C479" s="62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49"/>
      <c r="T479" s="49"/>
      <c r="U479" s="49"/>
    </row>
    <row r="480" spans="1:21" ht="15.75" x14ac:dyDescent="0.25">
      <c r="A480" s="61"/>
      <c r="B480" s="49"/>
      <c r="C480" s="62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49"/>
      <c r="T480" s="49"/>
      <c r="U480" s="49"/>
    </row>
    <row r="481" spans="1:21" ht="15.75" x14ac:dyDescent="0.25">
      <c r="A481" s="61"/>
      <c r="B481" s="49"/>
      <c r="C481" s="62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49"/>
      <c r="T481" s="49"/>
      <c r="U481" s="49"/>
    </row>
    <row r="482" spans="1:21" ht="15.75" x14ac:dyDescent="0.25">
      <c r="A482" s="61"/>
      <c r="B482" s="49"/>
      <c r="C482" s="62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49"/>
      <c r="T482" s="49"/>
      <c r="U482" s="49"/>
    </row>
    <row r="483" spans="1:21" ht="15.75" x14ac:dyDescent="0.25">
      <c r="A483" s="61"/>
      <c r="B483" s="49"/>
      <c r="C483" s="62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49"/>
      <c r="T483" s="49"/>
      <c r="U483" s="49"/>
    </row>
    <row r="484" spans="1:21" ht="15.75" x14ac:dyDescent="0.25">
      <c r="A484" s="61"/>
      <c r="B484" s="49"/>
      <c r="C484" s="62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49"/>
      <c r="T484" s="49"/>
      <c r="U484" s="49"/>
    </row>
    <row r="485" spans="1:21" ht="15.75" x14ac:dyDescent="0.25">
      <c r="A485" s="61"/>
      <c r="B485" s="49"/>
      <c r="C485" s="62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49"/>
      <c r="T485" s="49"/>
      <c r="U485" s="49"/>
    </row>
    <row r="486" spans="1:21" ht="15.75" x14ac:dyDescent="0.25">
      <c r="A486" s="61"/>
      <c r="B486" s="49"/>
      <c r="C486" s="62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49"/>
      <c r="T486" s="49"/>
      <c r="U486" s="49"/>
    </row>
    <row r="487" spans="1:21" ht="15.75" x14ac:dyDescent="0.25">
      <c r="A487" s="61"/>
      <c r="B487" s="49"/>
      <c r="C487" s="62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49"/>
      <c r="T487" s="49"/>
      <c r="U487" s="49"/>
    </row>
    <row r="488" spans="1:21" ht="15.75" x14ac:dyDescent="0.25">
      <c r="A488" s="61"/>
      <c r="B488" s="49"/>
      <c r="C488" s="62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49"/>
      <c r="T488" s="49"/>
      <c r="U488" s="49"/>
    </row>
    <row r="489" spans="1:21" ht="15.75" x14ac:dyDescent="0.25">
      <c r="A489" s="61"/>
      <c r="B489" s="49"/>
      <c r="C489" s="62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49"/>
      <c r="T489" s="49"/>
      <c r="U489" s="49"/>
    </row>
    <row r="490" spans="1:21" ht="15.75" x14ac:dyDescent="0.25">
      <c r="A490" s="61"/>
      <c r="B490" s="49"/>
      <c r="C490" s="62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49"/>
      <c r="T490" s="49"/>
      <c r="U490" s="49"/>
    </row>
    <row r="491" spans="1:21" ht="15.75" x14ac:dyDescent="0.25">
      <c r="A491" s="61"/>
      <c r="B491" s="49"/>
      <c r="C491" s="62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49"/>
      <c r="T491" s="49"/>
      <c r="U491" s="49"/>
    </row>
    <row r="492" spans="1:21" ht="15.75" x14ac:dyDescent="0.25">
      <c r="A492" s="61"/>
      <c r="B492" s="49"/>
      <c r="C492" s="62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49"/>
      <c r="T492" s="49"/>
      <c r="U492" s="49"/>
    </row>
    <row r="493" spans="1:21" ht="15.75" x14ac:dyDescent="0.25">
      <c r="A493" s="61"/>
      <c r="B493" s="49"/>
      <c r="C493" s="62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49"/>
      <c r="T493" s="49"/>
      <c r="U493" s="49"/>
    </row>
    <row r="494" spans="1:21" ht="15.75" x14ac:dyDescent="0.25">
      <c r="A494" s="61"/>
      <c r="B494" s="49"/>
      <c r="C494" s="62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49"/>
      <c r="T494" s="49"/>
      <c r="U494" s="49"/>
    </row>
    <row r="495" spans="1:21" ht="15.75" x14ac:dyDescent="0.25">
      <c r="A495" s="61"/>
      <c r="B495" s="49"/>
      <c r="C495" s="62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49"/>
      <c r="T495" s="49"/>
      <c r="U495" s="49"/>
    </row>
    <row r="496" spans="1:21" ht="15.75" x14ac:dyDescent="0.25">
      <c r="A496" s="61"/>
      <c r="B496" s="49"/>
      <c r="C496" s="62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49"/>
      <c r="T496" s="49"/>
      <c r="U496" s="49"/>
    </row>
    <row r="497" spans="1:21" ht="15.75" x14ac:dyDescent="0.25">
      <c r="A497" s="61"/>
      <c r="B497" s="49"/>
      <c r="C497" s="62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49"/>
      <c r="T497" s="49"/>
      <c r="U497" s="49"/>
    </row>
    <row r="498" spans="1:21" ht="15.75" x14ac:dyDescent="0.25">
      <c r="A498" s="61"/>
      <c r="B498" s="49"/>
      <c r="C498" s="62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49"/>
      <c r="T498" s="49"/>
      <c r="U498" s="49"/>
    </row>
    <row r="499" spans="1:21" ht="15.75" x14ac:dyDescent="0.25">
      <c r="A499" s="61"/>
      <c r="B499" s="49"/>
      <c r="C499" s="62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49"/>
      <c r="T499" s="49"/>
      <c r="U499" s="49"/>
    </row>
    <row r="500" spans="1:21" ht="15.75" x14ac:dyDescent="0.25">
      <c r="A500" s="61"/>
      <c r="B500" s="49"/>
      <c r="C500" s="62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49"/>
      <c r="T500" s="49"/>
      <c r="U500" s="49"/>
    </row>
    <row r="501" spans="1:21" ht="15.75" x14ac:dyDescent="0.25">
      <c r="A501" s="61"/>
      <c r="B501" s="49"/>
      <c r="C501" s="62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49"/>
      <c r="T501" s="49"/>
      <c r="U501" s="49"/>
    </row>
    <row r="502" spans="1:21" ht="15.75" x14ac:dyDescent="0.25">
      <c r="A502" s="61"/>
      <c r="B502" s="49"/>
      <c r="C502" s="62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49"/>
      <c r="T502" s="49"/>
      <c r="U502" s="49"/>
    </row>
    <row r="503" spans="1:21" ht="15.75" x14ac:dyDescent="0.25">
      <c r="A503" s="61"/>
      <c r="B503" s="49"/>
      <c r="C503" s="62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49"/>
      <c r="T503" s="49"/>
      <c r="U503" s="49"/>
    </row>
    <row r="504" spans="1:21" ht="15.75" x14ac:dyDescent="0.25">
      <c r="A504" s="61"/>
      <c r="B504" s="49"/>
      <c r="C504" s="62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49"/>
      <c r="T504" s="49"/>
      <c r="U504" s="49"/>
    </row>
    <row r="505" spans="1:21" ht="15.75" x14ac:dyDescent="0.25">
      <c r="A505" s="61"/>
      <c r="B505" s="49"/>
      <c r="C505" s="62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49"/>
      <c r="T505" s="49"/>
      <c r="U505" s="49"/>
    </row>
    <row r="506" spans="1:21" ht="15.75" x14ac:dyDescent="0.25">
      <c r="A506" s="61"/>
      <c r="B506" s="49"/>
      <c r="C506" s="62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49"/>
      <c r="T506" s="49"/>
      <c r="U506" s="49"/>
    </row>
    <row r="507" spans="1:21" ht="15.75" x14ac:dyDescent="0.25">
      <c r="A507" s="61"/>
      <c r="B507" s="49"/>
      <c r="C507" s="62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49"/>
      <c r="T507" s="49"/>
      <c r="U507" s="49"/>
    </row>
    <row r="508" spans="1:21" ht="15.75" x14ac:dyDescent="0.25">
      <c r="A508" s="61"/>
      <c r="B508" s="49"/>
      <c r="C508" s="62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49"/>
      <c r="T508" s="49"/>
      <c r="U508" s="49"/>
    </row>
    <row r="509" spans="1:21" ht="15.75" x14ac:dyDescent="0.25">
      <c r="A509" s="61"/>
      <c r="B509" s="49"/>
      <c r="C509" s="62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49"/>
      <c r="T509" s="49"/>
      <c r="U509" s="49"/>
    </row>
    <row r="510" spans="1:21" ht="15.75" x14ac:dyDescent="0.25">
      <c r="A510" s="61"/>
      <c r="B510" s="49"/>
      <c r="C510" s="62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49"/>
      <c r="T510" s="49"/>
      <c r="U510" s="49"/>
    </row>
    <row r="511" spans="1:21" ht="15.75" x14ac:dyDescent="0.25">
      <c r="A511" s="61"/>
      <c r="B511" s="49"/>
      <c r="C511" s="62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49"/>
      <c r="T511" s="49"/>
      <c r="U511" s="49"/>
    </row>
    <row r="512" spans="1:21" ht="15.75" x14ac:dyDescent="0.25">
      <c r="A512" s="61"/>
      <c r="B512" s="49"/>
      <c r="C512" s="62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49"/>
      <c r="T512" s="49"/>
      <c r="U512" s="49"/>
    </row>
    <row r="513" spans="1:21" ht="15.75" x14ac:dyDescent="0.25">
      <c r="A513" s="61"/>
      <c r="B513" s="49"/>
      <c r="C513" s="62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49"/>
      <c r="T513" s="49"/>
      <c r="U513" s="49"/>
    </row>
    <row r="514" spans="1:21" ht="15.75" x14ac:dyDescent="0.25">
      <c r="A514" s="61"/>
      <c r="B514" s="49"/>
      <c r="C514" s="62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49"/>
      <c r="T514" s="49"/>
      <c r="U514" s="49"/>
    </row>
    <row r="515" spans="1:21" ht="15.75" x14ac:dyDescent="0.25">
      <c r="A515" s="61"/>
      <c r="B515" s="49"/>
      <c r="C515" s="62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49"/>
      <c r="T515" s="49"/>
      <c r="U515" s="49"/>
    </row>
    <row r="516" spans="1:21" ht="15.75" x14ac:dyDescent="0.25">
      <c r="A516" s="61"/>
      <c r="B516" s="49"/>
      <c r="C516" s="62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49"/>
      <c r="T516" s="49"/>
      <c r="U516" s="49"/>
    </row>
    <row r="517" spans="1:21" ht="15.75" x14ac:dyDescent="0.25">
      <c r="A517" s="61"/>
      <c r="B517" s="49"/>
      <c r="C517" s="62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49"/>
      <c r="T517" s="49"/>
      <c r="U517" s="49"/>
    </row>
    <row r="518" spans="1:21" ht="15.75" x14ac:dyDescent="0.25">
      <c r="A518" s="61"/>
      <c r="B518" s="49"/>
      <c r="C518" s="62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49"/>
      <c r="T518" s="49"/>
      <c r="U518" s="49"/>
    </row>
    <row r="519" spans="1:21" ht="15.75" x14ac:dyDescent="0.25">
      <c r="A519" s="61"/>
      <c r="B519" s="49"/>
      <c r="C519" s="62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49"/>
      <c r="T519" s="49"/>
      <c r="U519" s="49"/>
    </row>
    <row r="520" spans="1:21" ht="15.75" x14ac:dyDescent="0.25">
      <c r="A520" s="61"/>
      <c r="B520" s="49"/>
      <c r="C520" s="62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49"/>
      <c r="T520" s="49"/>
      <c r="U520" s="49"/>
    </row>
    <row r="521" spans="1:21" ht="15.75" x14ac:dyDescent="0.25">
      <c r="A521" s="61"/>
      <c r="B521" s="49"/>
      <c r="C521" s="62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49"/>
      <c r="T521" s="49"/>
      <c r="U521" s="49"/>
    </row>
    <row r="522" spans="1:21" ht="15.75" x14ac:dyDescent="0.25">
      <c r="A522" s="61"/>
      <c r="B522" s="49"/>
      <c r="C522" s="62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49"/>
      <c r="T522" s="49"/>
      <c r="U522" s="49"/>
    </row>
    <row r="523" spans="1:21" ht="15.75" x14ac:dyDescent="0.25">
      <c r="A523" s="61"/>
      <c r="B523" s="49"/>
      <c r="C523" s="62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49"/>
      <c r="T523" s="49"/>
      <c r="U523" s="49"/>
    </row>
    <row r="524" spans="1:21" ht="15.75" x14ac:dyDescent="0.25">
      <c r="A524" s="61"/>
      <c r="B524" s="49"/>
      <c r="C524" s="62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49"/>
      <c r="T524" s="49"/>
      <c r="U524" s="49"/>
    </row>
    <row r="525" spans="1:21" ht="15.75" x14ac:dyDescent="0.25">
      <c r="A525" s="61"/>
      <c r="B525" s="49"/>
      <c r="C525" s="62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49"/>
      <c r="T525" s="49"/>
      <c r="U525" s="49"/>
    </row>
    <row r="526" spans="1:21" ht="15.75" x14ac:dyDescent="0.25">
      <c r="A526" s="61"/>
      <c r="B526" s="49"/>
      <c r="C526" s="62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49"/>
      <c r="T526" s="49"/>
      <c r="U526" s="49"/>
    </row>
    <row r="527" spans="1:21" ht="15.75" x14ac:dyDescent="0.25">
      <c r="A527" s="61"/>
      <c r="B527" s="49"/>
      <c r="C527" s="62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49"/>
      <c r="T527" s="49"/>
      <c r="U527" s="49"/>
    </row>
    <row r="528" spans="1:21" ht="15.75" x14ac:dyDescent="0.25">
      <c r="A528" s="61"/>
      <c r="B528" s="49"/>
      <c r="C528" s="62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49"/>
      <c r="T528" s="49"/>
      <c r="U528" s="49"/>
    </row>
    <row r="529" spans="1:21" ht="15.75" x14ac:dyDescent="0.25">
      <c r="A529" s="61"/>
      <c r="B529" s="49"/>
      <c r="C529" s="62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49"/>
      <c r="T529" s="49"/>
      <c r="U529" s="49"/>
    </row>
    <row r="530" spans="1:21" ht="15.75" x14ac:dyDescent="0.25">
      <c r="A530" s="61"/>
      <c r="B530" s="49"/>
      <c r="C530" s="62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49"/>
      <c r="T530" s="49"/>
      <c r="U530" s="49"/>
    </row>
    <row r="531" spans="1:21" ht="15.75" x14ac:dyDescent="0.25">
      <c r="A531" s="61"/>
      <c r="B531" s="49"/>
      <c r="C531" s="62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49"/>
      <c r="T531" s="49"/>
      <c r="U531" s="49"/>
    </row>
    <row r="532" spans="1:21" ht="15.75" x14ac:dyDescent="0.25">
      <c r="A532" s="61"/>
      <c r="B532" s="49"/>
      <c r="C532" s="62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49"/>
      <c r="T532" s="49"/>
      <c r="U532" s="49"/>
    </row>
    <row r="533" spans="1:21" ht="15.75" x14ac:dyDescent="0.25">
      <c r="A533" s="61"/>
      <c r="B533" s="49"/>
      <c r="C533" s="62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49"/>
      <c r="T533" s="49"/>
      <c r="U533" s="49"/>
    </row>
    <row r="534" spans="1:21" ht="15.75" x14ac:dyDescent="0.25">
      <c r="A534" s="61"/>
      <c r="B534" s="49"/>
      <c r="C534" s="62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49"/>
      <c r="T534" s="49"/>
      <c r="U534" s="49"/>
    </row>
    <row r="535" spans="1:21" ht="15.75" x14ac:dyDescent="0.25">
      <c r="A535" s="61"/>
      <c r="B535" s="49"/>
      <c r="C535" s="62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49"/>
      <c r="T535" s="49"/>
      <c r="U535" s="49"/>
    </row>
    <row r="536" spans="1:21" ht="15.75" x14ac:dyDescent="0.25">
      <c r="A536" s="61"/>
      <c r="B536" s="49"/>
      <c r="C536" s="62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49"/>
      <c r="T536" s="49"/>
      <c r="U536" s="49"/>
    </row>
    <row r="537" spans="1:21" ht="15.75" x14ac:dyDescent="0.25">
      <c r="A537" s="61"/>
      <c r="B537" s="49"/>
      <c r="C537" s="62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49"/>
      <c r="T537" s="49"/>
      <c r="U537" s="49"/>
    </row>
    <row r="538" spans="1:21" ht="15.75" x14ac:dyDescent="0.25">
      <c r="A538" s="61"/>
      <c r="B538" s="49"/>
      <c r="C538" s="62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49"/>
      <c r="T538" s="49"/>
      <c r="U538" s="49"/>
    </row>
    <row r="539" spans="1:21" ht="15.75" x14ac:dyDescent="0.25">
      <c r="A539" s="61"/>
      <c r="B539" s="49"/>
      <c r="C539" s="62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49"/>
      <c r="T539" s="49"/>
      <c r="U539" s="49"/>
    </row>
    <row r="540" spans="1:21" ht="15.75" x14ac:dyDescent="0.25">
      <c r="A540" s="61"/>
      <c r="B540" s="49"/>
      <c r="C540" s="62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49"/>
      <c r="T540" s="49"/>
      <c r="U540" s="49"/>
    </row>
    <row r="541" spans="1:21" ht="15.75" x14ac:dyDescent="0.25">
      <c r="A541" s="61"/>
      <c r="B541" s="49"/>
      <c r="C541" s="62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49"/>
      <c r="T541" s="49"/>
      <c r="U541" s="49"/>
    </row>
    <row r="542" spans="1:21" ht="15.75" x14ac:dyDescent="0.25">
      <c r="A542" s="61"/>
      <c r="B542" s="49"/>
      <c r="C542" s="62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49"/>
      <c r="T542" s="49"/>
      <c r="U542" s="49"/>
    </row>
    <row r="543" spans="1:21" ht="15.75" x14ac:dyDescent="0.25">
      <c r="A543" s="61"/>
      <c r="B543" s="49"/>
      <c r="C543" s="62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49"/>
      <c r="T543" s="49"/>
      <c r="U543" s="49"/>
    </row>
    <row r="544" spans="1:21" ht="15.75" x14ac:dyDescent="0.25">
      <c r="A544" s="61"/>
      <c r="B544" s="49"/>
      <c r="C544" s="62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49"/>
      <c r="T544" s="49"/>
      <c r="U544" s="49"/>
    </row>
    <row r="545" spans="1:21" ht="15.75" x14ac:dyDescent="0.25">
      <c r="A545" s="61"/>
      <c r="B545" s="49"/>
      <c r="C545" s="62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49"/>
      <c r="T545" s="49"/>
      <c r="U545" s="49"/>
    </row>
    <row r="546" spans="1:21" ht="15.75" x14ac:dyDescent="0.25">
      <c r="A546" s="61"/>
      <c r="B546" s="49"/>
      <c r="C546" s="62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49"/>
      <c r="T546" s="49"/>
      <c r="U546" s="49"/>
    </row>
    <row r="547" spans="1:21" ht="15.75" x14ac:dyDescent="0.25">
      <c r="A547" s="61"/>
      <c r="B547" s="49"/>
      <c r="C547" s="62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49"/>
      <c r="T547" s="49"/>
      <c r="U547" s="49"/>
    </row>
    <row r="548" spans="1:21" ht="15.75" x14ac:dyDescent="0.25">
      <c r="A548" s="61"/>
      <c r="B548" s="49"/>
      <c r="C548" s="62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49"/>
      <c r="T548" s="49"/>
      <c r="U548" s="49"/>
    </row>
    <row r="549" spans="1:21" ht="15.75" x14ac:dyDescent="0.25">
      <c r="A549" s="61"/>
      <c r="B549" s="49"/>
      <c r="C549" s="62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49"/>
      <c r="T549" s="49"/>
      <c r="U549" s="49"/>
    </row>
    <row r="550" spans="1:21" ht="15.75" x14ac:dyDescent="0.25">
      <c r="A550" s="61"/>
      <c r="B550" s="49"/>
      <c r="C550" s="62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49"/>
      <c r="T550" s="49"/>
      <c r="U550" s="49"/>
    </row>
    <row r="551" spans="1:21" ht="15.75" x14ac:dyDescent="0.25">
      <c r="A551" s="61"/>
      <c r="B551" s="49"/>
      <c r="C551" s="62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49"/>
      <c r="T551" s="49"/>
      <c r="U551" s="49"/>
    </row>
    <row r="552" spans="1:21" ht="15.75" x14ac:dyDescent="0.25">
      <c r="A552" s="61"/>
      <c r="B552" s="49"/>
      <c r="C552" s="62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49"/>
      <c r="T552" s="49"/>
      <c r="U552" s="49"/>
    </row>
    <row r="553" spans="1:21" ht="15.75" x14ac:dyDescent="0.25">
      <c r="A553" s="61"/>
      <c r="B553" s="49"/>
      <c r="C553" s="62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49"/>
      <c r="T553" s="49"/>
      <c r="U553" s="49"/>
    </row>
    <row r="554" spans="1:21" ht="15.75" x14ac:dyDescent="0.25">
      <c r="A554" s="61"/>
      <c r="B554" s="49"/>
      <c r="C554" s="62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49"/>
      <c r="T554" s="49"/>
      <c r="U554" s="49"/>
    </row>
    <row r="555" spans="1:21" ht="15.75" x14ac:dyDescent="0.25">
      <c r="A555" s="61"/>
      <c r="B555" s="49"/>
      <c r="C555" s="62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49"/>
      <c r="T555" s="49"/>
      <c r="U555" s="49"/>
    </row>
    <row r="556" spans="1:21" ht="15.75" x14ac:dyDescent="0.25">
      <c r="A556" s="61"/>
      <c r="B556" s="49"/>
      <c r="C556" s="62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49"/>
      <c r="T556" s="49"/>
      <c r="U556" s="49"/>
    </row>
    <row r="557" spans="1:21" ht="15.75" x14ac:dyDescent="0.25">
      <c r="A557" s="61"/>
      <c r="B557" s="49"/>
      <c r="C557" s="62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49"/>
      <c r="T557" s="49"/>
      <c r="U557" s="49"/>
    </row>
    <row r="558" spans="1:21" ht="15.75" x14ac:dyDescent="0.25">
      <c r="A558" s="61"/>
      <c r="B558" s="49"/>
      <c r="C558" s="62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49"/>
      <c r="T558" s="49"/>
      <c r="U558" s="49"/>
    </row>
    <row r="559" spans="1:21" ht="15.75" x14ac:dyDescent="0.25">
      <c r="A559" s="61"/>
      <c r="B559" s="49"/>
      <c r="C559" s="62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49"/>
      <c r="T559" s="49"/>
      <c r="U559" s="49"/>
    </row>
    <row r="560" spans="1:21" ht="15.75" x14ac:dyDescent="0.25">
      <c r="A560" s="61"/>
      <c r="B560" s="49"/>
      <c r="C560" s="62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49"/>
      <c r="T560" s="49"/>
      <c r="U560" s="49"/>
    </row>
    <row r="561" spans="1:21" ht="15.75" x14ac:dyDescent="0.25">
      <c r="A561" s="61"/>
      <c r="B561" s="49"/>
      <c r="C561" s="62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49"/>
      <c r="T561" s="49"/>
      <c r="U561" s="49"/>
    </row>
    <row r="562" spans="1:21" ht="15.75" x14ac:dyDescent="0.25">
      <c r="A562" s="61"/>
      <c r="B562" s="49"/>
      <c r="C562" s="62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49"/>
      <c r="T562" s="49"/>
      <c r="U562" s="49"/>
    </row>
    <row r="563" spans="1:21" ht="15.75" x14ac:dyDescent="0.25">
      <c r="A563" s="61"/>
      <c r="B563" s="49"/>
      <c r="C563" s="62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49"/>
      <c r="T563" s="49"/>
      <c r="U563" s="49"/>
    </row>
    <row r="564" spans="1:21" ht="15.75" x14ac:dyDescent="0.25">
      <c r="A564" s="61"/>
      <c r="B564" s="49"/>
      <c r="C564" s="62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49"/>
      <c r="T564" s="49"/>
      <c r="U564" s="49"/>
    </row>
    <row r="565" spans="1:21" ht="15.75" x14ac:dyDescent="0.25">
      <c r="A565" s="61"/>
      <c r="B565" s="49"/>
      <c r="C565" s="62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49"/>
      <c r="T565" s="49"/>
      <c r="U565" s="49"/>
    </row>
    <row r="566" spans="1:21" ht="15.75" x14ac:dyDescent="0.25">
      <c r="A566" s="61"/>
      <c r="B566" s="49"/>
      <c r="C566" s="62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49"/>
      <c r="T566" s="49"/>
      <c r="U566" s="49"/>
    </row>
    <row r="567" spans="1:21" ht="15.75" x14ac:dyDescent="0.25">
      <c r="A567" s="61"/>
      <c r="B567" s="49"/>
      <c r="C567" s="62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49"/>
      <c r="T567" s="49"/>
      <c r="U567" s="49"/>
    </row>
    <row r="568" spans="1:21" ht="15.75" x14ac:dyDescent="0.25">
      <c r="A568" s="61"/>
      <c r="B568" s="49"/>
      <c r="C568" s="62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49"/>
      <c r="T568" s="49"/>
      <c r="U568" s="49"/>
    </row>
    <row r="569" spans="1:21" ht="15.75" x14ac:dyDescent="0.25">
      <c r="A569" s="61"/>
      <c r="B569" s="49"/>
      <c r="C569" s="62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49"/>
      <c r="T569" s="49"/>
      <c r="U569" s="49"/>
    </row>
    <row r="570" spans="1:21" ht="15.75" x14ac:dyDescent="0.25">
      <c r="A570" s="61"/>
      <c r="B570" s="49"/>
      <c r="C570" s="62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49"/>
      <c r="T570" s="49"/>
      <c r="U570" s="49"/>
    </row>
    <row r="571" spans="1:21" ht="15.75" x14ac:dyDescent="0.25">
      <c r="A571" s="61"/>
      <c r="B571" s="49"/>
      <c r="C571" s="62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49"/>
      <c r="T571" s="49"/>
      <c r="U571" s="49"/>
    </row>
    <row r="572" spans="1:21" ht="15.75" x14ac:dyDescent="0.25">
      <c r="A572" s="61"/>
      <c r="B572" s="49"/>
      <c r="C572" s="62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49"/>
      <c r="T572" s="49"/>
      <c r="U572" s="49"/>
    </row>
    <row r="573" spans="1:21" ht="15.75" x14ac:dyDescent="0.25">
      <c r="A573" s="61"/>
      <c r="B573" s="49"/>
      <c r="C573" s="62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49"/>
      <c r="T573" s="49"/>
      <c r="U573" s="49"/>
    </row>
    <row r="574" spans="1:21" ht="15.75" x14ac:dyDescent="0.25">
      <c r="A574" s="61"/>
      <c r="B574" s="49"/>
      <c r="C574" s="62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49"/>
      <c r="T574" s="49"/>
      <c r="U574" s="49"/>
    </row>
    <row r="575" spans="1:21" ht="15.75" x14ac:dyDescent="0.25">
      <c r="A575" s="61"/>
      <c r="B575" s="49"/>
      <c r="C575" s="62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49"/>
      <c r="T575" s="49"/>
      <c r="U575" s="49"/>
    </row>
    <row r="576" spans="1:21" ht="15.75" x14ac:dyDescent="0.25">
      <c r="A576" s="61"/>
      <c r="B576" s="49"/>
      <c r="C576" s="62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49"/>
      <c r="T576" s="49"/>
      <c r="U576" s="49"/>
    </row>
    <row r="577" spans="1:21" ht="15.75" x14ac:dyDescent="0.25">
      <c r="A577" s="61"/>
      <c r="B577" s="49"/>
      <c r="C577" s="62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49"/>
      <c r="T577" s="49"/>
      <c r="U577" s="49"/>
    </row>
    <row r="578" spans="1:21" ht="15.75" x14ac:dyDescent="0.25">
      <c r="A578" s="61"/>
      <c r="B578" s="49"/>
      <c r="C578" s="62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49"/>
      <c r="T578" s="49"/>
      <c r="U578" s="49"/>
    </row>
    <row r="579" spans="1:21" ht="15.75" x14ac:dyDescent="0.25">
      <c r="A579" s="61"/>
      <c r="B579" s="49"/>
      <c r="C579" s="62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49"/>
      <c r="T579" s="49"/>
      <c r="U579" s="49"/>
    </row>
    <row r="580" spans="1:21" ht="15.75" x14ac:dyDescent="0.25">
      <c r="A580" s="61"/>
      <c r="B580" s="49"/>
      <c r="C580" s="62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49"/>
      <c r="T580" s="49"/>
      <c r="U580" s="49"/>
    </row>
    <row r="581" spans="1:21" ht="15.75" x14ac:dyDescent="0.25">
      <c r="A581" s="61"/>
      <c r="B581" s="49"/>
      <c r="C581" s="62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49"/>
      <c r="T581" s="49"/>
      <c r="U581" s="49"/>
    </row>
    <row r="582" spans="1:21" ht="15.75" x14ac:dyDescent="0.25">
      <c r="A582" s="61"/>
      <c r="B582" s="49"/>
      <c r="C582" s="62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49"/>
      <c r="T582" s="49"/>
      <c r="U582" s="49"/>
    </row>
    <row r="583" spans="1:21" ht="15.75" x14ac:dyDescent="0.25">
      <c r="A583" s="61"/>
      <c r="B583" s="49"/>
      <c r="C583" s="62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49"/>
      <c r="T583" s="49"/>
      <c r="U583" s="49"/>
    </row>
    <row r="584" spans="1:21" ht="15.75" x14ac:dyDescent="0.25">
      <c r="A584" s="61"/>
      <c r="B584" s="49"/>
      <c r="C584" s="62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49"/>
      <c r="T584" s="49"/>
      <c r="U584" s="49"/>
    </row>
    <row r="585" spans="1:21" ht="15.75" x14ac:dyDescent="0.25">
      <c r="A585" s="61"/>
      <c r="B585" s="49"/>
      <c r="C585" s="62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49"/>
      <c r="T585" s="49"/>
      <c r="U585" s="49"/>
    </row>
    <row r="586" spans="1:21" ht="15.75" x14ac:dyDescent="0.25">
      <c r="A586" s="61"/>
      <c r="B586" s="49"/>
      <c r="C586" s="62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49"/>
      <c r="T586" s="49"/>
      <c r="U586" s="49"/>
    </row>
    <row r="587" spans="1:21" ht="15.75" x14ac:dyDescent="0.25">
      <c r="A587" s="61"/>
      <c r="B587" s="49"/>
      <c r="C587" s="62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49"/>
      <c r="T587" s="49"/>
      <c r="U587" s="49"/>
    </row>
    <row r="588" spans="1:21" ht="15.75" x14ac:dyDescent="0.25">
      <c r="A588" s="61"/>
      <c r="B588" s="49"/>
      <c r="C588" s="62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49"/>
      <c r="T588" s="49"/>
      <c r="U588" s="49"/>
    </row>
    <row r="589" spans="1:21" ht="15.75" x14ac:dyDescent="0.25">
      <c r="A589" s="61"/>
      <c r="B589" s="49"/>
      <c r="C589" s="62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49"/>
      <c r="T589" s="49"/>
      <c r="U589" s="49"/>
    </row>
    <row r="590" spans="1:21" ht="15.75" x14ac:dyDescent="0.25">
      <c r="A590" s="61"/>
      <c r="B590" s="49"/>
      <c r="C590" s="62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49"/>
      <c r="T590" s="49"/>
      <c r="U590" s="49"/>
    </row>
    <row r="591" spans="1:21" ht="15.75" x14ac:dyDescent="0.25">
      <c r="A591" s="61"/>
      <c r="B591" s="49"/>
      <c r="C591" s="62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49"/>
      <c r="T591" s="49"/>
      <c r="U591" s="49"/>
    </row>
    <row r="592" spans="1:21" ht="15.75" x14ac:dyDescent="0.25">
      <c r="A592" s="61"/>
      <c r="B592" s="49"/>
      <c r="C592" s="62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49"/>
      <c r="T592" s="49"/>
      <c r="U592" s="49"/>
    </row>
    <row r="593" spans="1:21" ht="15.75" x14ac:dyDescent="0.25">
      <c r="A593" s="61"/>
      <c r="B593" s="49"/>
      <c r="C593" s="62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49"/>
      <c r="T593" s="49"/>
      <c r="U593" s="49"/>
    </row>
    <row r="594" spans="1:21" ht="15.75" x14ac:dyDescent="0.25">
      <c r="A594" s="61"/>
      <c r="B594" s="49"/>
      <c r="C594" s="62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49"/>
      <c r="T594" s="49"/>
      <c r="U594" s="49"/>
    </row>
    <row r="595" spans="1:21" ht="15.75" x14ac:dyDescent="0.25">
      <c r="A595" s="61"/>
      <c r="B595" s="49"/>
      <c r="C595" s="62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49"/>
      <c r="T595" s="49"/>
      <c r="U595" s="49"/>
    </row>
    <row r="596" spans="1:21" ht="15.75" x14ac:dyDescent="0.25">
      <c r="A596" s="61"/>
      <c r="B596" s="49"/>
      <c r="C596" s="62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49"/>
      <c r="T596" s="49"/>
      <c r="U596" s="49"/>
    </row>
    <row r="597" spans="1:21" ht="15.75" x14ac:dyDescent="0.25">
      <c r="A597" s="61"/>
      <c r="B597" s="49"/>
      <c r="C597" s="62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49"/>
      <c r="T597" s="49"/>
      <c r="U597" s="49"/>
    </row>
    <row r="598" spans="1:21" ht="15.75" x14ac:dyDescent="0.25">
      <c r="A598" s="61"/>
      <c r="B598" s="49"/>
      <c r="C598" s="62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49"/>
      <c r="T598" s="49"/>
      <c r="U598" s="49"/>
    </row>
    <row r="599" spans="1:21" ht="15.75" x14ac:dyDescent="0.25">
      <c r="A599" s="61"/>
      <c r="B599" s="49"/>
      <c r="C599" s="62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49"/>
      <c r="T599" s="49"/>
      <c r="U599" s="49"/>
    </row>
    <row r="600" spans="1:21" ht="15.75" x14ac:dyDescent="0.25">
      <c r="A600" s="61"/>
      <c r="B600" s="49"/>
      <c r="C600" s="62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49"/>
      <c r="T600" s="49"/>
      <c r="U600" s="49"/>
    </row>
    <row r="601" spans="1:21" ht="15.75" x14ac:dyDescent="0.25">
      <c r="A601" s="61"/>
      <c r="B601" s="49"/>
      <c r="C601" s="62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49"/>
      <c r="T601" s="49"/>
      <c r="U601" s="49"/>
    </row>
    <row r="602" spans="1:21" ht="15.75" x14ac:dyDescent="0.25">
      <c r="A602" s="61"/>
      <c r="B602" s="49"/>
      <c r="C602" s="62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49"/>
      <c r="T602" s="49"/>
      <c r="U602" s="49"/>
    </row>
    <row r="603" spans="1:21" ht="15.75" x14ac:dyDescent="0.25">
      <c r="A603" s="61"/>
      <c r="B603" s="49"/>
      <c r="C603" s="62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49"/>
      <c r="T603" s="49"/>
      <c r="U603" s="49"/>
    </row>
    <row r="604" spans="1:21" ht="15.75" x14ac:dyDescent="0.25">
      <c r="A604" s="61"/>
      <c r="B604" s="49"/>
      <c r="C604" s="62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49"/>
      <c r="T604" s="49"/>
      <c r="U604" s="49"/>
    </row>
    <row r="605" spans="1:21" ht="15.75" x14ac:dyDescent="0.25">
      <c r="A605" s="61"/>
      <c r="B605" s="49"/>
      <c r="C605" s="62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49"/>
      <c r="T605" s="49"/>
      <c r="U605" s="49"/>
    </row>
    <row r="606" spans="1:21" ht="15.75" x14ac:dyDescent="0.25">
      <c r="A606" s="61"/>
      <c r="B606" s="49"/>
      <c r="C606" s="62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49"/>
      <c r="T606" s="49"/>
      <c r="U606" s="49"/>
    </row>
    <row r="607" spans="1:21" ht="15.75" x14ac:dyDescent="0.25">
      <c r="A607" s="61"/>
      <c r="B607" s="49"/>
      <c r="C607" s="62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49"/>
      <c r="T607" s="49"/>
      <c r="U607" s="49"/>
    </row>
    <row r="608" spans="1:21" ht="15.75" x14ac:dyDescent="0.25">
      <c r="A608" s="61"/>
      <c r="B608" s="49"/>
      <c r="C608" s="62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49"/>
      <c r="T608" s="49"/>
      <c r="U608" s="49"/>
    </row>
    <row r="609" spans="1:21" ht="15.75" x14ac:dyDescent="0.25">
      <c r="A609" s="61"/>
      <c r="B609" s="49"/>
      <c r="C609" s="62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49"/>
      <c r="T609" s="49"/>
      <c r="U609" s="49"/>
    </row>
    <row r="610" spans="1:21" ht="15.75" x14ac:dyDescent="0.25">
      <c r="A610" s="61"/>
      <c r="B610" s="49"/>
      <c r="C610" s="62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49"/>
      <c r="T610" s="49"/>
      <c r="U610" s="49"/>
    </row>
    <row r="611" spans="1:21" ht="15.75" x14ac:dyDescent="0.25">
      <c r="A611" s="61"/>
      <c r="B611" s="49"/>
      <c r="C611" s="62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49"/>
      <c r="T611" s="49"/>
      <c r="U611" s="49"/>
    </row>
    <row r="612" spans="1:21" ht="15.75" x14ac:dyDescent="0.25">
      <c r="A612" s="61"/>
      <c r="B612" s="49"/>
      <c r="C612" s="62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49"/>
      <c r="T612" s="49"/>
      <c r="U612" s="49"/>
    </row>
    <row r="613" spans="1:21" ht="15.75" x14ac:dyDescent="0.25">
      <c r="A613" s="61"/>
      <c r="B613" s="49"/>
      <c r="C613" s="62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49"/>
      <c r="T613" s="49"/>
      <c r="U613" s="49"/>
    </row>
    <row r="614" spans="1:21" ht="15.75" x14ac:dyDescent="0.25">
      <c r="A614" s="61"/>
      <c r="B614" s="49"/>
      <c r="C614" s="62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49"/>
      <c r="T614" s="49"/>
      <c r="U614" s="49"/>
    </row>
    <row r="615" spans="1:21" ht="15.75" x14ac:dyDescent="0.25">
      <c r="A615" s="61"/>
      <c r="B615" s="49"/>
      <c r="C615" s="62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49"/>
      <c r="T615" s="49"/>
      <c r="U615" s="49"/>
    </row>
    <row r="616" spans="1:21" ht="15.75" x14ac:dyDescent="0.25">
      <c r="A616" s="61"/>
      <c r="B616" s="49"/>
      <c r="C616" s="62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49"/>
      <c r="T616" s="49"/>
      <c r="U616" s="49"/>
    </row>
    <row r="617" spans="1:21" ht="15.75" x14ac:dyDescent="0.25">
      <c r="A617" s="61"/>
      <c r="B617" s="49"/>
      <c r="C617" s="62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49"/>
      <c r="T617" s="49"/>
      <c r="U617" s="49"/>
    </row>
    <row r="618" spans="1:21" ht="15.75" x14ac:dyDescent="0.25">
      <c r="A618" s="61"/>
      <c r="B618" s="49"/>
      <c r="C618" s="62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49"/>
      <c r="T618" s="49"/>
      <c r="U618" s="49"/>
    </row>
    <row r="619" spans="1:21" ht="15.75" x14ac:dyDescent="0.25">
      <c r="A619" s="61"/>
      <c r="B619" s="49"/>
      <c r="C619" s="62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49"/>
      <c r="T619" s="49"/>
      <c r="U619" s="49"/>
    </row>
    <row r="620" spans="1:21" ht="15.75" x14ac:dyDescent="0.25">
      <c r="A620" s="61"/>
      <c r="B620" s="49"/>
      <c r="C620" s="62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49"/>
      <c r="T620" s="49"/>
      <c r="U620" s="49"/>
    </row>
    <row r="621" spans="1:21" ht="15.75" x14ac:dyDescent="0.25">
      <c r="A621" s="61"/>
      <c r="B621" s="49"/>
      <c r="C621" s="62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49"/>
      <c r="T621" s="49"/>
      <c r="U621" s="49"/>
    </row>
    <row r="622" spans="1:21" ht="15.75" x14ac:dyDescent="0.25">
      <c r="A622" s="61"/>
      <c r="B622" s="49"/>
      <c r="C622" s="62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49"/>
      <c r="T622" s="49"/>
      <c r="U622" s="49"/>
    </row>
    <row r="623" spans="1:21" ht="15.75" x14ac:dyDescent="0.25">
      <c r="A623" s="61"/>
      <c r="B623" s="49"/>
      <c r="C623" s="62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49"/>
      <c r="T623" s="49"/>
      <c r="U623" s="49"/>
    </row>
    <row r="624" spans="1:21" ht="15.75" x14ac:dyDescent="0.25">
      <c r="A624" s="61"/>
      <c r="B624" s="49"/>
      <c r="C624" s="62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49"/>
      <c r="T624" s="49"/>
      <c r="U624" s="49"/>
    </row>
    <row r="625" spans="1:21" ht="15.75" x14ac:dyDescent="0.25">
      <c r="A625" s="61"/>
      <c r="B625" s="49"/>
      <c r="C625" s="62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49"/>
      <c r="T625" s="49"/>
      <c r="U625" s="49"/>
    </row>
    <row r="626" spans="1:21" ht="15.75" x14ac:dyDescent="0.25">
      <c r="A626" s="61"/>
      <c r="B626" s="49"/>
      <c r="C626" s="62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49"/>
      <c r="T626" s="49"/>
      <c r="U626" s="49"/>
    </row>
    <row r="627" spans="1:21" ht="15.75" x14ac:dyDescent="0.25">
      <c r="A627" s="61"/>
      <c r="B627" s="49"/>
      <c r="C627" s="62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49"/>
      <c r="T627" s="49"/>
      <c r="U627" s="49"/>
    </row>
    <row r="628" spans="1:21" ht="15.75" x14ac:dyDescent="0.25">
      <c r="A628" s="61"/>
      <c r="B628" s="49"/>
      <c r="C628" s="62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49"/>
      <c r="T628" s="49"/>
      <c r="U628" s="49"/>
    </row>
    <row r="629" spans="1:21" ht="15.75" x14ac:dyDescent="0.25">
      <c r="A629" s="61"/>
      <c r="B629" s="49"/>
      <c r="C629" s="62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49"/>
      <c r="T629" s="49"/>
      <c r="U629" s="49"/>
    </row>
    <row r="630" spans="1:21" ht="15.75" x14ac:dyDescent="0.25">
      <c r="A630" s="61"/>
      <c r="B630" s="49"/>
      <c r="C630" s="62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49"/>
      <c r="T630" s="49"/>
      <c r="U630" s="49"/>
    </row>
    <row r="631" spans="1:21" ht="15.75" x14ac:dyDescent="0.25">
      <c r="A631" s="61"/>
      <c r="B631" s="49"/>
      <c r="C631" s="62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49"/>
      <c r="T631" s="49"/>
      <c r="U631" s="49"/>
    </row>
    <row r="632" spans="1:21" ht="15.75" x14ac:dyDescent="0.25">
      <c r="A632" s="61"/>
      <c r="B632" s="49"/>
      <c r="C632" s="62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49"/>
      <c r="T632" s="49"/>
      <c r="U632" s="49"/>
    </row>
    <row r="633" spans="1:21" ht="15.75" x14ac:dyDescent="0.25">
      <c r="A633" s="61"/>
      <c r="B633" s="49"/>
      <c r="C633" s="62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49"/>
      <c r="T633" s="49"/>
      <c r="U633" s="49"/>
    </row>
    <row r="634" spans="1:21" ht="15.75" x14ac:dyDescent="0.25">
      <c r="A634" s="61"/>
      <c r="B634" s="49"/>
      <c r="C634" s="62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49"/>
      <c r="T634" s="49"/>
      <c r="U634" s="49"/>
    </row>
    <row r="635" spans="1:21" ht="15.75" x14ac:dyDescent="0.25">
      <c r="A635" s="61"/>
      <c r="B635" s="49"/>
      <c r="C635" s="62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49"/>
      <c r="T635" s="49"/>
      <c r="U635" s="49"/>
    </row>
    <row r="636" spans="1:21" ht="15.75" x14ac:dyDescent="0.25">
      <c r="A636" s="61"/>
      <c r="B636" s="49"/>
      <c r="C636" s="62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49"/>
      <c r="T636" s="49"/>
      <c r="U636" s="49"/>
    </row>
    <row r="637" spans="1:21" ht="15.75" x14ac:dyDescent="0.25">
      <c r="A637" s="61"/>
      <c r="B637" s="49"/>
      <c r="C637" s="62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49"/>
      <c r="T637" s="49"/>
      <c r="U637" s="49"/>
    </row>
    <row r="638" spans="1:21" ht="15.75" x14ac:dyDescent="0.25">
      <c r="A638" s="61"/>
      <c r="B638" s="49"/>
      <c r="C638" s="62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49"/>
      <c r="T638" s="49"/>
      <c r="U638" s="49"/>
    </row>
    <row r="639" spans="1:21" ht="15.75" x14ac:dyDescent="0.25">
      <c r="A639" s="61"/>
      <c r="B639" s="49"/>
      <c r="C639" s="62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49"/>
      <c r="T639" s="49"/>
      <c r="U639" s="49"/>
    </row>
    <row r="640" spans="1:21" ht="15.75" x14ac:dyDescent="0.25">
      <c r="A640" s="61"/>
      <c r="B640" s="49"/>
      <c r="C640" s="62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49"/>
      <c r="T640" s="49"/>
      <c r="U640" s="49"/>
    </row>
    <row r="641" spans="1:21" ht="15.75" x14ac:dyDescent="0.25">
      <c r="A641" s="61"/>
      <c r="B641" s="49"/>
      <c r="C641" s="62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49"/>
      <c r="T641" s="49"/>
      <c r="U641" s="49"/>
    </row>
    <row r="642" spans="1:21" ht="15.75" x14ac:dyDescent="0.25">
      <c r="A642" s="61"/>
      <c r="B642" s="49"/>
      <c r="C642" s="62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49"/>
      <c r="T642" s="49"/>
      <c r="U642" s="49"/>
    </row>
    <row r="643" spans="1:21" ht="15.75" x14ac:dyDescent="0.25">
      <c r="A643" s="61"/>
      <c r="B643" s="49"/>
      <c r="C643" s="62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49"/>
      <c r="T643" s="49"/>
      <c r="U643" s="49"/>
    </row>
    <row r="644" spans="1:21" ht="15.75" x14ac:dyDescent="0.25">
      <c r="A644" s="61"/>
      <c r="B644" s="49"/>
      <c r="C644" s="62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49"/>
      <c r="T644" s="49"/>
      <c r="U644" s="49"/>
    </row>
    <row r="645" spans="1:21" ht="15.75" x14ac:dyDescent="0.25">
      <c r="A645" s="61"/>
      <c r="B645" s="49"/>
      <c r="C645" s="62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49"/>
      <c r="T645" s="49"/>
      <c r="U645" s="49"/>
    </row>
    <row r="646" spans="1:21" ht="15.75" x14ac:dyDescent="0.25">
      <c r="A646" s="61"/>
      <c r="B646" s="49"/>
      <c r="C646" s="62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49"/>
      <c r="T646" s="49"/>
      <c r="U646" s="49"/>
    </row>
    <row r="647" spans="1:21" ht="15.75" x14ac:dyDescent="0.25">
      <c r="A647" s="61"/>
      <c r="B647" s="49"/>
      <c r="C647" s="62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49"/>
      <c r="T647" s="49"/>
      <c r="U647" s="49"/>
    </row>
    <row r="648" spans="1:21" ht="15.75" x14ac:dyDescent="0.25">
      <c r="A648" s="61"/>
      <c r="B648" s="49"/>
      <c r="C648" s="62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49"/>
      <c r="T648" s="49"/>
      <c r="U648" s="49"/>
    </row>
    <row r="649" spans="1:21" ht="15.75" x14ac:dyDescent="0.25">
      <c r="A649" s="61"/>
      <c r="B649" s="49"/>
      <c r="C649" s="62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49"/>
      <c r="T649" s="49"/>
      <c r="U649" s="49"/>
    </row>
    <row r="650" spans="1:21" ht="15.75" x14ac:dyDescent="0.25">
      <c r="A650" s="61"/>
      <c r="B650" s="49"/>
      <c r="C650" s="62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49"/>
      <c r="T650" s="49"/>
      <c r="U650" s="49"/>
    </row>
    <row r="651" spans="1:21" ht="15.75" x14ac:dyDescent="0.25">
      <c r="A651" s="61"/>
      <c r="B651" s="49"/>
      <c r="C651" s="62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49"/>
      <c r="T651" s="49"/>
      <c r="U651" s="49"/>
    </row>
    <row r="652" spans="1:21" ht="15.75" x14ac:dyDescent="0.25">
      <c r="A652" s="61"/>
      <c r="B652" s="49"/>
      <c r="C652" s="62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49"/>
      <c r="T652" s="49"/>
      <c r="U652" s="49"/>
    </row>
    <row r="653" spans="1:21" ht="15.75" x14ac:dyDescent="0.25">
      <c r="A653" s="61"/>
      <c r="B653" s="49"/>
      <c r="C653" s="62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49"/>
      <c r="T653" s="49"/>
      <c r="U653" s="49"/>
    </row>
    <row r="654" spans="1:21" ht="15.75" x14ac:dyDescent="0.25">
      <c r="A654" s="61"/>
      <c r="B654" s="49"/>
      <c r="C654" s="62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49"/>
      <c r="T654" s="49"/>
      <c r="U654" s="49"/>
    </row>
    <row r="655" spans="1:21" ht="15.75" x14ac:dyDescent="0.25">
      <c r="A655" s="61"/>
      <c r="B655" s="49"/>
      <c r="C655" s="62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49"/>
      <c r="T655" s="49"/>
      <c r="U655" s="49"/>
    </row>
    <row r="656" spans="1:21" ht="15.75" x14ac:dyDescent="0.25">
      <c r="A656" s="61"/>
      <c r="B656" s="49"/>
      <c r="C656" s="62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49"/>
      <c r="T656" s="49"/>
      <c r="U656" s="49"/>
    </row>
    <row r="657" spans="1:21" ht="15.75" x14ac:dyDescent="0.25">
      <c r="A657" s="61"/>
      <c r="B657" s="49"/>
      <c r="C657" s="62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49"/>
      <c r="T657" s="49"/>
      <c r="U657" s="49"/>
    </row>
    <row r="658" spans="1:21" ht="15.75" x14ac:dyDescent="0.25">
      <c r="A658" s="61"/>
      <c r="B658" s="49"/>
      <c r="C658" s="62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49"/>
      <c r="T658" s="49"/>
      <c r="U658" s="49"/>
    </row>
    <row r="659" spans="1:21" ht="15.75" x14ac:dyDescent="0.25">
      <c r="A659" s="61"/>
      <c r="B659" s="49"/>
      <c r="C659" s="62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49"/>
      <c r="T659" s="49"/>
      <c r="U659" s="49"/>
    </row>
    <row r="660" spans="1:21" ht="15.75" x14ac:dyDescent="0.25">
      <c r="A660" s="61"/>
      <c r="B660" s="49"/>
      <c r="C660" s="62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49"/>
      <c r="T660" s="49"/>
      <c r="U660" s="49"/>
    </row>
    <row r="661" spans="1:21" ht="15.75" x14ac:dyDescent="0.25">
      <c r="A661" s="61"/>
      <c r="B661" s="49"/>
      <c r="C661" s="62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49"/>
      <c r="T661" s="49"/>
      <c r="U661" s="49"/>
    </row>
    <row r="662" spans="1:21" ht="15.75" x14ac:dyDescent="0.25">
      <c r="A662" s="61"/>
      <c r="B662" s="49"/>
      <c r="C662" s="62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49"/>
      <c r="T662" s="49"/>
      <c r="U662" s="49"/>
    </row>
    <row r="663" spans="1:21" ht="15.75" x14ac:dyDescent="0.25">
      <c r="A663" s="61"/>
      <c r="B663" s="49"/>
      <c r="C663" s="62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49"/>
      <c r="T663" s="49"/>
      <c r="U663" s="49"/>
    </row>
    <row r="664" spans="1:21" ht="15.75" x14ac:dyDescent="0.25">
      <c r="A664" s="61"/>
      <c r="B664" s="49"/>
      <c r="C664" s="62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49"/>
      <c r="T664" s="49"/>
      <c r="U664" s="49"/>
    </row>
    <row r="665" spans="1:21" ht="15.75" x14ac:dyDescent="0.25">
      <c r="A665" s="61"/>
      <c r="B665" s="49"/>
      <c r="C665" s="62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49"/>
      <c r="T665" s="49"/>
      <c r="U665" s="49"/>
    </row>
    <row r="666" spans="1:21" ht="15.75" x14ac:dyDescent="0.25">
      <c r="A666" s="61"/>
      <c r="B666" s="49"/>
      <c r="C666" s="62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49"/>
      <c r="T666" s="49"/>
      <c r="U666" s="49"/>
    </row>
    <row r="667" spans="1:21" ht="15.75" x14ac:dyDescent="0.25">
      <c r="A667" s="61"/>
      <c r="B667" s="49"/>
      <c r="C667" s="62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49"/>
      <c r="T667" s="49"/>
      <c r="U667" s="49"/>
    </row>
    <row r="668" spans="1:21" ht="15.75" x14ac:dyDescent="0.25">
      <c r="A668" s="61"/>
      <c r="B668" s="49"/>
      <c r="C668" s="62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49"/>
      <c r="T668" s="49"/>
      <c r="U668" s="49"/>
    </row>
    <row r="669" spans="1:21" ht="15.75" x14ac:dyDescent="0.25">
      <c r="A669" s="61"/>
      <c r="B669" s="49"/>
      <c r="C669" s="62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49"/>
      <c r="T669" s="49"/>
      <c r="U669" s="49"/>
    </row>
    <row r="670" spans="1:21" ht="15.75" x14ac:dyDescent="0.25">
      <c r="A670" s="61"/>
      <c r="B670" s="49"/>
      <c r="C670" s="62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49"/>
      <c r="T670" s="49"/>
      <c r="U670" s="49"/>
    </row>
    <row r="671" spans="1:21" ht="15.75" x14ac:dyDescent="0.25">
      <c r="A671" s="61"/>
      <c r="B671" s="49"/>
      <c r="C671" s="62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49"/>
      <c r="T671" s="49"/>
      <c r="U671" s="49"/>
    </row>
    <row r="672" spans="1:21" ht="15.75" x14ac:dyDescent="0.25">
      <c r="A672" s="61"/>
      <c r="B672" s="49"/>
      <c r="C672" s="62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49"/>
      <c r="T672" s="49"/>
      <c r="U672" s="49"/>
    </row>
    <row r="673" spans="1:21" ht="15.75" x14ac:dyDescent="0.25">
      <c r="A673" s="61"/>
      <c r="B673" s="49"/>
      <c r="C673" s="62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49"/>
      <c r="T673" s="49"/>
      <c r="U673" s="49"/>
    </row>
    <row r="674" spans="1:21" ht="15.75" x14ac:dyDescent="0.25">
      <c r="A674" s="61"/>
      <c r="B674" s="49"/>
      <c r="C674" s="62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49"/>
      <c r="T674" s="49"/>
      <c r="U674" s="49"/>
    </row>
    <row r="675" spans="1:21" ht="15.75" x14ac:dyDescent="0.25">
      <c r="A675" s="61"/>
      <c r="B675" s="49"/>
      <c r="C675" s="62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49"/>
      <c r="T675" s="49"/>
      <c r="U675" s="49"/>
    </row>
    <row r="676" spans="1:21" ht="15.75" x14ac:dyDescent="0.25">
      <c r="A676" s="61"/>
      <c r="B676" s="49"/>
      <c r="C676" s="62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49"/>
      <c r="T676" s="49"/>
      <c r="U676" s="49"/>
    </row>
    <row r="677" spans="1:21" ht="15.75" x14ac:dyDescent="0.25">
      <c r="A677" s="61"/>
      <c r="B677" s="49"/>
      <c r="C677" s="62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49"/>
      <c r="T677" s="49"/>
      <c r="U677" s="49"/>
    </row>
    <row r="678" spans="1:21" ht="15.75" x14ac:dyDescent="0.25">
      <c r="A678" s="61"/>
      <c r="B678" s="49"/>
      <c r="C678" s="62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49"/>
      <c r="T678" s="49"/>
      <c r="U678" s="49"/>
    </row>
    <row r="679" spans="1:21" ht="15.75" x14ac:dyDescent="0.25">
      <c r="A679" s="61"/>
      <c r="B679" s="49"/>
      <c r="C679" s="62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49"/>
      <c r="T679" s="49"/>
      <c r="U679" s="49"/>
    </row>
    <row r="680" spans="1:21" ht="15.75" x14ac:dyDescent="0.25">
      <c r="A680" s="61"/>
      <c r="B680" s="49"/>
      <c r="C680" s="62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49"/>
      <c r="T680" s="49"/>
      <c r="U680" s="49"/>
    </row>
    <row r="681" spans="1:21" ht="15.75" x14ac:dyDescent="0.25">
      <c r="A681" s="61"/>
      <c r="B681" s="49"/>
      <c r="C681" s="62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49"/>
      <c r="T681" s="49"/>
      <c r="U681" s="49"/>
    </row>
    <row r="682" spans="1:21" ht="15.75" x14ac:dyDescent="0.25">
      <c r="A682" s="61"/>
      <c r="B682" s="49"/>
      <c r="C682" s="62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49"/>
      <c r="T682" s="49"/>
      <c r="U682" s="49"/>
    </row>
    <row r="683" spans="1:21" ht="15.75" x14ac:dyDescent="0.25">
      <c r="A683" s="61"/>
      <c r="B683" s="49"/>
      <c r="C683" s="62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49"/>
      <c r="T683" s="49"/>
      <c r="U683" s="49"/>
    </row>
    <row r="684" spans="1:21" ht="15.75" x14ac:dyDescent="0.25">
      <c r="A684" s="61"/>
      <c r="B684" s="49"/>
      <c r="C684" s="62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49"/>
      <c r="T684" s="49"/>
      <c r="U684" s="49"/>
    </row>
    <row r="685" spans="1:21" ht="15.75" x14ac:dyDescent="0.25">
      <c r="A685" s="61"/>
      <c r="B685" s="49"/>
      <c r="C685" s="62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49"/>
      <c r="T685" s="49"/>
      <c r="U685" s="49"/>
    </row>
    <row r="686" spans="1:21" ht="15.75" x14ac:dyDescent="0.25">
      <c r="A686" s="61"/>
      <c r="B686" s="49"/>
      <c r="C686" s="62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49"/>
      <c r="T686" s="49"/>
      <c r="U686" s="49"/>
    </row>
    <row r="687" spans="1:21" ht="15.75" x14ac:dyDescent="0.25">
      <c r="A687" s="61"/>
      <c r="B687" s="49"/>
      <c r="C687" s="62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49"/>
      <c r="T687" s="49"/>
      <c r="U687" s="49"/>
    </row>
    <row r="688" spans="1:21" ht="15.75" x14ac:dyDescent="0.25">
      <c r="A688" s="61"/>
      <c r="B688" s="49"/>
      <c r="C688" s="62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49"/>
      <c r="T688" s="49"/>
      <c r="U688" s="49"/>
    </row>
    <row r="689" spans="1:21" ht="15.75" x14ac:dyDescent="0.25">
      <c r="A689" s="61"/>
      <c r="B689" s="49"/>
      <c r="C689" s="62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49"/>
      <c r="T689" s="49"/>
      <c r="U689" s="49"/>
    </row>
    <row r="690" spans="1:21" ht="15.75" x14ac:dyDescent="0.25">
      <c r="A690" s="61"/>
      <c r="B690" s="49"/>
      <c r="C690" s="62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49"/>
      <c r="T690" s="49"/>
      <c r="U690" s="49"/>
    </row>
    <row r="691" spans="1:21" ht="15.75" x14ac:dyDescent="0.25">
      <c r="A691" s="61"/>
      <c r="B691" s="49"/>
      <c r="C691" s="62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49"/>
      <c r="T691" s="49"/>
      <c r="U691" s="49"/>
    </row>
    <row r="692" spans="1:21" ht="15.75" x14ac:dyDescent="0.25">
      <c r="A692" s="61"/>
      <c r="B692" s="49"/>
      <c r="C692" s="62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49"/>
      <c r="T692" s="49"/>
      <c r="U692" s="49"/>
    </row>
    <row r="693" spans="1:21" ht="15.75" x14ac:dyDescent="0.25">
      <c r="A693" s="61"/>
      <c r="B693" s="49"/>
      <c r="C693" s="62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49"/>
      <c r="T693" s="49"/>
      <c r="U693" s="49"/>
    </row>
    <row r="694" spans="1:21" ht="15.75" x14ac:dyDescent="0.25">
      <c r="A694" s="61"/>
      <c r="B694" s="49"/>
      <c r="C694" s="62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49"/>
      <c r="T694" s="49"/>
      <c r="U694" s="49"/>
    </row>
    <row r="695" spans="1:21" ht="15.75" x14ac:dyDescent="0.25">
      <c r="A695" s="61"/>
      <c r="B695" s="49"/>
      <c r="C695" s="62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49"/>
      <c r="T695" s="49"/>
      <c r="U695" s="49"/>
    </row>
    <row r="696" spans="1:21" ht="15.75" x14ac:dyDescent="0.25">
      <c r="A696" s="61"/>
      <c r="B696" s="49"/>
      <c r="C696" s="62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49"/>
      <c r="T696" s="49"/>
      <c r="U696" s="49"/>
    </row>
    <row r="697" spans="1:21" ht="15.75" x14ac:dyDescent="0.25">
      <c r="A697" s="61"/>
      <c r="B697" s="49"/>
      <c r="C697" s="62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49"/>
      <c r="T697" s="49"/>
      <c r="U697" s="49"/>
    </row>
    <row r="698" spans="1:21" ht="15.75" x14ac:dyDescent="0.25">
      <c r="A698" s="61"/>
      <c r="B698" s="49"/>
      <c r="C698" s="62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49"/>
      <c r="T698" s="49"/>
      <c r="U698" s="49"/>
    </row>
    <row r="699" spans="1:21" ht="15.75" x14ac:dyDescent="0.25">
      <c r="A699" s="61"/>
      <c r="B699" s="49"/>
      <c r="C699" s="62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49"/>
      <c r="T699" s="49"/>
      <c r="U699" s="49"/>
    </row>
    <row r="700" spans="1:21" ht="15.75" x14ac:dyDescent="0.25">
      <c r="A700" s="61"/>
      <c r="B700" s="49"/>
      <c r="C700" s="62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49"/>
      <c r="T700" s="49"/>
      <c r="U700" s="49"/>
    </row>
    <row r="701" spans="1:21" ht="15.75" x14ac:dyDescent="0.25">
      <c r="A701" s="61"/>
      <c r="B701" s="49"/>
      <c r="C701" s="62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49"/>
      <c r="T701" s="49"/>
      <c r="U701" s="49"/>
    </row>
    <row r="702" spans="1:21" ht="15.75" x14ac:dyDescent="0.25">
      <c r="A702" s="61"/>
      <c r="B702" s="49"/>
      <c r="C702" s="62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49"/>
      <c r="T702" s="49"/>
      <c r="U702" s="49"/>
    </row>
    <row r="703" spans="1:21" ht="15.75" x14ac:dyDescent="0.25">
      <c r="A703" s="61"/>
      <c r="B703" s="49"/>
      <c r="C703" s="62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49"/>
      <c r="T703" s="49"/>
      <c r="U703" s="49"/>
    </row>
    <row r="704" spans="1:21" ht="15.75" x14ac:dyDescent="0.25">
      <c r="A704" s="61"/>
      <c r="B704" s="49"/>
      <c r="C704" s="62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49"/>
      <c r="T704" s="49"/>
      <c r="U704" s="49"/>
    </row>
    <row r="705" spans="1:21" ht="15.75" x14ac:dyDescent="0.25">
      <c r="A705" s="61"/>
      <c r="B705" s="49"/>
      <c r="C705" s="62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49"/>
      <c r="T705" s="49"/>
      <c r="U705" s="49"/>
    </row>
    <row r="706" spans="1:21" ht="15.75" x14ac:dyDescent="0.25">
      <c r="A706" s="61"/>
      <c r="B706" s="49"/>
      <c r="C706" s="62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49"/>
      <c r="T706" s="49"/>
      <c r="U706" s="49"/>
    </row>
    <row r="707" spans="1:21" ht="15.75" x14ac:dyDescent="0.25">
      <c r="A707" s="61"/>
      <c r="B707" s="49"/>
      <c r="C707" s="62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49"/>
      <c r="T707" s="49"/>
      <c r="U707" s="49"/>
    </row>
    <row r="708" spans="1:21" ht="15.75" x14ac:dyDescent="0.25">
      <c r="A708" s="61"/>
      <c r="B708" s="49"/>
      <c r="C708" s="62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49"/>
      <c r="T708" s="49"/>
      <c r="U708" s="49"/>
    </row>
    <row r="709" spans="1:21" ht="15.75" x14ac:dyDescent="0.25">
      <c r="A709" s="61"/>
      <c r="B709" s="49"/>
      <c r="C709" s="62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49"/>
      <c r="T709" s="49"/>
      <c r="U709" s="49"/>
    </row>
    <row r="710" spans="1:21" ht="15.75" x14ac:dyDescent="0.25">
      <c r="A710" s="61"/>
      <c r="B710" s="49"/>
      <c r="C710" s="62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49"/>
      <c r="T710" s="49"/>
      <c r="U710" s="49"/>
    </row>
    <row r="711" spans="1:21" ht="15.75" x14ac:dyDescent="0.25">
      <c r="A711" s="61"/>
      <c r="B711" s="49"/>
      <c r="C711" s="62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49"/>
      <c r="T711" s="49"/>
      <c r="U711" s="49"/>
    </row>
    <row r="712" spans="1:21" ht="15.75" x14ac:dyDescent="0.25">
      <c r="A712" s="61"/>
      <c r="B712" s="49"/>
      <c r="C712" s="62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49"/>
      <c r="T712" s="49"/>
      <c r="U712" s="49"/>
    </row>
    <row r="713" spans="1:21" ht="15.75" x14ac:dyDescent="0.25">
      <c r="A713" s="61"/>
      <c r="B713" s="49"/>
      <c r="C713" s="62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49"/>
      <c r="T713" s="49"/>
      <c r="U713" s="49"/>
    </row>
    <row r="714" spans="1:21" ht="15.75" x14ac:dyDescent="0.25">
      <c r="A714" s="61"/>
      <c r="B714" s="49"/>
      <c r="C714" s="62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49"/>
      <c r="T714" s="49"/>
      <c r="U714" s="49"/>
    </row>
    <row r="715" spans="1:21" ht="15.75" x14ac:dyDescent="0.25">
      <c r="A715" s="61"/>
      <c r="B715" s="49"/>
      <c r="C715" s="62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49"/>
      <c r="T715" s="49"/>
      <c r="U715" s="49"/>
    </row>
    <row r="716" spans="1:21" ht="15.75" x14ac:dyDescent="0.25">
      <c r="A716" s="61"/>
      <c r="B716" s="49"/>
      <c r="C716" s="62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49"/>
      <c r="T716" s="49"/>
      <c r="U716" s="49"/>
    </row>
    <row r="717" spans="1:21" ht="15.75" x14ac:dyDescent="0.25">
      <c r="A717" s="61"/>
      <c r="B717" s="49"/>
      <c r="C717" s="62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49"/>
      <c r="T717" s="49"/>
      <c r="U717" s="49"/>
    </row>
    <row r="718" spans="1:21" ht="15.75" x14ac:dyDescent="0.25">
      <c r="A718" s="61"/>
      <c r="B718" s="49"/>
      <c r="C718" s="62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49"/>
      <c r="T718" s="49"/>
      <c r="U718" s="49"/>
    </row>
    <row r="719" spans="1:21" ht="15.75" x14ac:dyDescent="0.25">
      <c r="A719" s="61"/>
      <c r="B719" s="49"/>
      <c r="C719" s="62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49"/>
      <c r="T719" s="49"/>
      <c r="U719" s="49"/>
    </row>
    <row r="720" spans="1:21" ht="15.75" x14ac:dyDescent="0.25">
      <c r="A720" s="61"/>
      <c r="B720" s="49"/>
      <c r="C720" s="62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49"/>
      <c r="T720" s="49"/>
      <c r="U720" s="49"/>
    </row>
    <row r="721" spans="1:21" ht="15.75" x14ac:dyDescent="0.25">
      <c r="A721" s="61"/>
      <c r="B721" s="49"/>
      <c r="C721" s="62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49"/>
      <c r="T721" s="49"/>
      <c r="U721" s="49"/>
    </row>
    <row r="722" spans="1:21" ht="15.75" x14ac:dyDescent="0.25">
      <c r="A722" s="61"/>
      <c r="B722" s="49"/>
      <c r="C722" s="62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49"/>
      <c r="T722" s="49"/>
      <c r="U722" s="49"/>
    </row>
    <row r="723" spans="1:21" ht="15.75" x14ac:dyDescent="0.25">
      <c r="A723" s="61"/>
      <c r="B723" s="49"/>
      <c r="C723" s="62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49"/>
      <c r="T723" s="49"/>
      <c r="U723" s="49"/>
    </row>
    <row r="724" spans="1:21" ht="15.75" x14ac:dyDescent="0.25">
      <c r="A724" s="61"/>
      <c r="B724" s="49"/>
      <c r="C724" s="62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49"/>
      <c r="T724" s="49"/>
      <c r="U724" s="49"/>
    </row>
    <row r="725" spans="1:21" ht="15.75" x14ac:dyDescent="0.25">
      <c r="A725" s="61"/>
      <c r="B725" s="49"/>
      <c r="C725" s="62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49"/>
      <c r="T725" s="49"/>
      <c r="U725" s="49"/>
    </row>
    <row r="726" spans="1:21" ht="15.75" x14ac:dyDescent="0.25">
      <c r="A726" s="61"/>
      <c r="B726" s="49"/>
      <c r="C726" s="62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49"/>
      <c r="T726" s="49"/>
      <c r="U726" s="49"/>
    </row>
    <row r="727" spans="1:21" ht="15.75" x14ac:dyDescent="0.25">
      <c r="A727" s="61"/>
      <c r="B727" s="49"/>
      <c r="C727" s="62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49"/>
      <c r="T727" s="49"/>
      <c r="U727" s="49"/>
    </row>
    <row r="728" spans="1:21" ht="15.75" x14ac:dyDescent="0.25">
      <c r="A728" s="61"/>
      <c r="B728" s="49"/>
      <c r="C728" s="62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49"/>
      <c r="T728" s="49"/>
      <c r="U728" s="49"/>
    </row>
    <row r="729" spans="1:21" ht="15.75" x14ac:dyDescent="0.25">
      <c r="A729" s="61"/>
      <c r="B729" s="49"/>
      <c r="C729" s="62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49"/>
      <c r="T729" s="49"/>
      <c r="U729" s="49"/>
    </row>
    <row r="730" spans="1:21" ht="15.75" x14ac:dyDescent="0.25">
      <c r="A730" s="61"/>
      <c r="B730" s="49"/>
      <c r="C730" s="62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49"/>
      <c r="T730" s="49"/>
      <c r="U730" s="49"/>
    </row>
    <row r="731" spans="1:21" ht="15.75" x14ac:dyDescent="0.25">
      <c r="A731" s="61"/>
      <c r="B731" s="49"/>
      <c r="C731" s="62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49"/>
      <c r="T731" s="49"/>
      <c r="U731" s="49"/>
    </row>
    <row r="732" spans="1:21" ht="15.75" x14ac:dyDescent="0.25">
      <c r="A732" s="61"/>
      <c r="B732" s="49"/>
      <c r="C732" s="62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49"/>
      <c r="T732" s="49"/>
      <c r="U732" s="49"/>
    </row>
    <row r="733" spans="1:21" ht="15.75" x14ac:dyDescent="0.25">
      <c r="A733" s="61"/>
      <c r="B733" s="49"/>
      <c r="C733" s="62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49"/>
      <c r="T733" s="49"/>
      <c r="U733" s="49"/>
    </row>
    <row r="734" spans="1:21" ht="15.75" x14ac:dyDescent="0.25">
      <c r="A734" s="61"/>
      <c r="B734" s="49"/>
      <c r="C734" s="62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49"/>
      <c r="T734" s="49"/>
      <c r="U734" s="49"/>
    </row>
    <row r="735" spans="1:21" ht="15.75" x14ac:dyDescent="0.25">
      <c r="A735" s="61"/>
      <c r="B735" s="49"/>
      <c r="C735" s="62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49"/>
      <c r="T735" s="49"/>
      <c r="U735" s="49"/>
    </row>
    <row r="736" spans="1:21" ht="15.75" x14ac:dyDescent="0.25">
      <c r="A736" s="61"/>
      <c r="B736" s="49"/>
      <c r="C736" s="62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49"/>
      <c r="T736" s="49"/>
      <c r="U736" s="49"/>
    </row>
    <row r="737" spans="1:21" ht="15.75" x14ac:dyDescent="0.25">
      <c r="A737" s="61"/>
      <c r="B737" s="49"/>
      <c r="C737" s="62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49"/>
      <c r="T737" s="49"/>
      <c r="U737" s="49"/>
    </row>
    <row r="738" spans="1:21" ht="15.75" x14ac:dyDescent="0.25">
      <c r="A738" s="61"/>
      <c r="B738" s="49"/>
      <c r="C738" s="62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49"/>
      <c r="T738" s="49"/>
      <c r="U738" s="49"/>
    </row>
    <row r="739" spans="1:21" ht="15.75" x14ac:dyDescent="0.25">
      <c r="A739" s="61"/>
      <c r="B739" s="49"/>
      <c r="C739" s="62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49"/>
      <c r="T739" s="49"/>
      <c r="U739" s="49"/>
    </row>
    <row r="740" spans="1:21" ht="15.75" x14ac:dyDescent="0.25">
      <c r="A740" s="61"/>
      <c r="B740" s="49"/>
      <c r="C740" s="62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49"/>
      <c r="T740" s="49"/>
      <c r="U740" s="49"/>
    </row>
    <row r="741" spans="1:21" ht="15.75" x14ac:dyDescent="0.25">
      <c r="A741" s="61"/>
      <c r="B741" s="49"/>
      <c r="C741" s="62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49"/>
      <c r="T741" s="49"/>
      <c r="U741" s="49"/>
    </row>
    <row r="742" spans="1:21" ht="15.75" x14ac:dyDescent="0.25">
      <c r="A742" s="61"/>
      <c r="B742" s="49"/>
      <c r="C742" s="62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49"/>
      <c r="T742" s="49"/>
      <c r="U742" s="49"/>
    </row>
    <row r="743" spans="1:21" ht="15.75" x14ac:dyDescent="0.25">
      <c r="A743" s="61"/>
      <c r="B743" s="49"/>
      <c r="C743" s="62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49"/>
      <c r="T743" s="49"/>
      <c r="U743" s="49"/>
    </row>
    <row r="744" spans="1:21" ht="15.75" x14ac:dyDescent="0.25">
      <c r="A744" s="61"/>
      <c r="B744" s="49"/>
      <c r="C744" s="62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49"/>
      <c r="T744" s="49"/>
      <c r="U744" s="49"/>
    </row>
    <row r="745" spans="1:21" ht="15.75" x14ac:dyDescent="0.25">
      <c r="A745" s="61"/>
      <c r="B745" s="49"/>
      <c r="C745" s="62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49"/>
      <c r="T745" s="49"/>
      <c r="U745" s="49"/>
    </row>
    <row r="746" spans="1:21" ht="15.75" x14ac:dyDescent="0.25">
      <c r="A746" s="61"/>
      <c r="B746" s="49"/>
      <c r="C746" s="62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49"/>
      <c r="T746" s="49"/>
      <c r="U746" s="49"/>
    </row>
    <row r="747" spans="1:21" ht="15.75" x14ac:dyDescent="0.25">
      <c r="A747" s="61"/>
      <c r="B747" s="49"/>
      <c r="C747" s="62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49"/>
      <c r="T747" s="49"/>
      <c r="U747" s="49"/>
    </row>
    <row r="748" spans="1:21" ht="15.75" x14ac:dyDescent="0.25">
      <c r="A748" s="61"/>
      <c r="B748" s="49"/>
      <c r="C748" s="62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49"/>
      <c r="T748" s="49"/>
      <c r="U748" s="49"/>
    </row>
    <row r="749" spans="1:21" ht="15.75" x14ac:dyDescent="0.25">
      <c r="A749" s="61"/>
      <c r="B749" s="49"/>
      <c r="C749" s="62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49"/>
      <c r="T749" s="49"/>
      <c r="U749" s="49"/>
    </row>
    <row r="750" spans="1:21" ht="15.75" x14ac:dyDescent="0.25">
      <c r="A750" s="61"/>
      <c r="B750" s="49"/>
      <c r="C750" s="62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49"/>
      <c r="T750" s="49"/>
      <c r="U750" s="49"/>
    </row>
    <row r="751" spans="1:21" ht="15.75" x14ac:dyDescent="0.25">
      <c r="A751" s="61"/>
      <c r="B751" s="49"/>
      <c r="C751" s="62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49"/>
      <c r="T751" s="49"/>
      <c r="U751" s="49"/>
    </row>
    <row r="752" spans="1:21" ht="15.75" x14ac:dyDescent="0.25">
      <c r="A752" s="61"/>
      <c r="B752" s="49"/>
      <c r="C752" s="62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49"/>
      <c r="T752" s="49"/>
      <c r="U752" s="49"/>
    </row>
    <row r="753" spans="1:21" ht="15.75" x14ac:dyDescent="0.25">
      <c r="A753" s="61"/>
      <c r="B753" s="49"/>
      <c r="C753" s="62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49"/>
      <c r="T753" s="49"/>
      <c r="U753" s="49"/>
    </row>
    <row r="754" spans="1:21" ht="15.75" x14ac:dyDescent="0.25">
      <c r="A754" s="61"/>
      <c r="B754" s="49"/>
      <c r="C754" s="62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49"/>
      <c r="T754" s="49"/>
      <c r="U754" s="49"/>
    </row>
    <row r="755" spans="1:21" ht="15.75" x14ac:dyDescent="0.25">
      <c r="A755" s="61"/>
      <c r="B755" s="49"/>
      <c r="C755" s="62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49"/>
      <c r="T755" s="49"/>
      <c r="U755" s="49"/>
    </row>
    <row r="756" spans="1:21" ht="15.75" x14ac:dyDescent="0.25">
      <c r="A756" s="61"/>
      <c r="B756" s="49"/>
      <c r="C756" s="62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49"/>
      <c r="T756" s="49"/>
      <c r="U756" s="49"/>
    </row>
    <row r="757" spans="1:21" ht="15.75" x14ac:dyDescent="0.25">
      <c r="A757" s="61"/>
      <c r="B757" s="49"/>
      <c r="C757" s="62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49"/>
      <c r="T757" s="49"/>
      <c r="U757" s="49"/>
    </row>
    <row r="758" spans="1:21" ht="15.75" x14ac:dyDescent="0.25">
      <c r="A758" s="61"/>
      <c r="B758" s="49"/>
      <c r="C758" s="62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49"/>
      <c r="T758" s="49"/>
      <c r="U758" s="49"/>
    </row>
    <row r="759" spans="1:21" ht="15.75" x14ac:dyDescent="0.25">
      <c r="A759" s="61"/>
      <c r="B759" s="49"/>
      <c r="C759" s="62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49"/>
      <c r="T759" s="49"/>
      <c r="U759" s="49"/>
    </row>
    <row r="760" spans="1:21" ht="15.75" x14ac:dyDescent="0.25">
      <c r="A760" s="61"/>
      <c r="B760" s="49"/>
      <c r="C760" s="62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49"/>
      <c r="T760" s="49"/>
      <c r="U760" s="49"/>
    </row>
    <row r="761" spans="1:21" ht="15.75" x14ac:dyDescent="0.25">
      <c r="A761" s="61"/>
      <c r="B761" s="49"/>
      <c r="C761" s="62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49"/>
      <c r="T761" s="49"/>
      <c r="U761" s="49"/>
    </row>
    <row r="762" spans="1:21" ht="15.75" x14ac:dyDescent="0.25">
      <c r="A762" s="61"/>
      <c r="B762" s="49"/>
      <c r="C762" s="62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49"/>
      <c r="T762" s="49"/>
      <c r="U762" s="49"/>
    </row>
    <row r="763" spans="1:21" ht="15.75" x14ac:dyDescent="0.25">
      <c r="A763" s="61"/>
      <c r="B763" s="49"/>
      <c r="C763" s="62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49"/>
      <c r="T763" s="49"/>
      <c r="U763" s="49"/>
    </row>
    <row r="764" spans="1:21" ht="15.75" x14ac:dyDescent="0.25">
      <c r="A764" s="61"/>
      <c r="B764" s="49"/>
      <c r="C764" s="62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49"/>
      <c r="T764" s="49"/>
      <c r="U764" s="49"/>
    </row>
    <row r="765" spans="1:21" ht="15.75" x14ac:dyDescent="0.25">
      <c r="A765" s="61"/>
      <c r="B765" s="49"/>
      <c r="C765" s="62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49"/>
      <c r="T765" s="49"/>
      <c r="U765" s="49"/>
    </row>
    <row r="766" spans="1:21" ht="15.75" x14ac:dyDescent="0.25">
      <c r="A766" s="61"/>
      <c r="B766" s="49"/>
      <c r="C766" s="62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49"/>
      <c r="T766" s="49"/>
      <c r="U766" s="49"/>
    </row>
    <row r="767" spans="1:21" ht="15.75" x14ac:dyDescent="0.25">
      <c r="A767" s="61"/>
      <c r="B767" s="49"/>
      <c r="C767" s="62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49"/>
      <c r="T767" s="49"/>
      <c r="U767" s="49"/>
    </row>
    <row r="768" spans="1:21" ht="15.75" x14ac:dyDescent="0.25">
      <c r="A768" s="61"/>
      <c r="B768" s="49"/>
      <c r="C768" s="62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49"/>
      <c r="T768" s="49"/>
      <c r="U768" s="49"/>
    </row>
    <row r="769" spans="1:21" ht="15.75" x14ac:dyDescent="0.25">
      <c r="A769" s="61"/>
      <c r="B769" s="49"/>
      <c r="C769" s="62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49"/>
      <c r="T769" s="49"/>
      <c r="U769" s="49"/>
    </row>
    <row r="770" spans="1:21" ht="15.75" x14ac:dyDescent="0.25">
      <c r="A770" s="61"/>
      <c r="B770" s="49"/>
      <c r="C770" s="62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49"/>
      <c r="T770" s="49"/>
      <c r="U770" s="49"/>
    </row>
    <row r="771" spans="1:21" ht="15.75" x14ac:dyDescent="0.25">
      <c r="A771" s="61"/>
      <c r="B771" s="49"/>
      <c r="C771" s="62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49"/>
      <c r="T771" s="49"/>
      <c r="U771" s="49"/>
    </row>
    <row r="772" spans="1:21" ht="15.75" x14ac:dyDescent="0.25">
      <c r="A772" s="61"/>
      <c r="B772" s="49"/>
      <c r="C772" s="62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49"/>
      <c r="T772" s="49"/>
      <c r="U772" s="49"/>
    </row>
    <row r="773" spans="1:21" ht="15.75" x14ac:dyDescent="0.25">
      <c r="A773" s="61"/>
      <c r="B773" s="49"/>
      <c r="C773" s="62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49"/>
      <c r="T773" s="49"/>
      <c r="U773" s="49"/>
    </row>
    <row r="774" spans="1:21" ht="15.75" x14ac:dyDescent="0.25">
      <c r="A774" s="61"/>
      <c r="B774" s="49"/>
      <c r="C774" s="62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49"/>
      <c r="T774" s="49"/>
      <c r="U774" s="49"/>
    </row>
    <row r="775" spans="1:21" ht="15.75" x14ac:dyDescent="0.25">
      <c r="A775" s="61"/>
      <c r="B775" s="49"/>
      <c r="C775" s="62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49"/>
      <c r="T775" s="49"/>
      <c r="U775" s="49"/>
    </row>
    <row r="776" spans="1:21" ht="15.75" x14ac:dyDescent="0.25">
      <c r="A776" s="61"/>
      <c r="B776" s="49"/>
      <c r="C776" s="62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49"/>
      <c r="T776" s="49"/>
      <c r="U776" s="49"/>
    </row>
    <row r="777" spans="1:21" ht="15.75" x14ac:dyDescent="0.25">
      <c r="A777" s="61"/>
      <c r="B777" s="49"/>
      <c r="C777" s="62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49"/>
      <c r="T777" s="49"/>
      <c r="U777" s="49"/>
    </row>
    <row r="778" spans="1:21" ht="15.75" x14ac:dyDescent="0.25">
      <c r="A778" s="61"/>
      <c r="B778" s="49"/>
      <c r="C778" s="62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49"/>
      <c r="T778" s="49"/>
      <c r="U778" s="49"/>
    </row>
    <row r="779" spans="1:21" ht="15.75" x14ac:dyDescent="0.25">
      <c r="A779" s="61"/>
      <c r="B779" s="49"/>
      <c r="C779" s="62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49"/>
      <c r="T779" s="49"/>
      <c r="U779" s="49"/>
    </row>
    <row r="780" spans="1:21" ht="15.75" x14ac:dyDescent="0.25">
      <c r="A780" s="61"/>
      <c r="B780" s="49"/>
      <c r="C780" s="62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49"/>
      <c r="T780" s="49"/>
      <c r="U780" s="49"/>
    </row>
    <row r="781" spans="1:21" ht="15.75" x14ac:dyDescent="0.25">
      <c r="A781" s="61"/>
      <c r="B781" s="49"/>
      <c r="C781" s="62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49"/>
      <c r="T781" s="49"/>
      <c r="U781" s="49"/>
    </row>
    <row r="782" spans="1:21" ht="15.75" x14ac:dyDescent="0.25">
      <c r="A782" s="61"/>
      <c r="B782" s="49"/>
      <c r="C782" s="62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49"/>
      <c r="T782" s="49"/>
      <c r="U782" s="49"/>
    </row>
    <row r="783" spans="1:21" ht="15.75" x14ac:dyDescent="0.25">
      <c r="A783" s="61"/>
      <c r="B783" s="49"/>
      <c r="C783" s="62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49"/>
      <c r="T783" s="49"/>
      <c r="U783" s="49"/>
    </row>
    <row r="784" spans="1:21" ht="15.75" x14ac:dyDescent="0.25">
      <c r="A784" s="61"/>
      <c r="B784" s="49"/>
      <c r="C784" s="62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49"/>
      <c r="T784" s="49"/>
      <c r="U784" s="49"/>
    </row>
    <row r="785" spans="1:21" ht="15.75" x14ac:dyDescent="0.25">
      <c r="A785" s="61"/>
      <c r="B785" s="49"/>
      <c r="C785" s="62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49"/>
      <c r="T785" s="49"/>
      <c r="U785" s="49"/>
    </row>
    <row r="786" spans="1:21" ht="15.75" x14ac:dyDescent="0.25">
      <c r="A786" s="61"/>
      <c r="B786" s="49"/>
      <c r="C786" s="62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49"/>
      <c r="T786" s="49"/>
      <c r="U786" s="49"/>
    </row>
    <row r="787" spans="1:21" ht="15.75" x14ac:dyDescent="0.25">
      <c r="A787" s="61"/>
      <c r="B787" s="49"/>
      <c r="C787" s="62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49"/>
      <c r="T787" s="49"/>
      <c r="U787" s="49"/>
    </row>
    <row r="788" spans="1:21" ht="15.75" x14ac:dyDescent="0.25">
      <c r="A788" s="61"/>
      <c r="B788" s="49"/>
      <c r="C788" s="62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49"/>
      <c r="T788" s="49"/>
      <c r="U788" s="49"/>
    </row>
    <row r="789" spans="1:21" ht="15.75" x14ac:dyDescent="0.25">
      <c r="A789" s="61"/>
      <c r="B789" s="49"/>
      <c r="C789" s="62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49"/>
      <c r="T789" s="49"/>
      <c r="U789" s="49"/>
    </row>
    <row r="790" spans="1:21" ht="15.75" x14ac:dyDescent="0.25">
      <c r="A790" s="61"/>
      <c r="B790" s="49"/>
      <c r="C790" s="62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49"/>
      <c r="T790" s="49"/>
      <c r="U790" s="49"/>
    </row>
    <row r="791" spans="1:21" ht="15.75" x14ac:dyDescent="0.25">
      <c r="A791" s="61"/>
      <c r="B791" s="49"/>
      <c r="C791" s="62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49"/>
      <c r="T791" s="49"/>
      <c r="U791" s="49"/>
    </row>
    <row r="792" spans="1:21" ht="15.75" x14ac:dyDescent="0.25">
      <c r="A792" s="61"/>
      <c r="B792" s="49"/>
      <c r="C792" s="62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49"/>
      <c r="T792" s="49"/>
      <c r="U792" s="49"/>
    </row>
    <row r="793" spans="1:21" ht="15.75" x14ac:dyDescent="0.25">
      <c r="A793" s="61"/>
      <c r="B793" s="49"/>
      <c r="C793" s="62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49"/>
      <c r="T793" s="49"/>
      <c r="U793" s="49"/>
    </row>
    <row r="794" spans="1:21" ht="15.75" x14ac:dyDescent="0.25">
      <c r="A794" s="61"/>
      <c r="B794" s="49"/>
      <c r="C794" s="62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49"/>
      <c r="T794" s="49"/>
      <c r="U794" s="49"/>
    </row>
    <row r="795" spans="1:21" ht="15.75" x14ac:dyDescent="0.25">
      <c r="A795" s="61"/>
      <c r="B795" s="49"/>
      <c r="C795" s="62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49"/>
      <c r="T795" s="49"/>
      <c r="U795" s="49"/>
    </row>
    <row r="796" spans="1:21" ht="15.75" x14ac:dyDescent="0.25">
      <c r="A796" s="61"/>
      <c r="B796" s="49"/>
      <c r="C796" s="62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49"/>
      <c r="T796" s="49"/>
      <c r="U796" s="49"/>
    </row>
    <row r="797" spans="1:21" ht="15.75" x14ac:dyDescent="0.25">
      <c r="A797" s="61"/>
      <c r="B797" s="49"/>
      <c r="C797" s="62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49"/>
      <c r="T797" s="49"/>
      <c r="U797" s="49"/>
    </row>
    <row r="798" spans="1:21" ht="15.75" x14ac:dyDescent="0.25">
      <c r="A798" s="61"/>
      <c r="B798" s="49"/>
      <c r="C798" s="62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49"/>
      <c r="T798" s="49"/>
      <c r="U798" s="49"/>
    </row>
    <row r="799" spans="1:21" ht="15.75" x14ac:dyDescent="0.25">
      <c r="A799" s="61"/>
      <c r="B799" s="49"/>
      <c r="C799" s="62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49"/>
      <c r="T799" s="49"/>
      <c r="U799" s="49"/>
    </row>
    <row r="800" spans="1:21" ht="15.75" x14ac:dyDescent="0.25">
      <c r="A800" s="61"/>
      <c r="B800" s="49"/>
      <c r="C800" s="62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49"/>
      <c r="T800" s="49"/>
      <c r="U800" s="49"/>
    </row>
    <row r="801" spans="1:21" ht="15.75" x14ac:dyDescent="0.25">
      <c r="A801" s="61"/>
      <c r="B801" s="49"/>
      <c r="C801" s="62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49"/>
      <c r="T801" s="49"/>
      <c r="U801" s="49"/>
    </row>
    <row r="802" spans="1:21" ht="15.75" x14ac:dyDescent="0.25">
      <c r="A802" s="61"/>
      <c r="B802" s="49"/>
      <c r="C802" s="62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49"/>
      <c r="T802" s="49"/>
      <c r="U802" s="49"/>
    </row>
    <row r="803" spans="1:21" ht="15.75" x14ac:dyDescent="0.25">
      <c r="A803" s="61"/>
      <c r="B803" s="49"/>
      <c r="C803" s="62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49"/>
      <c r="T803" s="49"/>
      <c r="U803" s="49"/>
    </row>
    <row r="804" spans="1:21" ht="15.75" x14ac:dyDescent="0.25">
      <c r="A804" s="61"/>
      <c r="B804" s="49"/>
      <c r="C804" s="62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49"/>
      <c r="T804" s="49"/>
      <c r="U804" s="49"/>
    </row>
    <row r="805" spans="1:21" ht="15.75" x14ac:dyDescent="0.25">
      <c r="A805" s="61"/>
      <c r="B805" s="49"/>
      <c r="C805" s="62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49"/>
      <c r="T805" s="49"/>
      <c r="U805" s="49"/>
    </row>
    <row r="806" spans="1:21" ht="15.75" x14ac:dyDescent="0.25">
      <c r="A806" s="61"/>
      <c r="B806" s="49"/>
      <c r="C806" s="62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49"/>
      <c r="T806" s="49"/>
      <c r="U806" s="49"/>
    </row>
    <row r="807" spans="1:21" ht="15.75" x14ac:dyDescent="0.25">
      <c r="A807" s="61"/>
      <c r="B807" s="49"/>
      <c r="C807" s="62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49"/>
      <c r="T807" s="49"/>
      <c r="U807" s="49"/>
    </row>
    <row r="808" spans="1:21" ht="15.75" x14ac:dyDescent="0.25">
      <c r="A808" s="61"/>
      <c r="B808" s="49"/>
      <c r="C808" s="62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49"/>
      <c r="T808" s="49"/>
      <c r="U808" s="49"/>
    </row>
    <row r="809" spans="1:21" ht="15.75" x14ac:dyDescent="0.25">
      <c r="A809" s="61"/>
      <c r="B809" s="49"/>
      <c r="C809" s="62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49"/>
      <c r="T809" s="49"/>
      <c r="U809" s="49"/>
    </row>
    <row r="810" spans="1:21" ht="15.75" x14ac:dyDescent="0.25">
      <c r="A810" s="61"/>
      <c r="B810" s="49"/>
      <c r="C810" s="62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49"/>
      <c r="T810" s="49"/>
      <c r="U810" s="49"/>
    </row>
    <row r="811" spans="1:21" ht="15.75" x14ac:dyDescent="0.25">
      <c r="A811" s="61"/>
      <c r="B811" s="49"/>
      <c r="C811" s="62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49"/>
      <c r="T811" s="49"/>
      <c r="U811" s="49"/>
    </row>
    <row r="812" spans="1:21" ht="15.75" x14ac:dyDescent="0.25">
      <c r="A812" s="61"/>
      <c r="B812" s="49"/>
      <c r="C812" s="62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49"/>
      <c r="T812" s="49"/>
      <c r="U812" s="49"/>
    </row>
    <row r="813" spans="1:21" ht="15.75" x14ac:dyDescent="0.25">
      <c r="A813" s="61"/>
      <c r="B813" s="49"/>
      <c r="C813" s="62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49"/>
      <c r="T813" s="49"/>
      <c r="U813" s="49"/>
    </row>
    <row r="814" spans="1:21" ht="15.75" x14ac:dyDescent="0.25">
      <c r="A814" s="61"/>
      <c r="B814" s="49"/>
      <c r="C814" s="62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49"/>
      <c r="T814" s="49"/>
      <c r="U814" s="49"/>
    </row>
    <row r="815" spans="1:21" ht="15.75" x14ac:dyDescent="0.25">
      <c r="A815" s="61"/>
      <c r="B815" s="49"/>
      <c r="C815" s="62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49"/>
      <c r="T815" s="49"/>
      <c r="U815" s="49"/>
    </row>
    <row r="816" spans="1:21" ht="15.75" x14ac:dyDescent="0.25">
      <c r="A816" s="61"/>
      <c r="B816" s="49"/>
      <c r="C816" s="62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49"/>
      <c r="T816" s="49"/>
      <c r="U816" s="49"/>
    </row>
    <row r="817" spans="1:21" ht="15.75" x14ac:dyDescent="0.25">
      <c r="A817" s="61"/>
      <c r="B817" s="49"/>
      <c r="C817" s="62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49"/>
      <c r="T817" s="49"/>
      <c r="U817" s="49"/>
    </row>
    <row r="818" spans="1:21" ht="15.75" x14ac:dyDescent="0.25">
      <c r="A818" s="61"/>
      <c r="B818" s="49"/>
      <c r="C818" s="62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49"/>
      <c r="T818" s="49"/>
      <c r="U818" s="49"/>
    </row>
    <row r="819" spans="1:21" ht="15.75" x14ac:dyDescent="0.25">
      <c r="A819" s="61"/>
      <c r="B819" s="49"/>
      <c r="C819" s="62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49"/>
      <c r="T819" s="49"/>
      <c r="U819" s="49"/>
    </row>
    <row r="820" spans="1:21" ht="15.75" x14ac:dyDescent="0.25">
      <c r="A820" s="61"/>
      <c r="B820" s="49"/>
      <c r="C820" s="62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49"/>
      <c r="T820" s="49"/>
      <c r="U820" s="49"/>
    </row>
    <row r="821" spans="1:21" ht="15.75" x14ac:dyDescent="0.25">
      <c r="A821" s="61"/>
      <c r="B821" s="49"/>
      <c r="C821" s="62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49"/>
      <c r="T821" s="49"/>
      <c r="U821" s="49"/>
    </row>
    <row r="822" spans="1:21" ht="15.75" x14ac:dyDescent="0.25">
      <c r="A822" s="61"/>
      <c r="B822" s="49"/>
      <c r="C822" s="62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49"/>
      <c r="T822" s="49"/>
      <c r="U822" s="49"/>
    </row>
    <row r="823" spans="1:21" ht="15.75" x14ac:dyDescent="0.25">
      <c r="A823" s="61"/>
      <c r="B823" s="49"/>
      <c r="C823" s="62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49"/>
      <c r="T823" s="49"/>
      <c r="U823" s="49"/>
    </row>
    <row r="824" spans="1:21" ht="15.75" x14ac:dyDescent="0.25">
      <c r="A824" s="61"/>
      <c r="B824" s="49"/>
      <c r="C824" s="62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49"/>
      <c r="T824" s="49"/>
      <c r="U824" s="49"/>
    </row>
    <row r="825" spans="1:21" ht="15.75" x14ac:dyDescent="0.25">
      <c r="A825" s="61"/>
      <c r="B825" s="49"/>
      <c r="C825" s="62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49"/>
      <c r="T825" s="49"/>
      <c r="U825" s="49"/>
    </row>
    <row r="826" spans="1:21" ht="15.75" x14ac:dyDescent="0.25">
      <c r="A826" s="61"/>
      <c r="B826" s="49"/>
      <c r="C826" s="62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49"/>
      <c r="T826" s="49"/>
      <c r="U826" s="49"/>
    </row>
    <row r="827" spans="1:21" ht="15.75" x14ac:dyDescent="0.25">
      <c r="A827" s="61"/>
      <c r="B827" s="49"/>
      <c r="C827" s="62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49"/>
      <c r="T827" s="49"/>
      <c r="U827" s="49"/>
    </row>
    <row r="828" spans="1:21" ht="15.75" x14ac:dyDescent="0.25">
      <c r="A828" s="61"/>
      <c r="B828" s="49"/>
      <c r="C828" s="62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49"/>
      <c r="T828" s="49"/>
      <c r="U828" s="49"/>
    </row>
    <row r="829" spans="1:21" ht="15.75" x14ac:dyDescent="0.25">
      <c r="A829" s="61"/>
      <c r="B829" s="49"/>
      <c r="C829" s="62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49"/>
      <c r="T829" s="49"/>
      <c r="U829" s="49"/>
    </row>
    <row r="830" spans="1:21" ht="15.75" x14ac:dyDescent="0.25">
      <c r="A830" s="61"/>
      <c r="B830" s="49"/>
      <c r="C830" s="62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49"/>
      <c r="T830" s="49"/>
      <c r="U830" s="49"/>
    </row>
    <row r="831" spans="1:21" ht="15.75" x14ac:dyDescent="0.25">
      <c r="A831" s="61"/>
      <c r="B831" s="49"/>
      <c r="C831" s="62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49"/>
      <c r="T831" s="49"/>
      <c r="U831" s="49"/>
    </row>
    <row r="832" spans="1:21" ht="15.75" x14ac:dyDescent="0.25">
      <c r="A832" s="61"/>
      <c r="B832" s="49"/>
      <c r="C832" s="62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49"/>
      <c r="T832" s="49"/>
      <c r="U832" s="49"/>
    </row>
    <row r="833" spans="1:21" ht="15.75" x14ac:dyDescent="0.25">
      <c r="A833" s="61"/>
      <c r="B833" s="49"/>
      <c r="C833" s="62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49"/>
      <c r="T833" s="49"/>
      <c r="U833" s="49"/>
    </row>
    <row r="834" spans="1:21" ht="15.75" x14ac:dyDescent="0.25">
      <c r="A834" s="61"/>
      <c r="B834" s="49"/>
      <c r="C834" s="62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49"/>
      <c r="T834" s="49"/>
      <c r="U834" s="49"/>
    </row>
    <row r="835" spans="1:21" ht="15.75" x14ac:dyDescent="0.25">
      <c r="A835" s="61"/>
      <c r="B835" s="49"/>
      <c r="C835" s="62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49"/>
      <c r="T835" s="49"/>
      <c r="U835" s="49"/>
    </row>
    <row r="836" spans="1:21" ht="15.75" x14ac:dyDescent="0.25">
      <c r="A836" s="61"/>
      <c r="B836" s="49"/>
      <c r="C836" s="62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49"/>
      <c r="T836" s="49"/>
      <c r="U836" s="49"/>
    </row>
    <row r="837" spans="1:21" ht="15.75" x14ac:dyDescent="0.25">
      <c r="A837" s="61"/>
      <c r="B837" s="49"/>
      <c r="C837" s="62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49"/>
      <c r="T837" s="49"/>
      <c r="U837" s="49"/>
    </row>
    <row r="838" spans="1:21" ht="15.75" x14ac:dyDescent="0.25">
      <c r="A838" s="61"/>
      <c r="B838" s="49"/>
      <c r="C838" s="62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49"/>
      <c r="T838" s="49"/>
      <c r="U838" s="49"/>
    </row>
    <row r="839" spans="1:21" ht="15.75" x14ac:dyDescent="0.25">
      <c r="A839" s="61"/>
      <c r="B839" s="49"/>
      <c r="C839" s="62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49"/>
      <c r="T839" s="49"/>
      <c r="U839" s="49"/>
    </row>
    <row r="840" spans="1:21" ht="15.75" x14ac:dyDescent="0.25">
      <c r="A840" s="61"/>
      <c r="B840" s="49"/>
      <c r="C840" s="62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49"/>
      <c r="T840" s="49"/>
      <c r="U840" s="49"/>
    </row>
    <row r="841" spans="1:21" ht="15.75" x14ac:dyDescent="0.25">
      <c r="A841" s="61"/>
      <c r="B841" s="49"/>
      <c r="C841" s="62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49"/>
      <c r="T841" s="49"/>
      <c r="U841" s="49"/>
    </row>
    <row r="842" spans="1:21" ht="15.75" x14ac:dyDescent="0.25">
      <c r="A842" s="61"/>
      <c r="B842" s="49"/>
      <c r="C842" s="62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49"/>
      <c r="T842" s="49"/>
      <c r="U842" s="49"/>
    </row>
    <row r="843" spans="1:21" ht="15.75" x14ac:dyDescent="0.25">
      <c r="A843" s="61"/>
      <c r="B843" s="49"/>
      <c r="C843" s="62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49"/>
      <c r="T843" s="49"/>
      <c r="U843" s="49"/>
    </row>
    <row r="844" spans="1:21" ht="15.75" x14ac:dyDescent="0.25">
      <c r="A844" s="61"/>
      <c r="B844" s="49"/>
      <c r="C844" s="62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49"/>
      <c r="T844" s="49"/>
      <c r="U844" s="49"/>
    </row>
    <row r="845" spans="1:21" ht="15.75" x14ac:dyDescent="0.25">
      <c r="A845" s="61"/>
      <c r="B845" s="49"/>
      <c r="C845" s="62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49"/>
      <c r="T845" s="49"/>
      <c r="U845" s="49"/>
    </row>
    <row r="846" spans="1:21" ht="15.75" x14ac:dyDescent="0.25">
      <c r="A846" s="61"/>
      <c r="B846" s="49"/>
      <c r="C846" s="62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49"/>
      <c r="T846" s="49"/>
      <c r="U846" s="49"/>
    </row>
    <row r="847" spans="1:21" ht="15.75" x14ac:dyDescent="0.25">
      <c r="A847" s="61"/>
      <c r="B847" s="49"/>
      <c r="C847" s="62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49"/>
      <c r="T847" s="49"/>
      <c r="U847" s="49"/>
    </row>
    <row r="848" spans="1:21" ht="15.75" x14ac:dyDescent="0.25">
      <c r="A848" s="61"/>
      <c r="B848" s="49"/>
      <c r="C848" s="62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49"/>
      <c r="T848" s="49"/>
      <c r="U848" s="49"/>
    </row>
    <row r="849" spans="1:21" ht="15.75" x14ac:dyDescent="0.25">
      <c r="A849" s="61"/>
      <c r="B849" s="49"/>
      <c r="C849" s="62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49"/>
      <c r="T849" s="49"/>
      <c r="U849" s="49"/>
    </row>
    <row r="850" spans="1:21" ht="15.75" x14ac:dyDescent="0.25">
      <c r="A850" s="61"/>
      <c r="B850" s="49"/>
      <c r="C850" s="62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49"/>
      <c r="T850" s="49"/>
      <c r="U850" s="49"/>
    </row>
    <row r="851" spans="1:21" ht="15.75" x14ac:dyDescent="0.25">
      <c r="A851" s="61"/>
      <c r="B851" s="49"/>
      <c r="C851" s="62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49"/>
      <c r="T851" s="49"/>
      <c r="U851" s="49"/>
    </row>
    <row r="852" spans="1:21" ht="15.75" x14ac:dyDescent="0.25">
      <c r="A852" s="61"/>
      <c r="B852" s="49"/>
      <c r="C852" s="62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49"/>
      <c r="T852" s="49"/>
      <c r="U852" s="49"/>
    </row>
    <row r="853" spans="1:21" ht="15.75" x14ac:dyDescent="0.25">
      <c r="A853" s="61"/>
      <c r="B853" s="49"/>
      <c r="C853" s="62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49"/>
      <c r="T853" s="49"/>
      <c r="U853" s="49"/>
    </row>
    <row r="854" spans="1:21" ht="15.75" x14ac:dyDescent="0.25">
      <c r="A854" s="61"/>
      <c r="B854" s="49"/>
      <c r="C854" s="62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49"/>
      <c r="T854" s="49"/>
      <c r="U854" s="49"/>
    </row>
    <row r="855" spans="1:21" ht="15.75" x14ac:dyDescent="0.25">
      <c r="A855" s="61"/>
      <c r="B855" s="49"/>
      <c r="C855" s="62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49"/>
      <c r="T855" s="49"/>
      <c r="U855" s="49"/>
    </row>
    <row r="856" spans="1:21" ht="15.75" x14ac:dyDescent="0.25">
      <c r="A856" s="61"/>
      <c r="B856" s="49"/>
      <c r="C856" s="62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49"/>
      <c r="T856" s="49"/>
      <c r="U856" s="49"/>
    </row>
    <row r="857" spans="1:21" ht="15.75" x14ac:dyDescent="0.25">
      <c r="A857" s="61"/>
      <c r="B857" s="49"/>
      <c r="C857" s="62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49"/>
      <c r="T857" s="49"/>
      <c r="U857" s="49"/>
    </row>
    <row r="858" spans="1:21" ht="15.75" x14ac:dyDescent="0.25">
      <c r="A858" s="61"/>
      <c r="B858" s="49"/>
      <c r="C858" s="62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49"/>
      <c r="T858" s="49"/>
      <c r="U858" s="49"/>
    </row>
    <row r="859" spans="1:21" ht="15.75" x14ac:dyDescent="0.25">
      <c r="A859" s="61"/>
      <c r="B859" s="49"/>
      <c r="C859" s="62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49"/>
      <c r="T859" s="49"/>
      <c r="U859" s="49"/>
    </row>
    <row r="860" spans="1:21" ht="15.75" x14ac:dyDescent="0.25">
      <c r="A860" s="61"/>
      <c r="B860" s="49"/>
      <c r="C860" s="62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49"/>
      <c r="T860" s="49"/>
      <c r="U860" s="49"/>
    </row>
    <row r="861" spans="1:21" ht="15.75" x14ac:dyDescent="0.25">
      <c r="A861" s="61"/>
      <c r="B861" s="49"/>
      <c r="C861" s="62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49"/>
      <c r="T861" s="49"/>
      <c r="U861" s="49"/>
    </row>
    <row r="862" spans="1:21" ht="15.75" x14ac:dyDescent="0.25">
      <c r="A862" s="61"/>
      <c r="B862" s="49"/>
      <c r="C862" s="62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49"/>
      <c r="T862" s="49"/>
      <c r="U862" s="49"/>
    </row>
    <row r="863" spans="1:21" ht="15.75" x14ac:dyDescent="0.25">
      <c r="A863" s="61"/>
      <c r="B863" s="49"/>
      <c r="C863" s="62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49"/>
      <c r="T863" s="49"/>
      <c r="U863" s="49"/>
    </row>
    <row r="864" spans="1:21" ht="15.75" x14ac:dyDescent="0.25">
      <c r="A864" s="61"/>
      <c r="B864" s="49"/>
      <c r="C864" s="62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49"/>
      <c r="T864" s="49"/>
      <c r="U864" s="49"/>
    </row>
    <row r="865" spans="1:21" ht="15.75" x14ac:dyDescent="0.25">
      <c r="A865" s="61"/>
      <c r="B865" s="49"/>
      <c r="C865" s="62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49"/>
      <c r="T865" s="49"/>
      <c r="U865" s="49"/>
    </row>
    <row r="866" spans="1:21" ht="15.75" x14ac:dyDescent="0.25">
      <c r="A866" s="61"/>
      <c r="B866" s="49"/>
      <c r="C866" s="62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49"/>
      <c r="T866" s="49"/>
      <c r="U866" s="49"/>
    </row>
    <row r="867" spans="1:21" ht="15.75" x14ac:dyDescent="0.25">
      <c r="A867" s="61"/>
      <c r="B867" s="49"/>
      <c r="C867" s="62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49"/>
      <c r="T867" s="49"/>
      <c r="U867" s="49"/>
    </row>
    <row r="868" spans="1:21" ht="15.75" x14ac:dyDescent="0.25">
      <c r="A868" s="61"/>
      <c r="B868" s="49"/>
      <c r="C868" s="62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49"/>
      <c r="T868" s="49"/>
      <c r="U868" s="49"/>
    </row>
    <row r="869" spans="1:21" ht="15.75" x14ac:dyDescent="0.25">
      <c r="A869" s="61"/>
      <c r="B869" s="49"/>
      <c r="C869" s="62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49"/>
      <c r="T869" s="49"/>
      <c r="U869" s="49"/>
    </row>
    <row r="870" spans="1:21" ht="15.75" x14ac:dyDescent="0.25">
      <c r="A870" s="61"/>
      <c r="B870" s="49"/>
      <c r="C870" s="62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49"/>
      <c r="T870" s="49"/>
      <c r="U870" s="49"/>
    </row>
    <row r="871" spans="1:21" ht="15.75" x14ac:dyDescent="0.25">
      <c r="A871" s="61"/>
      <c r="B871" s="49"/>
      <c r="C871" s="62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49"/>
      <c r="T871" s="49"/>
      <c r="U871" s="49"/>
    </row>
    <row r="872" spans="1:21" ht="15.75" x14ac:dyDescent="0.25">
      <c r="A872" s="61"/>
      <c r="B872" s="49"/>
      <c r="C872" s="62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49"/>
      <c r="T872" s="49"/>
      <c r="U872" s="49"/>
    </row>
    <row r="873" spans="1:21" ht="15.75" x14ac:dyDescent="0.25">
      <c r="A873" s="61"/>
      <c r="B873" s="49"/>
      <c r="C873" s="62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49"/>
      <c r="T873" s="49"/>
      <c r="U873" s="49"/>
    </row>
    <row r="874" spans="1:21" ht="15.75" x14ac:dyDescent="0.25">
      <c r="A874" s="61"/>
      <c r="B874" s="49"/>
      <c r="C874" s="62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49"/>
      <c r="T874" s="49"/>
      <c r="U874" s="49"/>
    </row>
    <row r="875" spans="1:21" ht="15.75" x14ac:dyDescent="0.25">
      <c r="A875" s="61"/>
      <c r="B875" s="49"/>
      <c r="C875" s="62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49"/>
      <c r="T875" s="49"/>
      <c r="U875" s="49"/>
    </row>
    <row r="876" spans="1:21" ht="15.75" x14ac:dyDescent="0.25">
      <c r="A876" s="61"/>
      <c r="B876" s="49"/>
      <c r="C876" s="62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49"/>
      <c r="T876" s="49"/>
      <c r="U876" s="49"/>
    </row>
    <row r="877" spans="1:21" ht="15.75" x14ac:dyDescent="0.25">
      <c r="A877" s="61"/>
      <c r="B877" s="49"/>
      <c r="C877" s="62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49"/>
      <c r="T877" s="49"/>
      <c r="U877" s="49"/>
    </row>
    <row r="878" spans="1:21" ht="15.75" x14ac:dyDescent="0.25">
      <c r="A878" s="61"/>
      <c r="B878" s="49"/>
      <c r="C878" s="62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49"/>
      <c r="T878" s="49"/>
      <c r="U878" s="49"/>
    </row>
    <row r="879" spans="1:21" ht="15.75" x14ac:dyDescent="0.25">
      <c r="A879" s="61"/>
      <c r="B879" s="49"/>
      <c r="C879" s="62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49"/>
      <c r="T879" s="49"/>
      <c r="U879" s="49"/>
    </row>
    <row r="880" spans="1:21" ht="15.75" x14ac:dyDescent="0.25">
      <c r="A880" s="61"/>
      <c r="B880" s="49"/>
      <c r="C880" s="62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49"/>
      <c r="T880" s="49"/>
      <c r="U880" s="49"/>
    </row>
    <row r="881" spans="1:21" ht="15.75" x14ac:dyDescent="0.25">
      <c r="A881" s="61"/>
      <c r="B881" s="49"/>
      <c r="C881" s="62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49"/>
      <c r="T881" s="49"/>
      <c r="U881" s="49"/>
    </row>
    <row r="882" spans="1:21" ht="15.75" x14ac:dyDescent="0.25">
      <c r="A882" s="61"/>
      <c r="B882" s="49"/>
      <c r="C882" s="62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49"/>
      <c r="T882" s="49"/>
      <c r="U882" s="49"/>
    </row>
    <row r="883" spans="1:21" ht="15.75" x14ac:dyDescent="0.25">
      <c r="A883" s="61"/>
      <c r="B883" s="49"/>
      <c r="C883" s="62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49"/>
      <c r="T883" s="49"/>
      <c r="U883" s="49"/>
    </row>
    <row r="884" spans="1:21" ht="15.75" x14ac:dyDescent="0.25">
      <c r="A884" s="61"/>
      <c r="B884" s="49"/>
      <c r="C884" s="62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49"/>
      <c r="T884" s="49"/>
      <c r="U884" s="49"/>
    </row>
    <row r="885" spans="1:21" ht="15.75" x14ac:dyDescent="0.25">
      <c r="A885" s="61"/>
      <c r="B885" s="49"/>
      <c r="C885" s="62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49"/>
      <c r="T885" s="49"/>
      <c r="U885" s="49"/>
    </row>
    <row r="886" spans="1:21" ht="15.75" x14ac:dyDescent="0.25">
      <c r="A886" s="61"/>
      <c r="B886" s="49"/>
      <c r="C886" s="62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49"/>
      <c r="T886" s="49"/>
      <c r="U886" s="49"/>
    </row>
    <row r="887" spans="1:21" ht="15.75" x14ac:dyDescent="0.25">
      <c r="A887" s="61"/>
      <c r="B887" s="49"/>
      <c r="C887" s="62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49"/>
      <c r="T887" s="49"/>
      <c r="U887" s="49"/>
    </row>
    <row r="888" spans="1:21" ht="15.75" x14ac:dyDescent="0.25">
      <c r="A888" s="61"/>
      <c r="B888" s="49"/>
      <c r="C888" s="62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49"/>
      <c r="T888" s="49"/>
      <c r="U888" s="49"/>
    </row>
    <row r="889" spans="1:21" ht="15.75" x14ac:dyDescent="0.25">
      <c r="A889" s="61"/>
      <c r="B889" s="49"/>
      <c r="C889" s="62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49"/>
      <c r="T889" s="49"/>
      <c r="U889" s="49"/>
    </row>
    <row r="890" spans="1:21" ht="15.75" x14ac:dyDescent="0.25">
      <c r="A890" s="61"/>
      <c r="B890" s="49"/>
      <c r="C890" s="62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49"/>
      <c r="T890" s="49"/>
      <c r="U890" s="49"/>
    </row>
    <row r="891" spans="1:21" ht="15.75" x14ac:dyDescent="0.25">
      <c r="A891" s="61"/>
      <c r="B891" s="49"/>
      <c r="C891" s="62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49"/>
      <c r="T891" s="49"/>
      <c r="U891" s="49"/>
    </row>
    <row r="892" spans="1:21" ht="15.75" x14ac:dyDescent="0.25">
      <c r="A892" s="61"/>
      <c r="B892" s="49"/>
      <c r="C892" s="62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49"/>
      <c r="T892" s="49"/>
      <c r="U892" s="49"/>
    </row>
    <row r="893" spans="1:21" ht="15.75" x14ac:dyDescent="0.25">
      <c r="A893" s="61"/>
      <c r="B893" s="49"/>
      <c r="C893" s="62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49"/>
      <c r="T893" s="49"/>
      <c r="U893" s="49"/>
    </row>
    <row r="894" spans="1:21" ht="15.75" x14ac:dyDescent="0.25">
      <c r="A894" s="61"/>
      <c r="B894" s="49"/>
      <c r="C894" s="62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49"/>
      <c r="T894" s="49"/>
      <c r="U894" s="49"/>
    </row>
    <row r="895" spans="1:21" ht="15.75" x14ac:dyDescent="0.25">
      <c r="A895" s="61"/>
      <c r="B895" s="49"/>
      <c r="C895" s="62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49"/>
      <c r="T895" s="49"/>
      <c r="U895" s="49"/>
    </row>
    <row r="896" spans="1:21" ht="15.75" x14ac:dyDescent="0.25">
      <c r="A896" s="61"/>
      <c r="B896" s="49"/>
      <c r="C896" s="62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49"/>
      <c r="T896" s="49"/>
      <c r="U896" s="49"/>
    </row>
    <row r="897" spans="1:21" ht="15.75" x14ac:dyDescent="0.25">
      <c r="A897" s="61"/>
      <c r="B897" s="49"/>
      <c r="C897" s="62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49"/>
      <c r="T897" s="49"/>
      <c r="U897" s="49"/>
    </row>
    <row r="898" spans="1:21" ht="15.75" x14ac:dyDescent="0.25">
      <c r="A898" s="61"/>
      <c r="B898" s="49"/>
      <c r="C898" s="62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49"/>
      <c r="T898" s="49"/>
      <c r="U898" s="49"/>
    </row>
    <row r="899" spans="1:21" ht="15.75" x14ac:dyDescent="0.25">
      <c r="A899" s="61"/>
      <c r="B899" s="49"/>
      <c r="C899" s="62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49"/>
      <c r="T899" s="49"/>
      <c r="U899" s="49"/>
    </row>
    <row r="900" spans="1:21" ht="15.75" x14ac:dyDescent="0.25">
      <c r="A900" s="61"/>
      <c r="B900" s="49"/>
      <c r="C900" s="62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49"/>
      <c r="T900" s="49"/>
      <c r="U900" s="49"/>
    </row>
    <row r="901" spans="1:21" ht="15.75" x14ac:dyDescent="0.25">
      <c r="A901" s="61"/>
      <c r="B901" s="49"/>
      <c r="C901" s="62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49"/>
      <c r="T901" s="49"/>
      <c r="U901" s="49"/>
    </row>
    <row r="902" spans="1:21" ht="15.75" x14ac:dyDescent="0.25">
      <c r="A902" s="61"/>
      <c r="B902" s="49"/>
      <c r="C902" s="62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49"/>
      <c r="T902" s="49"/>
      <c r="U902" s="49"/>
    </row>
    <row r="903" spans="1:21" ht="15.75" x14ac:dyDescent="0.25">
      <c r="A903" s="61"/>
      <c r="B903" s="49"/>
      <c r="C903" s="62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49"/>
      <c r="T903" s="49"/>
      <c r="U903" s="49"/>
    </row>
    <row r="904" spans="1:21" ht="15.75" x14ac:dyDescent="0.25">
      <c r="A904" s="61"/>
      <c r="B904" s="49"/>
      <c r="C904" s="62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49"/>
      <c r="T904" s="49"/>
      <c r="U904" s="49"/>
    </row>
    <row r="905" spans="1:21" ht="15.75" x14ac:dyDescent="0.25">
      <c r="A905" s="61"/>
      <c r="B905" s="49"/>
      <c r="C905" s="62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49"/>
      <c r="T905" s="49"/>
      <c r="U905" s="49"/>
    </row>
    <row r="906" spans="1:21" ht="15.75" x14ac:dyDescent="0.25">
      <c r="A906" s="61"/>
      <c r="B906" s="49"/>
      <c r="C906" s="62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49"/>
      <c r="T906" s="49"/>
      <c r="U906" s="49"/>
    </row>
    <row r="907" spans="1:21" ht="15.75" x14ac:dyDescent="0.25">
      <c r="A907" s="61"/>
      <c r="B907" s="49"/>
      <c r="C907" s="62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49"/>
      <c r="T907" s="49"/>
      <c r="U907" s="49"/>
    </row>
    <row r="908" spans="1:21" ht="15.75" x14ac:dyDescent="0.25">
      <c r="A908" s="61"/>
      <c r="B908" s="49"/>
      <c r="C908" s="62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49"/>
      <c r="T908" s="49"/>
      <c r="U908" s="49"/>
    </row>
    <row r="909" spans="1:21" ht="15.75" x14ac:dyDescent="0.25">
      <c r="A909" s="61"/>
      <c r="B909" s="49"/>
      <c r="C909" s="62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49"/>
      <c r="T909" s="49"/>
      <c r="U909" s="49"/>
    </row>
    <row r="910" spans="1:21" ht="15.75" x14ac:dyDescent="0.25">
      <c r="A910" s="61"/>
      <c r="B910" s="49"/>
      <c r="C910" s="62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49"/>
      <c r="T910" s="49"/>
      <c r="U910" s="49"/>
    </row>
    <row r="911" spans="1:21" ht="15.75" x14ac:dyDescent="0.25">
      <c r="A911" s="61"/>
      <c r="B911" s="49"/>
      <c r="C911" s="62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49"/>
      <c r="T911" s="49"/>
      <c r="U911" s="49"/>
    </row>
    <row r="912" spans="1:21" ht="15.75" x14ac:dyDescent="0.25">
      <c r="A912" s="61"/>
      <c r="B912" s="49"/>
      <c r="C912" s="62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49"/>
      <c r="T912" s="49"/>
      <c r="U912" s="49"/>
    </row>
    <row r="913" spans="1:21" ht="15.75" x14ac:dyDescent="0.25">
      <c r="A913" s="61"/>
      <c r="B913" s="49"/>
      <c r="C913" s="62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49"/>
      <c r="T913" s="49"/>
      <c r="U913" s="49"/>
    </row>
    <row r="914" spans="1:21" ht="15.75" x14ac:dyDescent="0.25">
      <c r="A914" s="61"/>
      <c r="B914" s="49"/>
      <c r="C914" s="62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49"/>
      <c r="T914" s="49"/>
      <c r="U914" s="49"/>
    </row>
    <row r="915" spans="1:21" ht="15.75" x14ac:dyDescent="0.25">
      <c r="A915" s="61"/>
      <c r="B915" s="49"/>
      <c r="C915" s="62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49"/>
      <c r="T915" s="49"/>
      <c r="U915" s="49"/>
    </row>
    <row r="916" spans="1:21" ht="15.75" x14ac:dyDescent="0.25">
      <c r="A916" s="61"/>
      <c r="B916" s="49"/>
      <c r="C916" s="62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49"/>
      <c r="T916" s="49"/>
      <c r="U916" s="49"/>
    </row>
    <row r="917" spans="1:21" ht="15.75" x14ac:dyDescent="0.25">
      <c r="A917" s="61"/>
      <c r="B917" s="49"/>
      <c r="C917" s="62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49"/>
      <c r="T917" s="49"/>
      <c r="U917" s="49"/>
    </row>
    <row r="918" spans="1:21" ht="15.75" x14ac:dyDescent="0.25">
      <c r="A918" s="61"/>
      <c r="B918" s="49"/>
      <c r="C918" s="62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49"/>
      <c r="T918" s="49"/>
      <c r="U918" s="49"/>
    </row>
    <row r="919" spans="1:21" ht="15.75" x14ac:dyDescent="0.25">
      <c r="A919" s="61"/>
      <c r="B919" s="49"/>
      <c r="C919" s="62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49"/>
      <c r="T919" s="49"/>
      <c r="U919" s="49"/>
    </row>
    <row r="920" spans="1:21" ht="15.75" x14ac:dyDescent="0.25">
      <c r="A920" s="61"/>
      <c r="B920" s="49"/>
      <c r="C920" s="62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49"/>
      <c r="T920" s="49"/>
      <c r="U920" s="49"/>
    </row>
    <row r="921" spans="1:21" ht="15.75" x14ac:dyDescent="0.25">
      <c r="A921" s="61"/>
      <c r="B921" s="49"/>
      <c r="C921" s="62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49"/>
      <c r="T921" s="49"/>
      <c r="U921" s="49"/>
    </row>
    <row r="922" spans="1:21" ht="15.75" x14ac:dyDescent="0.25">
      <c r="A922" s="61"/>
      <c r="B922" s="49"/>
      <c r="C922" s="62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49"/>
      <c r="T922" s="49"/>
      <c r="U922" s="49"/>
    </row>
    <row r="923" spans="1:21" ht="15.75" x14ac:dyDescent="0.25">
      <c r="A923" s="61"/>
      <c r="B923" s="49"/>
      <c r="C923" s="62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49"/>
      <c r="T923" s="49"/>
      <c r="U923" s="49"/>
    </row>
    <row r="924" spans="1:21" ht="15.75" x14ac:dyDescent="0.25">
      <c r="A924" s="61"/>
      <c r="B924" s="49"/>
      <c r="C924" s="62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49"/>
      <c r="T924" s="49"/>
      <c r="U924" s="49"/>
    </row>
    <row r="925" spans="1:21" ht="15.75" x14ac:dyDescent="0.25">
      <c r="A925" s="61"/>
      <c r="B925" s="49"/>
      <c r="C925" s="62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49"/>
      <c r="T925" s="49"/>
      <c r="U925" s="49"/>
    </row>
    <row r="926" spans="1:21" ht="15.75" x14ac:dyDescent="0.25">
      <c r="A926" s="61"/>
      <c r="B926" s="49"/>
      <c r="C926" s="62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49"/>
      <c r="T926" s="49"/>
      <c r="U926" s="49"/>
    </row>
    <row r="927" spans="1:21" ht="15.75" x14ac:dyDescent="0.25">
      <c r="A927" s="61"/>
      <c r="B927" s="49"/>
      <c r="C927" s="62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49"/>
      <c r="T927" s="49"/>
      <c r="U927" s="49"/>
    </row>
    <row r="928" spans="1:21" ht="15.75" x14ac:dyDescent="0.25">
      <c r="A928" s="61"/>
      <c r="B928" s="49"/>
      <c r="C928" s="62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49"/>
      <c r="T928" s="49"/>
      <c r="U928" s="49"/>
    </row>
    <row r="929" spans="1:21" ht="15.75" x14ac:dyDescent="0.25">
      <c r="A929" s="61"/>
      <c r="B929" s="49"/>
      <c r="C929" s="62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49"/>
      <c r="T929" s="49"/>
      <c r="U929" s="49"/>
    </row>
    <row r="930" spans="1:21" ht="15.75" x14ac:dyDescent="0.25">
      <c r="A930" s="61"/>
      <c r="B930" s="49"/>
      <c r="C930" s="62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49"/>
      <c r="T930" s="49"/>
      <c r="U930" s="49"/>
    </row>
    <row r="931" spans="1:21" ht="15.75" x14ac:dyDescent="0.25">
      <c r="A931" s="61"/>
      <c r="B931" s="49"/>
      <c r="C931" s="62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49"/>
      <c r="T931" s="49"/>
      <c r="U931" s="49"/>
    </row>
    <row r="932" spans="1:21" ht="15.75" x14ac:dyDescent="0.25">
      <c r="A932" s="61"/>
      <c r="B932" s="49"/>
      <c r="C932" s="62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49"/>
      <c r="T932" s="49"/>
      <c r="U932" s="49"/>
    </row>
    <row r="933" spans="1:21" ht="15.75" x14ac:dyDescent="0.25">
      <c r="A933" s="61"/>
      <c r="B933" s="49"/>
      <c r="C933" s="62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49"/>
      <c r="T933" s="49"/>
      <c r="U933" s="49"/>
    </row>
    <row r="934" spans="1:21" ht="15.75" x14ac:dyDescent="0.25">
      <c r="A934" s="61"/>
      <c r="B934" s="49"/>
      <c r="C934" s="62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49"/>
      <c r="T934" s="49"/>
      <c r="U934" s="49"/>
    </row>
    <row r="935" spans="1:21" ht="15.75" x14ac:dyDescent="0.25">
      <c r="A935" s="61"/>
      <c r="B935" s="49"/>
      <c r="C935" s="62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49"/>
      <c r="T935" s="49"/>
      <c r="U935" s="49"/>
    </row>
    <row r="936" spans="1:21" ht="15.75" x14ac:dyDescent="0.25">
      <c r="A936" s="61"/>
      <c r="B936" s="49"/>
      <c r="C936" s="62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49"/>
      <c r="T936" s="49"/>
      <c r="U936" s="49"/>
    </row>
    <row r="937" spans="1:21" ht="15.75" x14ac:dyDescent="0.25">
      <c r="A937" s="61"/>
      <c r="B937" s="49"/>
      <c r="C937" s="62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49"/>
      <c r="T937" s="49"/>
      <c r="U937" s="49"/>
    </row>
    <row r="938" spans="1:21" ht="15.75" x14ac:dyDescent="0.25">
      <c r="A938" s="61"/>
      <c r="B938" s="49"/>
      <c r="C938" s="62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49"/>
      <c r="T938" s="49"/>
      <c r="U938" s="49"/>
    </row>
    <row r="939" spans="1:21" ht="15.75" x14ac:dyDescent="0.25">
      <c r="A939" s="61"/>
      <c r="B939" s="49"/>
      <c r="C939" s="62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49"/>
      <c r="T939" s="49"/>
      <c r="U939" s="49"/>
    </row>
    <row r="940" spans="1:21" ht="15.75" x14ac:dyDescent="0.25">
      <c r="A940" s="61"/>
      <c r="B940" s="49"/>
      <c r="C940" s="62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49"/>
      <c r="T940" s="49"/>
      <c r="U940" s="49"/>
    </row>
    <row r="941" spans="1:21" ht="15.75" x14ac:dyDescent="0.25">
      <c r="A941" s="61"/>
      <c r="B941" s="49"/>
      <c r="C941" s="62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49"/>
      <c r="T941" s="49"/>
      <c r="U941" s="49"/>
    </row>
    <row r="942" spans="1:21" ht="15.75" x14ac:dyDescent="0.25">
      <c r="A942" s="61"/>
      <c r="B942" s="49"/>
      <c r="C942" s="62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49"/>
      <c r="T942" s="49"/>
      <c r="U942" s="49"/>
    </row>
    <row r="943" spans="1:21" ht="15.75" x14ac:dyDescent="0.25">
      <c r="A943" s="61"/>
      <c r="B943" s="49"/>
      <c r="C943" s="62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49"/>
      <c r="T943" s="49"/>
      <c r="U943" s="49"/>
    </row>
    <row r="944" spans="1:21" ht="15.75" x14ac:dyDescent="0.25">
      <c r="A944" s="61"/>
      <c r="B944" s="49"/>
      <c r="C944" s="62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49"/>
      <c r="T944" s="49"/>
      <c r="U944" s="49"/>
    </row>
    <row r="945" spans="1:21" ht="15.75" x14ac:dyDescent="0.25">
      <c r="A945" s="61"/>
      <c r="B945" s="49"/>
      <c r="C945" s="62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49"/>
      <c r="T945" s="49"/>
      <c r="U945" s="49"/>
    </row>
    <row r="946" spans="1:21" ht="15.75" x14ac:dyDescent="0.25">
      <c r="A946" s="61"/>
      <c r="B946" s="49"/>
      <c r="C946" s="62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49"/>
      <c r="T946" s="49"/>
      <c r="U946" s="49"/>
    </row>
    <row r="947" spans="1:21" ht="15.75" x14ac:dyDescent="0.25">
      <c r="A947" s="61"/>
      <c r="B947" s="49"/>
      <c r="C947" s="62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49"/>
      <c r="T947" s="49"/>
      <c r="U947" s="49"/>
    </row>
    <row r="948" spans="1:21" ht="15.75" x14ac:dyDescent="0.25">
      <c r="A948" s="61"/>
      <c r="B948" s="49"/>
      <c r="C948" s="62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49"/>
      <c r="T948" s="49"/>
      <c r="U948" s="49"/>
    </row>
    <row r="949" spans="1:21" ht="15.75" x14ac:dyDescent="0.25">
      <c r="A949" s="61"/>
      <c r="B949" s="49"/>
      <c r="C949" s="62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49"/>
      <c r="T949" s="49"/>
      <c r="U949" s="49"/>
    </row>
    <row r="950" spans="1:21" ht="15.75" x14ac:dyDescent="0.25">
      <c r="A950" s="61"/>
      <c r="B950" s="49"/>
      <c r="C950" s="62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49"/>
      <c r="T950" s="49"/>
      <c r="U950" s="49"/>
    </row>
    <row r="951" spans="1:21" ht="15.75" x14ac:dyDescent="0.25">
      <c r="A951" s="61"/>
      <c r="B951" s="49"/>
      <c r="C951" s="62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49"/>
      <c r="T951" s="49"/>
      <c r="U951" s="49"/>
    </row>
    <row r="952" spans="1:21" ht="15.75" x14ac:dyDescent="0.25">
      <c r="A952" s="61"/>
      <c r="B952" s="49"/>
      <c r="C952" s="62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49"/>
      <c r="T952" s="49"/>
      <c r="U952" s="49"/>
    </row>
    <row r="953" spans="1:21" ht="15.75" x14ac:dyDescent="0.25">
      <c r="A953" s="61"/>
      <c r="B953" s="49"/>
      <c r="C953" s="62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49"/>
      <c r="T953" s="49"/>
      <c r="U953" s="49"/>
    </row>
    <row r="954" spans="1:21" ht="15.75" x14ac:dyDescent="0.25">
      <c r="A954" s="61"/>
      <c r="B954" s="49"/>
      <c r="C954" s="62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49"/>
      <c r="T954" s="49"/>
      <c r="U954" s="49"/>
    </row>
    <row r="955" spans="1:21" ht="15.75" x14ac:dyDescent="0.25">
      <c r="A955" s="61"/>
      <c r="B955" s="49"/>
      <c r="C955" s="62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49"/>
      <c r="T955" s="49"/>
      <c r="U955" s="49"/>
    </row>
    <row r="956" spans="1:21" ht="15.75" x14ac:dyDescent="0.25">
      <c r="A956" s="61"/>
      <c r="B956" s="49"/>
      <c r="C956" s="62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49"/>
      <c r="T956" s="49"/>
      <c r="U956" s="49"/>
    </row>
    <row r="957" spans="1:21" ht="15.75" x14ac:dyDescent="0.25">
      <c r="A957" s="61"/>
      <c r="B957" s="49"/>
      <c r="C957" s="62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49"/>
      <c r="T957" s="49"/>
      <c r="U957" s="49"/>
    </row>
    <row r="958" spans="1:21" ht="15.75" x14ac:dyDescent="0.25">
      <c r="A958" s="61"/>
      <c r="B958" s="49"/>
      <c r="C958" s="62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49"/>
      <c r="T958" s="49"/>
      <c r="U958" s="49"/>
    </row>
    <row r="959" spans="1:21" ht="15.75" x14ac:dyDescent="0.25">
      <c r="A959" s="61"/>
      <c r="B959" s="49"/>
      <c r="C959" s="62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49"/>
      <c r="T959" s="49"/>
      <c r="U959" s="49"/>
    </row>
    <row r="960" spans="1:21" ht="15.75" x14ac:dyDescent="0.25">
      <c r="A960" s="61"/>
      <c r="B960" s="49"/>
      <c r="C960" s="62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49"/>
      <c r="T960" s="49"/>
      <c r="U960" s="49"/>
    </row>
    <row r="961" spans="1:21" ht="15.75" x14ac:dyDescent="0.25">
      <c r="A961" s="61"/>
      <c r="B961" s="49"/>
      <c r="C961" s="62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49"/>
      <c r="T961" s="49"/>
      <c r="U961" s="49"/>
    </row>
    <row r="962" spans="1:21" ht="15.75" x14ac:dyDescent="0.25">
      <c r="A962" s="61"/>
      <c r="B962" s="49"/>
      <c r="C962" s="62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49"/>
      <c r="T962" s="49"/>
      <c r="U962" s="49"/>
    </row>
    <row r="963" spans="1:21" ht="15.75" x14ac:dyDescent="0.25">
      <c r="A963" s="61"/>
      <c r="B963" s="49"/>
      <c r="C963" s="62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49"/>
      <c r="T963" s="49"/>
      <c r="U963" s="49"/>
    </row>
    <row r="964" spans="1:21" ht="15.75" x14ac:dyDescent="0.25">
      <c r="A964" s="61"/>
      <c r="B964" s="49"/>
      <c r="C964" s="62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49"/>
      <c r="T964" s="49"/>
      <c r="U964" s="49"/>
    </row>
    <row r="965" spans="1:21" ht="15.75" x14ac:dyDescent="0.25">
      <c r="A965" s="61"/>
      <c r="B965" s="49"/>
      <c r="C965" s="62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49"/>
      <c r="T965" s="49"/>
      <c r="U965" s="49"/>
    </row>
    <row r="966" spans="1:21" ht="15.75" x14ac:dyDescent="0.25">
      <c r="A966" s="61"/>
      <c r="B966" s="49"/>
      <c r="C966" s="62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49"/>
      <c r="T966" s="49"/>
      <c r="U966" s="49"/>
    </row>
    <row r="967" spans="1:21" ht="15.75" x14ac:dyDescent="0.25">
      <c r="A967" s="61"/>
      <c r="B967" s="49"/>
      <c r="C967" s="62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49"/>
      <c r="T967" s="49"/>
      <c r="U967" s="49"/>
    </row>
    <row r="968" spans="1:21" ht="15.75" x14ac:dyDescent="0.25">
      <c r="A968" s="61"/>
      <c r="B968" s="49"/>
      <c r="C968" s="62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49"/>
      <c r="T968" s="49"/>
      <c r="U968" s="49"/>
    </row>
    <row r="969" spans="1:21" ht="15.75" x14ac:dyDescent="0.25">
      <c r="A969" s="61"/>
      <c r="B969" s="49"/>
      <c r="C969" s="62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49"/>
      <c r="T969" s="49"/>
      <c r="U969" s="49"/>
    </row>
    <row r="970" spans="1:21" ht="15.75" x14ac:dyDescent="0.25">
      <c r="A970" s="61"/>
      <c r="B970" s="49"/>
      <c r="C970" s="62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49"/>
      <c r="T970" s="49"/>
      <c r="U970" s="49"/>
    </row>
    <row r="971" spans="1:21" ht="15.75" x14ac:dyDescent="0.25">
      <c r="A971" s="61"/>
      <c r="B971" s="49"/>
      <c r="C971" s="62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49"/>
      <c r="T971" s="49"/>
      <c r="U971" s="49"/>
    </row>
    <row r="972" spans="1:21" ht="15.75" x14ac:dyDescent="0.25">
      <c r="A972" s="61"/>
      <c r="B972" s="49"/>
      <c r="C972" s="62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49"/>
      <c r="T972" s="49"/>
      <c r="U972" s="49"/>
    </row>
    <row r="973" spans="1:21" ht="15.75" x14ac:dyDescent="0.25">
      <c r="A973" s="61"/>
      <c r="B973" s="49"/>
      <c r="C973" s="62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49"/>
      <c r="T973" s="49"/>
      <c r="U973" s="49"/>
    </row>
    <row r="974" spans="1:21" ht="15.75" x14ac:dyDescent="0.25">
      <c r="A974" s="61"/>
      <c r="B974" s="49"/>
      <c r="C974" s="62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49"/>
      <c r="T974" s="49"/>
      <c r="U974" s="49"/>
    </row>
    <row r="975" spans="1:21" ht="15.75" x14ac:dyDescent="0.25">
      <c r="A975" s="61"/>
      <c r="B975" s="49"/>
      <c r="C975" s="62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49"/>
      <c r="T975" s="49"/>
      <c r="U975" s="49"/>
    </row>
    <row r="976" spans="1:21" ht="15.75" x14ac:dyDescent="0.25">
      <c r="A976" s="61"/>
      <c r="B976" s="49"/>
      <c r="C976" s="62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49"/>
      <c r="T976" s="49"/>
      <c r="U976" s="49"/>
    </row>
    <row r="977" spans="1:21" ht="15.75" x14ac:dyDescent="0.25">
      <c r="A977" s="61"/>
      <c r="B977" s="49"/>
      <c r="C977" s="62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49"/>
      <c r="T977" s="49"/>
      <c r="U977" s="49"/>
    </row>
    <row r="978" spans="1:21" ht="15.75" x14ac:dyDescent="0.25">
      <c r="A978" s="61"/>
      <c r="B978" s="49"/>
      <c r="C978" s="62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49"/>
      <c r="T978" s="49"/>
      <c r="U978" s="49"/>
    </row>
    <row r="979" spans="1:21" ht="15.75" x14ac:dyDescent="0.25">
      <c r="A979" s="61"/>
      <c r="B979" s="49"/>
      <c r="C979" s="62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49"/>
      <c r="T979" s="49"/>
      <c r="U979" s="49"/>
    </row>
    <row r="980" spans="1:21" ht="15.75" x14ac:dyDescent="0.25">
      <c r="A980" s="61"/>
      <c r="B980" s="49"/>
      <c r="C980" s="62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49"/>
      <c r="T980" s="49"/>
      <c r="U980" s="49"/>
    </row>
    <row r="981" spans="1:21" ht="15.75" x14ac:dyDescent="0.25">
      <c r="A981" s="61"/>
      <c r="B981" s="49"/>
      <c r="C981" s="62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49"/>
      <c r="T981" s="49"/>
      <c r="U981" s="49"/>
    </row>
    <row r="982" spans="1:21" ht="15.75" x14ac:dyDescent="0.25">
      <c r="A982" s="61"/>
      <c r="B982" s="49"/>
      <c r="C982" s="62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49"/>
      <c r="T982" s="49"/>
      <c r="U982" s="49"/>
    </row>
    <row r="983" spans="1:21" ht="15.75" x14ac:dyDescent="0.25">
      <c r="A983" s="61"/>
      <c r="B983" s="49"/>
      <c r="C983" s="62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49"/>
      <c r="T983" s="49"/>
      <c r="U983" s="49"/>
    </row>
    <row r="984" spans="1:21" ht="15.75" x14ac:dyDescent="0.25">
      <c r="A984" s="61"/>
      <c r="B984" s="49"/>
      <c r="C984" s="62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49"/>
      <c r="T984" s="49"/>
      <c r="U984" s="49"/>
    </row>
  </sheetData>
  <mergeCells count="2">
    <mergeCell ref="C3:R3"/>
    <mergeCell ref="C2:R2"/>
  </mergeCells>
  <conditionalFormatting sqref="C14:C18">
    <cfRule type="cellIs" dxfId="47" priority="4" operator="greaterThanOrEqual">
      <formula>0.7</formula>
    </cfRule>
    <cfRule type="cellIs" dxfId="46" priority="5" operator="greaterThanOrEqual">
      <formula>0.5</formula>
    </cfRule>
    <cfRule type="cellIs" dxfId="45" priority="6" operator="lessThan">
      <formula>0.5</formula>
    </cfRule>
  </conditionalFormatting>
  <conditionalFormatting sqref="C21:C25">
    <cfRule type="cellIs" dxfId="44" priority="7" operator="greaterThanOrEqual">
      <formula>0.7</formula>
    </cfRule>
    <cfRule type="cellIs" dxfId="43" priority="8" operator="greaterThanOrEqual">
      <formula>0.5</formula>
    </cfRule>
    <cfRule type="cellIs" dxfId="42" priority="9" operator="lessThan">
      <formula>0.5</formula>
    </cfRule>
  </conditionalFormatting>
  <conditionalFormatting sqref="C28:C32">
    <cfRule type="cellIs" dxfId="41" priority="10" operator="greaterThanOrEqual">
      <formula>0.7</formula>
    </cfRule>
    <cfRule type="cellIs" dxfId="40" priority="11" operator="greaterThanOrEqual">
      <formula>0.5</formula>
    </cfRule>
    <cfRule type="cellIs" dxfId="39" priority="12" operator="lessThan">
      <formula>0.5</formula>
    </cfRule>
  </conditionalFormatting>
  <conditionalFormatting sqref="C36:C39">
    <cfRule type="cellIs" dxfId="38" priority="13" operator="greaterThanOrEqual">
      <formula>0.7</formula>
    </cfRule>
    <cfRule type="cellIs" dxfId="37" priority="14" operator="greaterThanOrEqual">
      <formula>0.5</formula>
    </cfRule>
    <cfRule type="cellIs" dxfId="36" priority="15" operator="lessThan">
      <formula>0.5</formula>
    </cfRule>
  </conditionalFormatting>
  <conditionalFormatting sqref="C35:Q39 C28:Q32 C21:Q25 C14:Q18 C7:Q11">
    <cfRule type="containsBlanks" dxfId="35" priority="16">
      <formula>LEN(TRIM(C7))=0</formula>
    </cfRule>
  </conditionalFormatting>
  <conditionalFormatting sqref="R5:R11 C7:Q11 R13:R18 C14:Q18 R20:R25 C21:Q25 R27:R32 C28:Q32 R34:R39 C35:Q39">
    <cfRule type="cellIs" dxfId="34" priority="1" operator="greaterThanOrEqual">
      <formula>0.7</formula>
    </cfRule>
    <cfRule type="cellIs" dxfId="33" priority="2" operator="greaterThanOrEqual">
      <formula>0.5</formula>
    </cfRule>
    <cfRule type="cellIs" dxfId="32" priority="3" operator="lessThan">
      <formula>0.5</formula>
    </cfRule>
  </conditionalFormatting>
  <pageMargins left="0.75" right="0.75" top="1" bottom="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285F4"/>
    <pageSetUpPr fitToPage="1"/>
  </sheetPr>
  <dimension ref="A1:U9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14.42578125" defaultRowHeight="12.75" x14ac:dyDescent="0.2"/>
  <cols>
    <col min="1" max="1" width="10.5703125" bestFit="1" customWidth="1"/>
    <col min="2" max="2" width="42.85546875" bestFit="1" customWidth="1"/>
    <col min="3" max="3" width="4.5703125" bestFit="1" customWidth="1"/>
    <col min="4" max="11" width="4" bestFit="1" customWidth="1"/>
    <col min="12" max="17" width="5" bestFit="1" customWidth="1"/>
    <col min="18" max="18" width="9.28515625" bestFit="1" customWidth="1"/>
  </cols>
  <sheetData>
    <row r="1" spans="1:21" ht="15.75" x14ac:dyDescent="0.25">
      <c r="A1" s="61"/>
      <c r="B1" s="61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  <c r="T1" s="65"/>
      <c r="U1" s="65"/>
    </row>
    <row r="2" spans="1:21" ht="33" x14ac:dyDescent="0.55000000000000004">
      <c r="A2" s="43" t="s">
        <v>26</v>
      </c>
      <c r="B2" s="66" t="s">
        <v>31</v>
      </c>
      <c r="C2" s="91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9"/>
      <c r="S2" s="34"/>
      <c r="T2" s="34"/>
      <c r="U2" s="34"/>
    </row>
    <row r="3" spans="1:21" ht="15.75" x14ac:dyDescent="0.25">
      <c r="A3" s="43" t="s">
        <v>28</v>
      </c>
      <c r="B3" s="44" t="s">
        <v>29</v>
      </c>
      <c r="C3" s="90" t="s">
        <v>11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9"/>
      <c r="S3" s="34"/>
      <c r="T3" s="34"/>
      <c r="U3" s="34"/>
    </row>
    <row r="4" spans="1:21" ht="15.75" x14ac:dyDescent="0.25">
      <c r="A4" s="35" t="s">
        <v>12</v>
      </c>
      <c r="B4" s="67" t="str">
        <f>"" &amp; Settings!B22 &amp; " ( " &amp; TEXT(Settings!B25, "mmmm d") &amp; " — " &amp; TEXT(Settings!B28, "mmmm d yyyy") &amp; " ) "</f>
        <v xml:space="preserve">Q1 2021 ( janeiro 1 — março 31 yyyy ) </v>
      </c>
      <c r="C4" s="37" t="s">
        <v>13</v>
      </c>
      <c r="D4" s="37" t="str">
        <f>"W "&amp;WEEKNUM(Settings!$B$14)</f>
        <v>W 1</v>
      </c>
      <c r="E4" s="37" t="str">
        <f>"W "&amp;(WEEKNUM(Settings!$B$14)+1)</f>
        <v>W 2</v>
      </c>
      <c r="F4" s="37" t="str">
        <f>"W "&amp;(WEEKNUM(Settings!$B$14)+2)</f>
        <v>W 3</v>
      </c>
      <c r="G4" s="37" t="str">
        <f>"W "&amp;(WEEKNUM(Settings!$B$14)+3)</f>
        <v>W 4</v>
      </c>
      <c r="H4" s="37" t="str">
        <f>"W "&amp;(WEEKNUM(Settings!$B$14)+5)</f>
        <v>W 6</v>
      </c>
      <c r="I4" s="37" t="str">
        <f>"W "&amp;(WEEKNUM(Settings!$B$14)+6)</f>
        <v>W 7</v>
      </c>
      <c r="J4" s="37" t="str">
        <f>"W "&amp;(WEEKNUM(Settings!$B$14)+7)</f>
        <v>W 8</v>
      </c>
      <c r="K4" s="37" t="str">
        <f>"W "&amp;(WEEKNUM(Settings!$B$14)+8)</f>
        <v>W 9</v>
      </c>
      <c r="L4" s="37" t="str">
        <f>"W "&amp;(WEEKNUM(Settings!$B$14)+9)</f>
        <v>W 10</v>
      </c>
      <c r="M4" s="37" t="str">
        <f>"W "&amp;(WEEKNUM(Settings!$B$14)+10)</f>
        <v>W 11</v>
      </c>
      <c r="N4" s="37" t="str">
        <f>"W "&amp;(WEEKNUM(Settings!$B$14)+11)</f>
        <v>W 12</v>
      </c>
      <c r="O4" s="37" t="str">
        <f>"W "&amp;(WEEKNUM(Settings!$B$14)+12)</f>
        <v>W 13</v>
      </c>
      <c r="P4" s="37" t="str">
        <f>"W "&amp;(WEEKNUM(Settings!$B$14)+13)</f>
        <v>W 14</v>
      </c>
      <c r="Q4" s="37" t="str">
        <f>"W "&amp;(WEEKNUM(Settings!$B$14)+14)</f>
        <v>W 15</v>
      </c>
      <c r="R4" s="37" t="s">
        <v>14</v>
      </c>
      <c r="S4" s="38"/>
      <c r="T4" s="38"/>
      <c r="U4" s="38"/>
    </row>
    <row r="5" spans="1:21" ht="24" x14ac:dyDescent="0.4">
      <c r="A5" s="32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  <c r="R5" s="42" t="s">
        <v>42</v>
      </c>
      <c r="S5" s="38"/>
      <c r="T5" s="38"/>
      <c r="U5" s="38"/>
    </row>
    <row r="6" spans="1:21" ht="15.75" x14ac:dyDescent="0.25">
      <c r="A6" s="43" t="s">
        <v>15</v>
      </c>
      <c r="B6" s="44" t="s">
        <v>15</v>
      </c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  <c r="R6" s="48" t="s">
        <v>42</v>
      </c>
      <c r="S6" s="49"/>
      <c r="T6" s="49"/>
      <c r="U6" s="49"/>
    </row>
    <row r="7" spans="1:21" ht="15.75" x14ac:dyDescent="0.25">
      <c r="A7" s="43" t="s">
        <v>16</v>
      </c>
      <c r="B7" s="44"/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 t="str">
        <f t="array" ref="R7">IFERROR(LOOKUP( 2, 1 / ( D7:Q7 &lt;&gt; "" ), D7:Q7 ),"")</f>
        <v/>
      </c>
      <c r="S7" s="49"/>
      <c r="T7" s="49"/>
      <c r="U7" s="49"/>
    </row>
    <row r="8" spans="1:21" ht="15.75" x14ac:dyDescent="0.25">
      <c r="A8" s="43" t="s">
        <v>17</v>
      </c>
      <c r="B8" s="44"/>
      <c r="C8" s="51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 t="str">
        <f t="array" ref="R8">IFERROR(LOOKUP( 2, 1 / ( D8:Q8 &lt;&gt; "" ), D8:Q8 ),"")</f>
        <v/>
      </c>
      <c r="S8" s="49"/>
      <c r="T8" s="49"/>
      <c r="U8" s="49"/>
    </row>
    <row r="9" spans="1:21" ht="15.75" x14ac:dyDescent="0.25">
      <c r="A9" s="43" t="s">
        <v>18</v>
      </c>
      <c r="B9" s="44"/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 t="str">
        <f t="array" ref="R9">IFERROR(LOOKUP( 2, 1 / ( D9:Q9 &lt;&gt; "" ), D9:Q9 ),"")</f>
        <v/>
      </c>
      <c r="S9" s="49"/>
      <c r="T9" s="49"/>
      <c r="U9" s="49"/>
    </row>
    <row r="10" spans="1:21" ht="15.75" x14ac:dyDescent="0.25">
      <c r="A10" s="43" t="s">
        <v>19</v>
      </c>
      <c r="B10" s="44"/>
      <c r="C10" s="5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 t="str">
        <f t="array" ref="R10">IFERROR(LOOKUP( 2, 1 / ( D10:Q10 &lt;&gt; "" ), D10:Q10 ),"")</f>
        <v/>
      </c>
      <c r="S10" s="49"/>
      <c r="T10" s="49"/>
      <c r="U10" s="49"/>
    </row>
    <row r="11" spans="1:21" ht="15.75" x14ac:dyDescent="0.25">
      <c r="A11" s="43" t="s">
        <v>20</v>
      </c>
      <c r="B11" s="44"/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 t="str">
        <f t="array" ref="R11">IFERROR(LOOKUP( 2, 1 / ( D11:Q11 &lt;&gt; "" ), D11:Q11 ),"")</f>
        <v/>
      </c>
      <c r="S11" s="49"/>
      <c r="T11" s="49"/>
      <c r="U11" s="49"/>
    </row>
    <row r="12" spans="1:21" ht="15.75" x14ac:dyDescent="0.25">
      <c r="A12" s="32"/>
      <c r="B12" s="69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49"/>
      <c r="T12" s="49"/>
      <c r="U12" s="49"/>
    </row>
    <row r="13" spans="1:21" ht="15.75" x14ac:dyDescent="0.25">
      <c r="A13" s="43" t="s">
        <v>21</v>
      </c>
      <c r="B13" s="44" t="s">
        <v>21</v>
      </c>
      <c r="C13" s="45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  <c r="R13" s="48" t="s">
        <v>42</v>
      </c>
      <c r="S13" s="49"/>
      <c r="T13" s="49"/>
      <c r="U13" s="49"/>
    </row>
    <row r="14" spans="1:21" ht="15.75" x14ac:dyDescent="0.25">
      <c r="A14" s="43" t="s">
        <v>16</v>
      </c>
      <c r="B14" s="44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 t="str">
        <f t="array" ref="R14">IFERROR(LOOKUP( 2, 1 / ( D14:Q14 &lt;&gt; "" ), D14:Q14 ),"")</f>
        <v/>
      </c>
      <c r="S14" s="49"/>
      <c r="T14" s="49"/>
      <c r="U14" s="49"/>
    </row>
    <row r="15" spans="1:21" ht="15.75" x14ac:dyDescent="0.25">
      <c r="A15" s="43" t="s">
        <v>17</v>
      </c>
      <c r="B15" s="44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 t="str">
        <f t="array" ref="R15">IFERROR(LOOKUP( 2, 1 / ( D15:Q15 &lt;&gt; "" ), D15:Q15 ),"")</f>
        <v/>
      </c>
      <c r="S15" s="49"/>
      <c r="T15" s="49"/>
      <c r="U15" s="49"/>
    </row>
    <row r="16" spans="1:21" ht="15.75" x14ac:dyDescent="0.25">
      <c r="A16" s="43" t="s">
        <v>18</v>
      </c>
      <c r="B16" s="44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 t="str">
        <f t="array" ref="R16">IFERROR(LOOKUP( 2, 1 / ( D16:Q16 &lt;&gt; "" ), D16:Q16 ),"")</f>
        <v/>
      </c>
      <c r="S16" s="49"/>
      <c r="T16" s="49"/>
      <c r="U16" s="49"/>
    </row>
    <row r="17" spans="1:21" ht="15.75" x14ac:dyDescent="0.25">
      <c r="A17" s="43" t="s">
        <v>19</v>
      </c>
      <c r="B17" s="44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 t="str">
        <f t="array" ref="R17">IFERROR(LOOKUP( 2, 1 / ( D17:Q17 &lt;&gt; "" ), D17:Q17 ),"")</f>
        <v/>
      </c>
      <c r="S17" s="49"/>
      <c r="T17" s="49"/>
      <c r="U17" s="49"/>
    </row>
    <row r="18" spans="1:21" ht="15.75" x14ac:dyDescent="0.25">
      <c r="A18" s="43" t="s">
        <v>20</v>
      </c>
      <c r="B18" s="44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 t="str">
        <f t="array" ref="R18">IFERROR(LOOKUP( 2, 1 / ( D18:Q18 &lt;&gt; "" ), D18:Q18 ),"")</f>
        <v/>
      </c>
      <c r="S18" s="49"/>
      <c r="T18" s="49"/>
      <c r="U18" s="49"/>
    </row>
    <row r="19" spans="1:21" ht="15.75" x14ac:dyDescent="0.25">
      <c r="A19" s="32"/>
      <c r="B19" s="69"/>
      <c r="C19" s="56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7"/>
      <c r="R19" s="53"/>
      <c r="S19" s="49"/>
      <c r="T19" s="49"/>
      <c r="U19" s="49"/>
    </row>
    <row r="20" spans="1:21" ht="15.75" x14ac:dyDescent="0.25">
      <c r="A20" s="43" t="s">
        <v>22</v>
      </c>
      <c r="B20" s="44" t="s">
        <v>22</v>
      </c>
      <c r="C20" s="45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  <c r="R20" s="48" t="s">
        <v>42</v>
      </c>
      <c r="S20" s="49"/>
      <c r="T20" s="49"/>
      <c r="U20" s="49"/>
    </row>
    <row r="21" spans="1:21" ht="15.75" x14ac:dyDescent="0.25">
      <c r="A21" s="43" t="s">
        <v>16</v>
      </c>
      <c r="B21" s="44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 t="str">
        <f t="array" ref="R21">IFERROR(LOOKUP( 2, 1 / ( D21:Q21 &lt;&gt; "" ), D21:Q21 ),"")</f>
        <v/>
      </c>
      <c r="S21" s="49"/>
      <c r="T21" s="49"/>
      <c r="U21" s="49"/>
    </row>
    <row r="22" spans="1:21" ht="15.75" x14ac:dyDescent="0.25">
      <c r="A22" s="43" t="s">
        <v>17</v>
      </c>
      <c r="B22" s="44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 t="str">
        <f t="array" ref="R22">IFERROR(LOOKUP( 2, 1 / ( D22:Q22 &lt;&gt; "" ), D22:Q22 ),"")</f>
        <v/>
      </c>
      <c r="S22" s="49"/>
      <c r="T22" s="49"/>
      <c r="U22" s="49"/>
    </row>
    <row r="23" spans="1:21" ht="15.75" x14ac:dyDescent="0.25">
      <c r="A23" s="43" t="s">
        <v>18</v>
      </c>
      <c r="B23" s="44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 t="str">
        <f t="array" ref="R23">IFERROR(LOOKUP( 2, 1 / ( D23:Q23 &lt;&gt; "" ), D23:Q23 ),"")</f>
        <v/>
      </c>
      <c r="S23" s="49"/>
      <c r="T23" s="49"/>
      <c r="U23" s="49"/>
    </row>
    <row r="24" spans="1:21" ht="15.75" x14ac:dyDescent="0.25">
      <c r="A24" s="43" t="s">
        <v>19</v>
      </c>
      <c r="B24" s="44"/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 t="str">
        <f t="array" ref="R24">IFERROR(LOOKUP( 2, 1 / ( D24:Q24 &lt;&gt; "" ), D24:Q24 ),"")</f>
        <v/>
      </c>
      <c r="S24" s="49"/>
      <c r="T24" s="49"/>
      <c r="U24" s="49"/>
    </row>
    <row r="25" spans="1:21" ht="15.75" x14ac:dyDescent="0.25">
      <c r="A25" s="43" t="s">
        <v>20</v>
      </c>
      <c r="B25" s="44"/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 t="str">
        <f t="array" ref="R25">IFERROR(LOOKUP( 2, 1 / ( D25:Q25 &lt;&gt; "" ), D25:Q25 ),"")</f>
        <v/>
      </c>
      <c r="S25" s="49"/>
      <c r="T25" s="49"/>
      <c r="U25" s="49"/>
    </row>
    <row r="26" spans="1:21" ht="15.75" x14ac:dyDescent="0.25">
      <c r="A26" s="32"/>
      <c r="B26" s="69"/>
      <c r="C26" s="56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7"/>
      <c r="R26" s="53"/>
      <c r="S26" s="49"/>
      <c r="T26" s="49"/>
      <c r="U26" s="49"/>
    </row>
    <row r="27" spans="1:21" ht="15.75" x14ac:dyDescent="0.25">
      <c r="A27" s="43" t="s">
        <v>23</v>
      </c>
      <c r="B27" s="44" t="s">
        <v>23</v>
      </c>
      <c r="C27" s="45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  <c r="R27" s="48" t="s">
        <v>42</v>
      </c>
      <c r="S27" s="49"/>
      <c r="T27" s="49"/>
      <c r="U27" s="49"/>
    </row>
    <row r="28" spans="1:21" ht="15.75" x14ac:dyDescent="0.25">
      <c r="A28" s="43" t="s">
        <v>16</v>
      </c>
      <c r="B28" s="44"/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 t="str">
        <f t="array" ref="R28">IFERROR(LOOKUP( 2, 1 / ( D28:Q28 &lt;&gt; "" ), D28:Q28 ),"")</f>
        <v/>
      </c>
      <c r="S28" s="49"/>
      <c r="T28" s="49"/>
      <c r="U28" s="49"/>
    </row>
    <row r="29" spans="1:21" ht="15.75" x14ac:dyDescent="0.25">
      <c r="A29" s="43" t="s">
        <v>17</v>
      </c>
      <c r="B29" s="44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 t="str">
        <f t="array" ref="R29">IFERROR(LOOKUP( 2, 1 / ( D29:Q29 &lt;&gt; "" ), D29:Q29 ),"")</f>
        <v/>
      </c>
      <c r="S29" s="49"/>
      <c r="T29" s="49"/>
      <c r="U29" s="49"/>
    </row>
    <row r="30" spans="1:21" ht="15.75" x14ac:dyDescent="0.25">
      <c r="A30" s="43" t="s">
        <v>18</v>
      </c>
      <c r="B30" s="44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 t="str">
        <f t="array" ref="R30">IFERROR(LOOKUP( 2, 1 / ( D30:Q30 &lt;&gt; "" ), D30:Q30 ),"")</f>
        <v/>
      </c>
      <c r="S30" s="49"/>
      <c r="T30" s="49"/>
      <c r="U30" s="49"/>
    </row>
    <row r="31" spans="1:21" ht="15.75" x14ac:dyDescent="0.25">
      <c r="A31" s="43" t="s">
        <v>19</v>
      </c>
      <c r="B31" s="44"/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 t="str">
        <f t="array" ref="R31">IFERROR(LOOKUP( 2, 1 / ( D31:Q31 &lt;&gt; "" ), D31:Q31 ),"")</f>
        <v/>
      </c>
      <c r="S31" s="49"/>
      <c r="T31" s="49"/>
      <c r="U31" s="49"/>
    </row>
    <row r="32" spans="1:21" ht="15.75" x14ac:dyDescent="0.25">
      <c r="A32" s="43" t="s">
        <v>20</v>
      </c>
      <c r="B32" s="44"/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 t="str">
        <f t="array" ref="R32">IFERROR(LOOKUP( 2, 1 / ( D32:Q32 &lt;&gt; "" ), D32:Q32 ),"")</f>
        <v/>
      </c>
      <c r="S32" s="49"/>
      <c r="T32" s="49"/>
      <c r="U32" s="49"/>
    </row>
    <row r="33" spans="1:21" ht="15.75" x14ac:dyDescent="0.25">
      <c r="A33" s="32"/>
      <c r="B33" s="69"/>
      <c r="C33" s="56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7"/>
      <c r="R33" s="53"/>
      <c r="S33" s="49"/>
      <c r="T33" s="49"/>
      <c r="U33" s="49"/>
    </row>
    <row r="34" spans="1:21" ht="15.75" x14ac:dyDescent="0.25">
      <c r="A34" s="43" t="s">
        <v>24</v>
      </c>
      <c r="B34" s="44" t="s">
        <v>25</v>
      </c>
      <c r="C34" s="58"/>
      <c r="D34" s="59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  <c r="R34" s="48" t="s">
        <v>42</v>
      </c>
      <c r="S34" s="49"/>
      <c r="T34" s="49"/>
      <c r="U34" s="49"/>
    </row>
    <row r="35" spans="1:21" ht="15.75" x14ac:dyDescent="0.25">
      <c r="A35" s="43" t="s">
        <v>16</v>
      </c>
      <c r="B35" s="50"/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 t="str">
        <f t="array" ref="R35">IFERROR(LOOKUP( 2, 1 / ( D35:Q35 &lt;&gt; "" ), D35:Q35 ),"")</f>
        <v/>
      </c>
      <c r="S35" s="49"/>
      <c r="T35" s="49"/>
      <c r="U35" s="49"/>
    </row>
    <row r="36" spans="1:21" ht="15.75" x14ac:dyDescent="0.25">
      <c r="A36" s="43" t="s">
        <v>17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 t="str">
        <f t="array" ref="R36">IFERROR(LOOKUP( 2, 1 / ( D36:Q36 &lt;&gt; "" ), D36:Q36 ),"")</f>
        <v/>
      </c>
      <c r="S36" s="49"/>
      <c r="T36" s="49"/>
      <c r="U36" s="49"/>
    </row>
    <row r="37" spans="1:21" ht="15.75" x14ac:dyDescent="0.25">
      <c r="A37" s="43" t="s">
        <v>18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 t="str">
        <f t="array" ref="R37">IFERROR(LOOKUP( 2, 1 / ( D37:Q37 &lt;&gt; "" ), D37:Q37 ),"")</f>
        <v/>
      </c>
      <c r="S37" s="49"/>
      <c r="T37" s="49"/>
      <c r="U37" s="49"/>
    </row>
    <row r="38" spans="1:21" ht="15.75" x14ac:dyDescent="0.25">
      <c r="A38" s="43" t="s">
        <v>19</v>
      </c>
      <c r="B38" s="50"/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 t="str">
        <f t="array" ref="R38">IFERROR(LOOKUP( 2, 1 / ( D38:Q38 &lt;&gt; "" ), D38:Q38 ),"")</f>
        <v/>
      </c>
      <c r="S38" s="49"/>
      <c r="T38" s="49"/>
      <c r="U38" s="49"/>
    </row>
    <row r="39" spans="1:21" ht="15.75" x14ac:dyDescent="0.25">
      <c r="A39" s="43" t="s">
        <v>20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 t="str">
        <f t="array" ref="R39">IFERROR(LOOKUP( 2, 1 / ( D39:Q39 &lt;&gt; "" ), D39:Q39 ),"")</f>
        <v/>
      </c>
      <c r="S39" s="49"/>
      <c r="T39" s="49"/>
      <c r="U39" s="49"/>
    </row>
    <row r="40" spans="1:21" ht="15.75" x14ac:dyDescent="0.25">
      <c r="A40" s="61"/>
      <c r="B40" s="49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49"/>
      <c r="T40" s="49"/>
      <c r="U40" s="49"/>
    </row>
    <row r="41" spans="1:21" ht="15.75" x14ac:dyDescent="0.25">
      <c r="A41" s="61"/>
      <c r="B41" s="49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49"/>
      <c r="T41" s="49"/>
      <c r="U41" s="49"/>
    </row>
    <row r="42" spans="1:21" ht="15.75" x14ac:dyDescent="0.25">
      <c r="A42" s="61"/>
      <c r="B42" s="49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49"/>
      <c r="T42" s="49"/>
      <c r="U42" s="49"/>
    </row>
    <row r="43" spans="1:21" ht="15.75" x14ac:dyDescent="0.25">
      <c r="A43" s="61"/>
      <c r="B43" s="49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49"/>
      <c r="T43" s="49"/>
      <c r="U43" s="49"/>
    </row>
    <row r="44" spans="1:21" ht="15.75" x14ac:dyDescent="0.25">
      <c r="A44" s="61"/>
      <c r="B44" s="49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49"/>
      <c r="T44" s="49"/>
      <c r="U44" s="49"/>
    </row>
    <row r="45" spans="1:21" ht="15.75" x14ac:dyDescent="0.25">
      <c r="A45" s="61"/>
      <c r="B45" s="49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49"/>
      <c r="T45" s="49"/>
      <c r="U45" s="49"/>
    </row>
    <row r="46" spans="1:21" ht="15.75" x14ac:dyDescent="0.25">
      <c r="A46" s="61"/>
      <c r="B46" s="49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49"/>
      <c r="T46" s="49"/>
      <c r="U46" s="49"/>
    </row>
    <row r="47" spans="1:21" ht="15.75" x14ac:dyDescent="0.25">
      <c r="A47" s="61"/>
      <c r="B47" s="49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49"/>
      <c r="T47" s="49"/>
      <c r="U47" s="49"/>
    </row>
    <row r="48" spans="1:21" ht="15.75" x14ac:dyDescent="0.25">
      <c r="A48" s="61"/>
      <c r="B48" s="49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49"/>
      <c r="T48" s="49"/>
      <c r="U48" s="49"/>
    </row>
    <row r="49" spans="1:21" ht="15.75" x14ac:dyDescent="0.25">
      <c r="A49" s="61"/>
      <c r="B49" s="49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49"/>
      <c r="T49" s="49"/>
      <c r="U49" s="49"/>
    </row>
    <row r="50" spans="1:21" ht="15.75" x14ac:dyDescent="0.25">
      <c r="A50" s="61"/>
      <c r="B50" s="49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49"/>
      <c r="T50" s="49"/>
      <c r="U50" s="49"/>
    </row>
    <row r="51" spans="1:21" ht="15.75" x14ac:dyDescent="0.25">
      <c r="A51" s="61"/>
      <c r="B51" s="49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49"/>
      <c r="T51" s="49"/>
      <c r="U51" s="49"/>
    </row>
    <row r="52" spans="1:21" ht="15.75" x14ac:dyDescent="0.25">
      <c r="A52" s="61"/>
      <c r="B52" s="49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49"/>
      <c r="T52" s="49"/>
      <c r="U52" s="49"/>
    </row>
    <row r="53" spans="1:21" ht="15.75" x14ac:dyDescent="0.25">
      <c r="A53" s="61"/>
      <c r="B53" s="49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49"/>
      <c r="T53" s="49"/>
      <c r="U53" s="49"/>
    </row>
    <row r="54" spans="1:21" ht="15.75" x14ac:dyDescent="0.25">
      <c r="A54" s="61"/>
      <c r="B54" s="49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49"/>
      <c r="T54" s="49"/>
      <c r="U54" s="49"/>
    </row>
    <row r="55" spans="1:21" ht="15.75" x14ac:dyDescent="0.25">
      <c r="A55" s="61"/>
      <c r="B55" s="49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49"/>
      <c r="T55" s="49"/>
      <c r="U55" s="49"/>
    </row>
    <row r="56" spans="1:21" ht="15.75" x14ac:dyDescent="0.25">
      <c r="A56" s="61"/>
      <c r="B56" s="49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49"/>
      <c r="T56" s="49"/>
      <c r="U56" s="49"/>
    </row>
    <row r="57" spans="1:21" ht="15.75" x14ac:dyDescent="0.25">
      <c r="A57" s="61"/>
      <c r="B57" s="49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49"/>
      <c r="T57" s="49"/>
      <c r="U57" s="49"/>
    </row>
    <row r="58" spans="1:21" ht="15.75" x14ac:dyDescent="0.25">
      <c r="A58" s="61"/>
      <c r="B58" s="49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49"/>
      <c r="T58" s="49"/>
      <c r="U58" s="49"/>
    </row>
    <row r="59" spans="1:21" ht="15.75" x14ac:dyDescent="0.25">
      <c r="A59" s="61"/>
      <c r="B59" s="49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49"/>
      <c r="T59" s="49"/>
      <c r="U59" s="49"/>
    </row>
    <row r="60" spans="1:21" ht="15.75" x14ac:dyDescent="0.25">
      <c r="A60" s="61"/>
      <c r="B60" s="49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49"/>
      <c r="T60" s="49"/>
      <c r="U60" s="49"/>
    </row>
    <row r="61" spans="1:21" ht="15.75" x14ac:dyDescent="0.25">
      <c r="A61" s="61"/>
      <c r="B61" s="49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49"/>
      <c r="T61" s="49"/>
      <c r="U61" s="49"/>
    </row>
    <row r="62" spans="1:21" ht="15.75" x14ac:dyDescent="0.25">
      <c r="A62" s="61"/>
      <c r="B62" s="49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49"/>
      <c r="T62" s="49"/>
      <c r="U62" s="49"/>
    </row>
    <row r="63" spans="1:21" ht="15.75" x14ac:dyDescent="0.25">
      <c r="A63" s="61"/>
      <c r="B63" s="49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49"/>
      <c r="T63" s="49"/>
      <c r="U63" s="49"/>
    </row>
    <row r="64" spans="1:21" ht="15.75" x14ac:dyDescent="0.25">
      <c r="A64" s="61"/>
      <c r="B64" s="49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49"/>
      <c r="T64" s="49"/>
      <c r="U64" s="49"/>
    </row>
    <row r="65" spans="1:21" ht="15.75" x14ac:dyDescent="0.25">
      <c r="A65" s="61"/>
      <c r="B65" s="49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49"/>
      <c r="T65" s="49"/>
      <c r="U65" s="49"/>
    </row>
    <row r="66" spans="1:21" ht="15.75" x14ac:dyDescent="0.25">
      <c r="A66" s="61"/>
      <c r="B66" s="49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49"/>
      <c r="T66" s="49"/>
      <c r="U66" s="49"/>
    </row>
    <row r="67" spans="1:21" ht="15.75" x14ac:dyDescent="0.25">
      <c r="A67" s="61"/>
      <c r="B67" s="49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49"/>
      <c r="T67" s="49"/>
      <c r="U67" s="49"/>
    </row>
    <row r="68" spans="1:21" ht="15.75" x14ac:dyDescent="0.25">
      <c r="A68" s="61"/>
      <c r="B68" s="49"/>
      <c r="C68" s="62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49"/>
      <c r="T68" s="49"/>
      <c r="U68" s="49"/>
    </row>
    <row r="69" spans="1:21" ht="15.75" x14ac:dyDescent="0.25">
      <c r="A69" s="61"/>
      <c r="B69" s="49"/>
      <c r="C69" s="62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49"/>
      <c r="T69" s="49"/>
      <c r="U69" s="49"/>
    </row>
    <row r="70" spans="1:21" ht="15.75" x14ac:dyDescent="0.25">
      <c r="A70" s="61"/>
      <c r="B70" s="49"/>
      <c r="C70" s="62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49"/>
      <c r="T70" s="49"/>
      <c r="U70" s="49"/>
    </row>
    <row r="71" spans="1:21" ht="15.75" x14ac:dyDescent="0.25">
      <c r="A71" s="61"/>
      <c r="B71" s="49"/>
      <c r="C71" s="62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49"/>
      <c r="T71" s="49"/>
      <c r="U71" s="49"/>
    </row>
    <row r="72" spans="1:21" ht="15.75" x14ac:dyDescent="0.25">
      <c r="A72" s="61"/>
      <c r="B72" s="49"/>
      <c r="C72" s="62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49"/>
      <c r="T72" s="49"/>
      <c r="U72" s="49"/>
    </row>
    <row r="73" spans="1:21" ht="15.75" x14ac:dyDescent="0.25">
      <c r="A73" s="61"/>
      <c r="B73" s="49"/>
      <c r="C73" s="6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49"/>
      <c r="T73" s="49"/>
      <c r="U73" s="49"/>
    </row>
    <row r="74" spans="1:21" ht="15.75" x14ac:dyDescent="0.25">
      <c r="A74" s="61"/>
      <c r="B74" s="49"/>
      <c r="C74" s="6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49"/>
      <c r="T74" s="49"/>
      <c r="U74" s="49"/>
    </row>
    <row r="75" spans="1:21" ht="15.75" x14ac:dyDescent="0.25">
      <c r="A75" s="61"/>
      <c r="B75" s="49"/>
      <c r="C75" s="62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49"/>
      <c r="T75" s="49"/>
      <c r="U75" s="49"/>
    </row>
    <row r="76" spans="1:21" ht="15.75" x14ac:dyDescent="0.25">
      <c r="A76" s="61"/>
      <c r="B76" s="49"/>
      <c r="C76" s="62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49"/>
      <c r="T76" s="49"/>
      <c r="U76" s="49"/>
    </row>
    <row r="77" spans="1:21" ht="15.75" x14ac:dyDescent="0.25">
      <c r="A77" s="61"/>
      <c r="B77" s="49"/>
      <c r="C77" s="62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49"/>
      <c r="T77" s="49"/>
      <c r="U77" s="49"/>
    </row>
    <row r="78" spans="1:21" ht="15.75" x14ac:dyDescent="0.25">
      <c r="A78" s="61"/>
      <c r="B78" s="49"/>
      <c r="C78" s="62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49"/>
      <c r="T78" s="49"/>
      <c r="U78" s="49"/>
    </row>
    <row r="79" spans="1:21" ht="15.75" x14ac:dyDescent="0.25">
      <c r="A79" s="61"/>
      <c r="B79" s="49"/>
      <c r="C79" s="62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49"/>
      <c r="T79" s="49"/>
      <c r="U79" s="49"/>
    </row>
    <row r="80" spans="1:21" ht="15.75" x14ac:dyDescent="0.25">
      <c r="A80" s="61"/>
      <c r="B80" s="49"/>
      <c r="C80" s="62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49"/>
      <c r="T80" s="49"/>
      <c r="U80" s="49"/>
    </row>
    <row r="81" spans="1:21" ht="15.75" x14ac:dyDescent="0.25">
      <c r="A81" s="61"/>
      <c r="B81" s="49"/>
      <c r="C81" s="62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49"/>
      <c r="T81" s="49"/>
      <c r="U81" s="49"/>
    </row>
    <row r="82" spans="1:21" ht="15.75" x14ac:dyDescent="0.25">
      <c r="A82" s="61"/>
      <c r="B82" s="49"/>
      <c r="C82" s="62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49"/>
      <c r="T82" s="49"/>
      <c r="U82" s="49"/>
    </row>
    <row r="83" spans="1:21" ht="15.75" x14ac:dyDescent="0.25">
      <c r="A83" s="61"/>
      <c r="B83" s="49"/>
      <c r="C83" s="6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49"/>
      <c r="T83" s="49"/>
      <c r="U83" s="49"/>
    </row>
    <row r="84" spans="1:21" ht="15.75" x14ac:dyDescent="0.25">
      <c r="A84" s="61"/>
      <c r="B84" s="49"/>
      <c r="C84" s="62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49"/>
      <c r="T84" s="49"/>
      <c r="U84" s="49"/>
    </row>
    <row r="85" spans="1:21" ht="15.75" x14ac:dyDescent="0.25">
      <c r="A85" s="61"/>
      <c r="B85" s="49"/>
      <c r="C85" s="62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49"/>
      <c r="T85" s="49"/>
      <c r="U85" s="49"/>
    </row>
    <row r="86" spans="1:21" ht="15.75" x14ac:dyDescent="0.25">
      <c r="A86" s="61"/>
      <c r="B86" s="49"/>
      <c r="C86" s="62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49"/>
      <c r="T86" s="49"/>
      <c r="U86" s="49"/>
    </row>
    <row r="87" spans="1:21" ht="15.75" x14ac:dyDescent="0.25">
      <c r="A87" s="61"/>
      <c r="B87" s="49"/>
      <c r="C87" s="62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49"/>
      <c r="T87" s="49"/>
      <c r="U87" s="49"/>
    </row>
    <row r="88" spans="1:21" ht="15.75" x14ac:dyDescent="0.25">
      <c r="A88" s="61"/>
      <c r="B88" s="49"/>
      <c r="C88" s="62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49"/>
      <c r="T88" s="49"/>
      <c r="U88" s="49"/>
    </row>
    <row r="89" spans="1:21" ht="15.75" x14ac:dyDescent="0.25">
      <c r="A89" s="61"/>
      <c r="B89" s="49"/>
      <c r="C89" s="62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49"/>
      <c r="T89" s="49"/>
      <c r="U89" s="49"/>
    </row>
    <row r="90" spans="1:21" ht="15.75" x14ac:dyDescent="0.25">
      <c r="A90" s="61"/>
      <c r="B90" s="49"/>
      <c r="C90" s="62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49"/>
      <c r="T90" s="49"/>
      <c r="U90" s="49"/>
    </row>
    <row r="91" spans="1:21" ht="15.75" x14ac:dyDescent="0.25">
      <c r="A91" s="61"/>
      <c r="B91" s="49"/>
      <c r="C91" s="62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49"/>
      <c r="T91" s="49"/>
      <c r="U91" s="49"/>
    </row>
    <row r="92" spans="1:21" ht="15.75" x14ac:dyDescent="0.25">
      <c r="A92" s="61"/>
      <c r="B92" s="49"/>
      <c r="C92" s="62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49"/>
      <c r="T92" s="49"/>
      <c r="U92" s="49"/>
    </row>
    <row r="93" spans="1:21" ht="15.75" x14ac:dyDescent="0.25">
      <c r="A93" s="61"/>
      <c r="B93" s="49"/>
      <c r="C93" s="62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49"/>
      <c r="T93" s="49"/>
      <c r="U93" s="49"/>
    </row>
    <row r="94" spans="1:21" ht="15.75" x14ac:dyDescent="0.25">
      <c r="A94" s="61"/>
      <c r="B94" s="49"/>
      <c r="C94" s="62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49"/>
      <c r="T94" s="49"/>
      <c r="U94" s="49"/>
    </row>
    <row r="95" spans="1:21" ht="15.75" x14ac:dyDescent="0.25">
      <c r="A95" s="61"/>
      <c r="B95" s="49"/>
      <c r="C95" s="62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49"/>
      <c r="T95" s="49"/>
      <c r="U95" s="49"/>
    </row>
    <row r="96" spans="1:21" ht="15.75" x14ac:dyDescent="0.25">
      <c r="A96" s="61"/>
      <c r="B96" s="49"/>
      <c r="C96" s="62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49"/>
      <c r="T96" s="49"/>
      <c r="U96" s="49"/>
    </row>
    <row r="97" spans="1:21" ht="15.75" x14ac:dyDescent="0.25">
      <c r="A97" s="61"/>
      <c r="B97" s="49"/>
      <c r="C97" s="62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49"/>
      <c r="T97" s="49"/>
      <c r="U97" s="49"/>
    </row>
    <row r="98" spans="1:21" ht="15.75" x14ac:dyDescent="0.25">
      <c r="A98" s="61"/>
      <c r="B98" s="49"/>
      <c r="C98" s="62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49"/>
      <c r="T98" s="49"/>
      <c r="U98" s="49"/>
    </row>
    <row r="99" spans="1:21" ht="15.75" x14ac:dyDescent="0.25">
      <c r="A99" s="61"/>
      <c r="B99" s="49"/>
      <c r="C99" s="62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49"/>
      <c r="T99" s="49"/>
      <c r="U99" s="49"/>
    </row>
    <row r="100" spans="1:21" ht="15.75" x14ac:dyDescent="0.25">
      <c r="A100" s="61"/>
      <c r="B100" s="49"/>
      <c r="C100" s="62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49"/>
      <c r="T100" s="49"/>
      <c r="U100" s="49"/>
    </row>
    <row r="101" spans="1:21" ht="15.75" x14ac:dyDescent="0.25">
      <c r="A101" s="61"/>
      <c r="B101" s="49"/>
      <c r="C101" s="62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49"/>
      <c r="T101" s="49"/>
      <c r="U101" s="49"/>
    </row>
    <row r="102" spans="1:21" ht="15.75" x14ac:dyDescent="0.25">
      <c r="A102" s="61"/>
      <c r="B102" s="49"/>
      <c r="C102" s="62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49"/>
      <c r="T102" s="49"/>
      <c r="U102" s="49"/>
    </row>
    <row r="103" spans="1:21" ht="15.75" x14ac:dyDescent="0.25">
      <c r="A103" s="61"/>
      <c r="B103" s="49"/>
      <c r="C103" s="62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49"/>
      <c r="T103" s="49"/>
      <c r="U103" s="49"/>
    </row>
    <row r="104" spans="1:21" ht="15.75" x14ac:dyDescent="0.25">
      <c r="A104" s="61"/>
      <c r="B104" s="49"/>
      <c r="C104" s="62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49"/>
      <c r="T104" s="49"/>
      <c r="U104" s="49"/>
    </row>
    <row r="105" spans="1:21" ht="15.75" x14ac:dyDescent="0.25">
      <c r="A105" s="61"/>
      <c r="B105" s="49"/>
      <c r="C105" s="62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49"/>
      <c r="T105" s="49"/>
      <c r="U105" s="49"/>
    </row>
    <row r="106" spans="1:21" ht="15.75" x14ac:dyDescent="0.25">
      <c r="A106" s="61"/>
      <c r="B106" s="49"/>
      <c r="C106" s="62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49"/>
      <c r="T106" s="49"/>
      <c r="U106" s="49"/>
    </row>
    <row r="107" spans="1:21" ht="15.75" x14ac:dyDescent="0.25">
      <c r="A107" s="61"/>
      <c r="B107" s="49"/>
      <c r="C107" s="62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49"/>
      <c r="T107" s="49"/>
      <c r="U107" s="49"/>
    </row>
    <row r="108" spans="1:21" ht="15.75" x14ac:dyDescent="0.25">
      <c r="A108" s="61"/>
      <c r="B108" s="49"/>
      <c r="C108" s="62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49"/>
      <c r="T108" s="49"/>
      <c r="U108" s="49"/>
    </row>
    <row r="109" spans="1:21" ht="15.75" x14ac:dyDescent="0.25">
      <c r="A109" s="61"/>
      <c r="B109" s="49"/>
      <c r="C109" s="62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49"/>
      <c r="T109" s="49"/>
      <c r="U109" s="49"/>
    </row>
    <row r="110" spans="1:21" ht="15.75" x14ac:dyDescent="0.25">
      <c r="A110" s="61"/>
      <c r="B110" s="49"/>
      <c r="C110" s="62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49"/>
      <c r="T110" s="49"/>
      <c r="U110" s="49"/>
    </row>
    <row r="111" spans="1:21" ht="15.75" x14ac:dyDescent="0.25">
      <c r="A111" s="61"/>
      <c r="B111" s="49"/>
      <c r="C111" s="62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49"/>
      <c r="T111" s="49"/>
      <c r="U111" s="49"/>
    </row>
    <row r="112" spans="1:21" ht="15.75" x14ac:dyDescent="0.25">
      <c r="A112" s="61"/>
      <c r="B112" s="49"/>
      <c r="C112" s="62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49"/>
      <c r="T112" s="49"/>
      <c r="U112" s="49"/>
    </row>
    <row r="113" spans="1:21" ht="15.75" x14ac:dyDescent="0.25">
      <c r="A113" s="61"/>
      <c r="B113" s="49"/>
      <c r="C113" s="62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49"/>
      <c r="T113" s="49"/>
      <c r="U113" s="49"/>
    </row>
    <row r="114" spans="1:21" ht="15.75" x14ac:dyDescent="0.25">
      <c r="A114" s="61"/>
      <c r="B114" s="49"/>
      <c r="C114" s="62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49"/>
      <c r="T114" s="49"/>
      <c r="U114" s="49"/>
    </row>
    <row r="115" spans="1:21" ht="15.75" x14ac:dyDescent="0.25">
      <c r="A115" s="61"/>
      <c r="B115" s="49"/>
      <c r="C115" s="62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49"/>
      <c r="T115" s="49"/>
      <c r="U115" s="49"/>
    </row>
    <row r="116" spans="1:21" ht="15.75" x14ac:dyDescent="0.25">
      <c r="A116" s="61"/>
      <c r="B116" s="49"/>
      <c r="C116" s="62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49"/>
      <c r="T116" s="49"/>
      <c r="U116" s="49"/>
    </row>
    <row r="117" spans="1:21" ht="15.75" x14ac:dyDescent="0.25">
      <c r="A117" s="61"/>
      <c r="B117" s="49"/>
      <c r="C117" s="62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49"/>
      <c r="T117" s="49"/>
      <c r="U117" s="49"/>
    </row>
    <row r="118" spans="1:21" ht="15.75" x14ac:dyDescent="0.25">
      <c r="A118" s="61"/>
      <c r="B118" s="49"/>
      <c r="C118" s="62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49"/>
      <c r="T118" s="49"/>
      <c r="U118" s="49"/>
    </row>
    <row r="119" spans="1:21" ht="15.75" x14ac:dyDescent="0.25">
      <c r="A119" s="61"/>
      <c r="B119" s="49"/>
      <c r="C119" s="62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49"/>
      <c r="T119" s="49"/>
      <c r="U119" s="49"/>
    </row>
    <row r="120" spans="1:21" ht="15.75" x14ac:dyDescent="0.25">
      <c r="A120" s="61"/>
      <c r="B120" s="49"/>
      <c r="C120" s="62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49"/>
      <c r="T120" s="49"/>
      <c r="U120" s="49"/>
    </row>
    <row r="121" spans="1:21" ht="15.75" x14ac:dyDescent="0.25">
      <c r="A121" s="61"/>
      <c r="B121" s="49"/>
      <c r="C121" s="62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49"/>
      <c r="T121" s="49"/>
      <c r="U121" s="49"/>
    </row>
    <row r="122" spans="1:21" ht="15.75" x14ac:dyDescent="0.25">
      <c r="A122" s="61"/>
      <c r="B122" s="49"/>
      <c r="C122" s="62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49"/>
      <c r="T122" s="49"/>
      <c r="U122" s="49"/>
    </row>
    <row r="123" spans="1:21" ht="15.75" x14ac:dyDescent="0.25">
      <c r="A123" s="61"/>
      <c r="B123" s="49"/>
      <c r="C123" s="62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49"/>
      <c r="T123" s="49"/>
      <c r="U123" s="49"/>
    </row>
    <row r="124" spans="1:21" ht="15.75" x14ac:dyDescent="0.25">
      <c r="A124" s="61"/>
      <c r="B124" s="49"/>
      <c r="C124" s="62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49"/>
      <c r="T124" s="49"/>
      <c r="U124" s="49"/>
    </row>
    <row r="125" spans="1:21" ht="15.75" x14ac:dyDescent="0.25">
      <c r="A125" s="61"/>
      <c r="B125" s="49"/>
      <c r="C125" s="62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49"/>
      <c r="T125" s="49"/>
      <c r="U125" s="49"/>
    </row>
    <row r="126" spans="1:21" ht="15.75" x14ac:dyDescent="0.25">
      <c r="A126" s="61"/>
      <c r="B126" s="49"/>
      <c r="C126" s="62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49"/>
      <c r="T126" s="49"/>
      <c r="U126" s="49"/>
    </row>
    <row r="127" spans="1:21" ht="15.75" x14ac:dyDescent="0.25">
      <c r="A127" s="61"/>
      <c r="B127" s="49"/>
      <c r="C127" s="62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49"/>
      <c r="T127" s="49"/>
      <c r="U127" s="49"/>
    </row>
    <row r="128" spans="1:21" ht="15.75" x14ac:dyDescent="0.25">
      <c r="A128" s="61"/>
      <c r="B128" s="49"/>
      <c r="C128" s="62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49"/>
      <c r="T128" s="49"/>
      <c r="U128" s="49"/>
    </row>
    <row r="129" spans="1:21" ht="15.75" x14ac:dyDescent="0.25">
      <c r="A129" s="61"/>
      <c r="B129" s="49"/>
      <c r="C129" s="62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49"/>
      <c r="T129" s="49"/>
      <c r="U129" s="49"/>
    </row>
    <row r="130" spans="1:21" ht="15.75" x14ac:dyDescent="0.25">
      <c r="A130" s="61"/>
      <c r="B130" s="49"/>
      <c r="C130" s="6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49"/>
      <c r="T130" s="49"/>
      <c r="U130" s="49"/>
    </row>
    <row r="131" spans="1:21" ht="15.75" x14ac:dyDescent="0.25">
      <c r="A131" s="61"/>
      <c r="B131" s="49"/>
      <c r="C131" s="62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49"/>
      <c r="T131" s="49"/>
      <c r="U131" s="49"/>
    </row>
    <row r="132" spans="1:21" ht="15.75" x14ac:dyDescent="0.25">
      <c r="A132" s="61"/>
      <c r="B132" s="49"/>
      <c r="C132" s="62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49"/>
      <c r="T132" s="49"/>
      <c r="U132" s="49"/>
    </row>
    <row r="133" spans="1:21" ht="15.75" x14ac:dyDescent="0.25">
      <c r="A133" s="61"/>
      <c r="B133" s="49"/>
      <c r="C133" s="62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49"/>
      <c r="T133" s="49"/>
      <c r="U133" s="49"/>
    </row>
    <row r="134" spans="1:21" ht="15.75" x14ac:dyDescent="0.25">
      <c r="A134" s="61"/>
      <c r="B134" s="49"/>
      <c r="C134" s="62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49"/>
      <c r="T134" s="49"/>
      <c r="U134" s="49"/>
    </row>
    <row r="135" spans="1:21" ht="15.75" x14ac:dyDescent="0.25">
      <c r="A135" s="61"/>
      <c r="B135" s="49"/>
      <c r="C135" s="62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49"/>
      <c r="T135" s="49"/>
      <c r="U135" s="49"/>
    </row>
    <row r="136" spans="1:21" ht="15.75" x14ac:dyDescent="0.25">
      <c r="A136" s="61"/>
      <c r="B136" s="49"/>
      <c r="C136" s="62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49"/>
      <c r="T136" s="49"/>
      <c r="U136" s="49"/>
    </row>
    <row r="137" spans="1:21" ht="15.75" x14ac:dyDescent="0.25">
      <c r="A137" s="61"/>
      <c r="B137" s="49"/>
      <c r="C137" s="62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49"/>
      <c r="T137" s="49"/>
      <c r="U137" s="49"/>
    </row>
    <row r="138" spans="1:21" ht="15.75" x14ac:dyDescent="0.25">
      <c r="A138" s="61"/>
      <c r="B138" s="49"/>
      <c r="C138" s="62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49"/>
      <c r="T138" s="49"/>
      <c r="U138" s="49"/>
    </row>
    <row r="139" spans="1:21" ht="15.75" x14ac:dyDescent="0.25">
      <c r="A139" s="61"/>
      <c r="B139" s="49"/>
      <c r="C139" s="62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49"/>
      <c r="T139" s="49"/>
      <c r="U139" s="49"/>
    </row>
    <row r="140" spans="1:21" ht="15.75" x14ac:dyDescent="0.25">
      <c r="A140" s="61"/>
      <c r="B140" s="49"/>
      <c r="C140" s="62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49"/>
      <c r="T140" s="49"/>
      <c r="U140" s="49"/>
    </row>
    <row r="141" spans="1:21" ht="15.75" x14ac:dyDescent="0.25">
      <c r="A141" s="61"/>
      <c r="B141" s="49"/>
      <c r="C141" s="62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49"/>
      <c r="T141" s="49"/>
      <c r="U141" s="49"/>
    </row>
    <row r="142" spans="1:21" ht="15.75" x14ac:dyDescent="0.25">
      <c r="A142" s="61"/>
      <c r="B142" s="49"/>
      <c r="C142" s="62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49"/>
      <c r="T142" s="49"/>
      <c r="U142" s="49"/>
    </row>
    <row r="143" spans="1:21" ht="15.75" x14ac:dyDescent="0.25">
      <c r="A143" s="61"/>
      <c r="B143" s="49"/>
      <c r="C143" s="62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49"/>
      <c r="T143" s="49"/>
      <c r="U143" s="49"/>
    </row>
    <row r="144" spans="1:21" ht="15.75" x14ac:dyDescent="0.25">
      <c r="A144" s="61"/>
      <c r="B144" s="49"/>
      <c r="C144" s="62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49"/>
      <c r="T144" s="49"/>
      <c r="U144" s="49"/>
    </row>
    <row r="145" spans="1:21" ht="15.75" x14ac:dyDescent="0.25">
      <c r="A145" s="61"/>
      <c r="B145" s="49"/>
      <c r="C145" s="62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49"/>
      <c r="T145" s="49"/>
      <c r="U145" s="49"/>
    </row>
    <row r="146" spans="1:21" ht="15.75" x14ac:dyDescent="0.25">
      <c r="A146" s="61"/>
      <c r="B146" s="49"/>
      <c r="C146" s="62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49"/>
      <c r="T146" s="49"/>
      <c r="U146" s="49"/>
    </row>
    <row r="147" spans="1:21" ht="15.75" x14ac:dyDescent="0.25">
      <c r="A147" s="61"/>
      <c r="B147" s="49"/>
      <c r="C147" s="62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49"/>
      <c r="T147" s="49"/>
      <c r="U147" s="49"/>
    </row>
    <row r="148" spans="1:21" ht="15.75" x14ac:dyDescent="0.25">
      <c r="A148" s="61"/>
      <c r="B148" s="49"/>
      <c r="C148" s="62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49"/>
      <c r="T148" s="49"/>
      <c r="U148" s="49"/>
    </row>
    <row r="149" spans="1:21" ht="15.75" x14ac:dyDescent="0.25">
      <c r="A149" s="61"/>
      <c r="B149" s="49"/>
      <c r="C149" s="62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49"/>
      <c r="T149" s="49"/>
      <c r="U149" s="49"/>
    </row>
    <row r="150" spans="1:21" ht="15.75" x14ac:dyDescent="0.25">
      <c r="A150" s="61"/>
      <c r="B150" s="49"/>
      <c r="C150" s="62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49"/>
      <c r="T150" s="49"/>
      <c r="U150" s="49"/>
    </row>
    <row r="151" spans="1:21" ht="15.75" x14ac:dyDescent="0.25">
      <c r="A151" s="61"/>
      <c r="B151" s="49"/>
      <c r="C151" s="62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49"/>
      <c r="T151" s="49"/>
      <c r="U151" s="49"/>
    </row>
    <row r="152" spans="1:21" ht="15.75" x14ac:dyDescent="0.25">
      <c r="A152" s="61"/>
      <c r="B152" s="49"/>
      <c r="C152" s="62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49"/>
      <c r="T152" s="49"/>
      <c r="U152" s="49"/>
    </row>
    <row r="153" spans="1:21" ht="15.75" x14ac:dyDescent="0.25">
      <c r="A153" s="61"/>
      <c r="B153" s="49"/>
      <c r="C153" s="62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49"/>
      <c r="T153" s="49"/>
      <c r="U153" s="49"/>
    </row>
    <row r="154" spans="1:21" ht="15.75" x14ac:dyDescent="0.25">
      <c r="A154" s="61"/>
      <c r="B154" s="49"/>
      <c r="C154" s="62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49"/>
      <c r="T154" s="49"/>
      <c r="U154" s="49"/>
    </row>
    <row r="155" spans="1:21" ht="15.75" x14ac:dyDescent="0.25">
      <c r="A155" s="61"/>
      <c r="B155" s="49"/>
      <c r="C155" s="62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49"/>
      <c r="T155" s="49"/>
      <c r="U155" s="49"/>
    </row>
    <row r="156" spans="1:21" ht="15.75" x14ac:dyDescent="0.25">
      <c r="A156" s="61"/>
      <c r="B156" s="49"/>
      <c r="C156" s="62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49"/>
      <c r="T156" s="49"/>
      <c r="U156" s="49"/>
    </row>
    <row r="157" spans="1:21" ht="15.75" x14ac:dyDescent="0.25">
      <c r="A157" s="61"/>
      <c r="B157" s="49"/>
      <c r="C157" s="62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49"/>
      <c r="T157" s="49"/>
      <c r="U157" s="49"/>
    </row>
    <row r="158" spans="1:21" ht="15.75" x14ac:dyDescent="0.25">
      <c r="A158" s="61"/>
      <c r="B158" s="49"/>
      <c r="C158" s="62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49"/>
      <c r="T158" s="49"/>
      <c r="U158" s="49"/>
    </row>
    <row r="159" spans="1:21" ht="15.75" x14ac:dyDescent="0.25">
      <c r="A159" s="61"/>
      <c r="B159" s="49"/>
      <c r="C159" s="62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49"/>
      <c r="T159" s="49"/>
      <c r="U159" s="49"/>
    </row>
    <row r="160" spans="1:21" ht="15.75" x14ac:dyDescent="0.25">
      <c r="A160" s="61"/>
      <c r="B160" s="49"/>
      <c r="C160" s="62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49"/>
      <c r="T160" s="49"/>
      <c r="U160" s="49"/>
    </row>
    <row r="161" spans="1:21" ht="15.75" x14ac:dyDescent="0.25">
      <c r="A161" s="61"/>
      <c r="B161" s="49"/>
      <c r="C161" s="62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49"/>
      <c r="T161" s="49"/>
      <c r="U161" s="49"/>
    </row>
    <row r="162" spans="1:21" ht="15.75" x14ac:dyDescent="0.25">
      <c r="A162" s="61"/>
      <c r="B162" s="49"/>
      <c r="C162" s="62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49"/>
      <c r="T162" s="49"/>
      <c r="U162" s="49"/>
    </row>
    <row r="163" spans="1:21" ht="15.75" x14ac:dyDescent="0.25">
      <c r="A163" s="61"/>
      <c r="B163" s="49"/>
      <c r="C163" s="62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49"/>
      <c r="T163" s="49"/>
      <c r="U163" s="49"/>
    </row>
    <row r="164" spans="1:21" ht="15.75" x14ac:dyDescent="0.25">
      <c r="A164" s="61"/>
      <c r="B164" s="49"/>
      <c r="C164" s="62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49"/>
      <c r="T164" s="49"/>
      <c r="U164" s="49"/>
    </row>
    <row r="165" spans="1:21" ht="15.75" x14ac:dyDescent="0.25">
      <c r="A165" s="61"/>
      <c r="B165" s="49"/>
      <c r="C165" s="62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49"/>
      <c r="T165" s="49"/>
      <c r="U165" s="49"/>
    </row>
    <row r="166" spans="1:21" ht="15.75" x14ac:dyDescent="0.25">
      <c r="A166" s="61"/>
      <c r="B166" s="49"/>
      <c r="C166" s="62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49"/>
      <c r="T166" s="49"/>
      <c r="U166" s="49"/>
    </row>
    <row r="167" spans="1:21" ht="15.75" x14ac:dyDescent="0.25">
      <c r="A167" s="61"/>
      <c r="B167" s="49"/>
      <c r="C167" s="62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49"/>
      <c r="T167" s="49"/>
      <c r="U167" s="49"/>
    </row>
    <row r="168" spans="1:21" ht="15.75" x14ac:dyDescent="0.25">
      <c r="A168" s="61"/>
      <c r="B168" s="49"/>
      <c r="C168" s="62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49"/>
      <c r="T168" s="49"/>
      <c r="U168" s="49"/>
    </row>
    <row r="169" spans="1:21" ht="15.75" x14ac:dyDescent="0.25">
      <c r="A169" s="61"/>
      <c r="B169" s="49"/>
      <c r="C169" s="62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49"/>
      <c r="T169" s="49"/>
      <c r="U169" s="49"/>
    </row>
    <row r="170" spans="1:21" ht="15.75" x14ac:dyDescent="0.25">
      <c r="A170" s="61"/>
      <c r="B170" s="49"/>
      <c r="C170" s="62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49"/>
      <c r="T170" s="49"/>
      <c r="U170" s="49"/>
    </row>
    <row r="171" spans="1:21" ht="15.75" x14ac:dyDescent="0.25">
      <c r="A171" s="61"/>
      <c r="B171" s="49"/>
      <c r="C171" s="62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49"/>
      <c r="T171" s="49"/>
      <c r="U171" s="49"/>
    </row>
    <row r="172" spans="1:21" ht="15.75" x14ac:dyDescent="0.25">
      <c r="A172" s="61"/>
      <c r="B172" s="49"/>
      <c r="C172" s="62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49"/>
      <c r="T172" s="49"/>
      <c r="U172" s="49"/>
    </row>
    <row r="173" spans="1:21" ht="15.75" x14ac:dyDescent="0.25">
      <c r="A173" s="61"/>
      <c r="B173" s="49"/>
      <c r="C173" s="62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49"/>
      <c r="T173" s="49"/>
      <c r="U173" s="49"/>
    </row>
    <row r="174" spans="1:21" ht="15.75" x14ac:dyDescent="0.25">
      <c r="A174" s="61"/>
      <c r="B174" s="49"/>
      <c r="C174" s="62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49"/>
      <c r="T174" s="49"/>
      <c r="U174" s="49"/>
    </row>
    <row r="175" spans="1:21" ht="15.75" x14ac:dyDescent="0.25">
      <c r="A175" s="61"/>
      <c r="B175" s="49"/>
      <c r="C175" s="62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49"/>
      <c r="T175" s="49"/>
      <c r="U175" s="49"/>
    </row>
    <row r="176" spans="1:21" ht="15.75" x14ac:dyDescent="0.25">
      <c r="A176" s="61"/>
      <c r="B176" s="49"/>
      <c r="C176" s="62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49"/>
      <c r="T176" s="49"/>
      <c r="U176" s="49"/>
    </row>
    <row r="177" spans="1:21" ht="15.75" x14ac:dyDescent="0.25">
      <c r="A177" s="61"/>
      <c r="B177" s="49"/>
      <c r="C177" s="62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49"/>
      <c r="T177" s="49"/>
      <c r="U177" s="49"/>
    </row>
    <row r="178" spans="1:21" ht="15.75" x14ac:dyDescent="0.25">
      <c r="A178" s="61"/>
      <c r="B178" s="49"/>
      <c r="C178" s="62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49"/>
      <c r="T178" s="49"/>
      <c r="U178" s="49"/>
    </row>
    <row r="179" spans="1:21" ht="15.75" x14ac:dyDescent="0.25">
      <c r="A179" s="61"/>
      <c r="B179" s="49"/>
      <c r="C179" s="62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49"/>
      <c r="T179" s="49"/>
      <c r="U179" s="49"/>
    </row>
    <row r="180" spans="1:21" ht="15.75" x14ac:dyDescent="0.25">
      <c r="A180" s="61"/>
      <c r="B180" s="49"/>
      <c r="C180" s="62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49"/>
      <c r="T180" s="49"/>
      <c r="U180" s="49"/>
    </row>
    <row r="181" spans="1:21" ht="15.75" x14ac:dyDescent="0.25">
      <c r="A181" s="61"/>
      <c r="B181" s="49"/>
      <c r="C181" s="62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49"/>
      <c r="T181" s="49"/>
      <c r="U181" s="49"/>
    </row>
    <row r="182" spans="1:21" ht="15.75" x14ac:dyDescent="0.25">
      <c r="A182" s="61"/>
      <c r="B182" s="49"/>
      <c r="C182" s="62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49"/>
      <c r="T182" s="49"/>
      <c r="U182" s="49"/>
    </row>
    <row r="183" spans="1:21" ht="15.75" x14ac:dyDescent="0.25">
      <c r="A183" s="61"/>
      <c r="B183" s="49"/>
      <c r="C183" s="62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49"/>
      <c r="T183" s="49"/>
      <c r="U183" s="49"/>
    </row>
    <row r="184" spans="1:21" ht="15.75" x14ac:dyDescent="0.25">
      <c r="A184" s="61"/>
      <c r="B184" s="49"/>
      <c r="C184" s="62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49"/>
      <c r="T184" s="49"/>
      <c r="U184" s="49"/>
    </row>
    <row r="185" spans="1:21" ht="15.75" x14ac:dyDescent="0.25">
      <c r="A185" s="61"/>
      <c r="B185" s="49"/>
      <c r="C185" s="62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49"/>
      <c r="T185" s="49"/>
      <c r="U185" s="49"/>
    </row>
    <row r="186" spans="1:21" ht="15.75" x14ac:dyDescent="0.25">
      <c r="A186" s="61"/>
      <c r="B186" s="49"/>
      <c r="C186" s="62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49"/>
      <c r="T186" s="49"/>
      <c r="U186" s="49"/>
    </row>
    <row r="187" spans="1:21" ht="15.75" x14ac:dyDescent="0.25">
      <c r="A187" s="61"/>
      <c r="B187" s="49"/>
      <c r="C187" s="62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49"/>
      <c r="T187" s="49"/>
      <c r="U187" s="49"/>
    </row>
    <row r="188" spans="1:21" ht="15.75" x14ac:dyDescent="0.25">
      <c r="A188" s="61"/>
      <c r="B188" s="49"/>
      <c r="C188" s="62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49"/>
      <c r="T188" s="49"/>
      <c r="U188" s="49"/>
    </row>
    <row r="189" spans="1:21" ht="15.75" x14ac:dyDescent="0.25">
      <c r="A189" s="61"/>
      <c r="B189" s="49"/>
      <c r="C189" s="62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49"/>
      <c r="T189" s="49"/>
      <c r="U189" s="49"/>
    </row>
    <row r="190" spans="1:21" ht="15.75" x14ac:dyDescent="0.25">
      <c r="A190" s="61"/>
      <c r="B190" s="49"/>
      <c r="C190" s="62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49"/>
      <c r="T190" s="49"/>
      <c r="U190" s="49"/>
    </row>
    <row r="191" spans="1:21" ht="15.75" x14ac:dyDescent="0.25">
      <c r="A191" s="61"/>
      <c r="B191" s="49"/>
      <c r="C191" s="62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49"/>
      <c r="T191" s="49"/>
      <c r="U191" s="49"/>
    </row>
    <row r="192" spans="1:21" ht="15.75" x14ac:dyDescent="0.25">
      <c r="A192" s="61"/>
      <c r="B192" s="49"/>
      <c r="C192" s="62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49"/>
      <c r="T192" s="49"/>
      <c r="U192" s="49"/>
    </row>
    <row r="193" spans="1:21" ht="15.75" x14ac:dyDescent="0.25">
      <c r="A193" s="61"/>
      <c r="B193" s="49"/>
      <c r="C193" s="62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49"/>
      <c r="T193" s="49"/>
      <c r="U193" s="49"/>
    </row>
    <row r="194" spans="1:21" ht="15.75" x14ac:dyDescent="0.25">
      <c r="A194" s="61"/>
      <c r="B194" s="49"/>
      <c r="C194" s="62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49"/>
      <c r="T194" s="49"/>
      <c r="U194" s="49"/>
    </row>
    <row r="195" spans="1:21" ht="15.75" x14ac:dyDescent="0.25">
      <c r="A195" s="61"/>
      <c r="B195" s="49"/>
      <c r="C195" s="62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49"/>
      <c r="T195" s="49"/>
      <c r="U195" s="49"/>
    </row>
    <row r="196" spans="1:21" ht="15.75" x14ac:dyDescent="0.25">
      <c r="A196" s="61"/>
      <c r="B196" s="49"/>
      <c r="C196" s="62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49"/>
      <c r="T196" s="49"/>
      <c r="U196" s="49"/>
    </row>
    <row r="197" spans="1:21" ht="15.75" x14ac:dyDescent="0.25">
      <c r="A197" s="61"/>
      <c r="B197" s="49"/>
      <c r="C197" s="62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49"/>
      <c r="T197" s="49"/>
      <c r="U197" s="49"/>
    </row>
    <row r="198" spans="1:21" ht="15.75" x14ac:dyDescent="0.25">
      <c r="A198" s="61"/>
      <c r="B198" s="49"/>
      <c r="C198" s="62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49"/>
      <c r="T198" s="49"/>
      <c r="U198" s="49"/>
    </row>
    <row r="199" spans="1:21" ht="15.75" x14ac:dyDescent="0.25">
      <c r="A199" s="61"/>
      <c r="B199" s="49"/>
      <c r="C199" s="62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49"/>
      <c r="T199" s="49"/>
      <c r="U199" s="49"/>
    </row>
    <row r="200" spans="1:21" ht="15.75" x14ac:dyDescent="0.25">
      <c r="A200" s="61"/>
      <c r="B200" s="49"/>
      <c r="C200" s="62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49"/>
      <c r="T200" s="49"/>
      <c r="U200" s="49"/>
    </row>
    <row r="201" spans="1:21" ht="15.75" x14ac:dyDescent="0.25">
      <c r="A201" s="61"/>
      <c r="B201" s="49"/>
      <c r="C201" s="62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49"/>
      <c r="T201" s="49"/>
      <c r="U201" s="49"/>
    </row>
    <row r="202" spans="1:21" ht="15.75" x14ac:dyDescent="0.25">
      <c r="A202" s="61"/>
      <c r="B202" s="49"/>
      <c r="C202" s="62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49"/>
      <c r="T202" s="49"/>
      <c r="U202" s="49"/>
    </row>
    <row r="203" spans="1:21" ht="15.75" x14ac:dyDescent="0.25">
      <c r="A203" s="61"/>
      <c r="B203" s="49"/>
      <c r="C203" s="62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49"/>
      <c r="T203" s="49"/>
      <c r="U203" s="49"/>
    </row>
    <row r="204" spans="1:21" ht="15.75" x14ac:dyDescent="0.25">
      <c r="A204" s="61"/>
      <c r="B204" s="49"/>
      <c r="C204" s="62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49"/>
      <c r="T204" s="49"/>
      <c r="U204" s="49"/>
    </row>
    <row r="205" spans="1:21" ht="15.75" x14ac:dyDescent="0.25">
      <c r="A205" s="61"/>
      <c r="B205" s="49"/>
      <c r="C205" s="62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49"/>
      <c r="T205" s="49"/>
      <c r="U205" s="49"/>
    </row>
    <row r="206" spans="1:21" ht="15.75" x14ac:dyDescent="0.25">
      <c r="A206" s="61"/>
      <c r="B206" s="49"/>
      <c r="C206" s="62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49"/>
      <c r="T206" s="49"/>
      <c r="U206" s="49"/>
    </row>
    <row r="207" spans="1:21" ht="15.75" x14ac:dyDescent="0.25">
      <c r="A207" s="61"/>
      <c r="B207" s="49"/>
      <c r="C207" s="62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49"/>
      <c r="T207" s="49"/>
      <c r="U207" s="49"/>
    </row>
    <row r="208" spans="1:21" ht="15.75" x14ac:dyDescent="0.25">
      <c r="A208" s="61"/>
      <c r="B208" s="49"/>
      <c r="C208" s="62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49"/>
      <c r="T208" s="49"/>
      <c r="U208" s="49"/>
    </row>
    <row r="209" spans="1:21" ht="15.75" x14ac:dyDescent="0.25">
      <c r="A209" s="61"/>
      <c r="B209" s="49"/>
      <c r="C209" s="62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49"/>
      <c r="T209" s="49"/>
      <c r="U209" s="49"/>
    </row>
    <row r="210" spans="1:21" ht="15.75" x14ac:dyDescent="0.25">
      <c r="A210" s="61"/>
      <c r="B210" s="49"/>
      <c r="C210" s="62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49"/>
      <c r="T210" s="49"/>
      <c r="U210" s="49"/>
    </row>
    <row r="211" spans="1:21" ht="15.75" x14ac:dyDescent="0.25">
      <c r="A211" s="61"/>
      <c r="B211" s="49"/>
      <c r="C211" s="62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49"/>
      <c r="T211" s="49"/>
      <c r="U211" s="49"/>
    </row>
    <row r="212" spans="1:21" ht="15.75" x14ac:dyDescent="0.25">
      <c r="A212" s="61"/>
      <c r="B212" s="49"/>
      <c r="C212" s="62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49"/>
      <c r="T212" s="49"/>
      <c r="U212" s="49"/>
    </row>
    <row r="213" spans="1:21" ht="15.75" x14ac:dyDescent="0.25">
      <c r="A213" s="61"/>
      <c r="B213" s="49"/>
      <c r="C213" s="62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49"/>
      <c r="T213" s="49"/>
      <c r="U213" s="49"/>
    </row>
    <row r="214" spans="1:21" ht="15.75" x14ac:dyDescent="0.25">
      <c r="A214" s="61"/>
      <c r="B214" s="49"/>
      <c r="C214" s="6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49"/>
      <c r="T214" s="49"/>
      <c r="U214" s="49"/>
    </row>
    <row r="215" spans="1:21" ht="15.75" x14ac:dyDescent="0.25">
      <c r="A215" s="61"/>
      <c r="B215" s="49"/>
      <c r="C215" s="62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49"/>
      <c r="T215" s="49"/>
      <c r="U215" s="49"/>
    </row>
    <row r="216" spans="1:21" ht="15.75" x14ac:dyDescent="0.25">
      <c r="A216" s="61"/>
      <c r="B216" s="49"/>
      <c r="C216" s="62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49"/>
      <c r="T216" s="49"/>
      <c r="U216" s="49"/>
    </row>
    <row r="217" spans="1:21" ht="15.75" x14ac:dyDescent="0.25">
      <c r="A217" s="61"/>
      <c r="B217" s="49"/>
      <c r="C217" s="62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49"/>
      <c r="T217" s="49"/>
      <c r="U217" s="49"/>
    </row>
    <row r="218" spans="1:21" ht="15.75" x14ac:dyDescent="0.25">
      <c r="A218" s="61"/>
      <c r="B218" s="49"/>
      <c r="C218" s="62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49"/>
      <c r="T218" s="49"/>
      <c r="U218" s="49"/>
    </row>
    <row r="219" spans="1:21" ht="15.75" x14ac:dyDescent="0.25">
      <c r="A219" s="61"/>
      <c r="B219" s="49"/>
      <c r="C219" s="6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49"/>
      <c r="T219" s="49"/>
      <c r="U219" s="49"/>
    </row>
    <row r="220" spans="1:21" ht="15.75" x14ac:dyDescent="0.25">
      <c r="A220" s="61"/>
      <c r="B220" s="49"/>
      <c r="C220" s="62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49"/>
      <c r="T220" s="49"/>
      <c r="U220" s="49"/>
    </row>
    <row r="221" spans="1:21" ht="15.75" x14ac:dyDescent="0.25">
      <c r="A221" s="61"/>
      <c r="B221" s="49"/>
      <c r="C221" s="62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49"/>
      <c r="T221" s="49"/>
      <c r="U221" s="49"/>
    </row>
    <row r="222" spans="1:21" ht="15.75" x14ac:dyDescent="0.25">
      <c r="A222" s="61"/>
      <c r="B222" s="49"/>
      <c r="C222" s="62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49"/>
      <c r="T222" s="49"/>
      <c r="U222" s="49"/>
    </row>
    <row r="223" spans="1:21" ht="15.75" x14ac:dyDescent="0.25">
      <c r="A223" s="61"/>
      <c r="B223" s="49"/>
      <c r="C223" s="62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49"/>
      <c r="T223" s="49"/>
      <c r="U223" s="49"/>
    </row>
    <row r="224" spans="1:21" ht="15.75" x14ac:dyDescent="0.25">
      <c r="A224" s="61"/>
      <c r="B224" s="49"/>
      <c r="C224" s="62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49"/>
      <c r="T224" s="49"/>
      <c r="U224" s="49"/>
    </row>
    <row r="225" spans="1:21" ht="15.75" x14ac:dyDescent="0.25">
      <c r="A225" s="61"/>
      <c r="B225" s="49"/>
      <c r="C225" s="62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49"/>
      <c r="T225" s="49"/>
      <c r="U225" s="49"/>
    </row>
    <row r="226" spans="1:21" ht="15.75" x14ac:dyDescent="0.25">
      <c r="A226" s="61"/>
      <c r="B226" s="49"/>
      <c r="C226" s="62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49"/>
      <c r="T226" s="49"/>
      <c r="U226" s="49"/>
    </row>
    <row r="227" spans="1:21" ht="15.75" x14ac:dyDescent="0.25">
      <c r="A227" s="61"/>
      <c r="B227" s="49"/>
      <c r="C227" s="62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49"/>
      <c r="T227" s="49"/>
      <c r="U227" s="49"/>
    </row>
    <row r="228" spans="1:21" ht="15.75" x14ac:dyDescent="0.25">
      <c r="A228" s="61"/>
      <c r="B228" s="49"/>
      <c r="C228" s="62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49"/>
      <c r="T228" s="49"/>
      <c r="U228" s="49"/>
    </row>
    <row r="229" spans="1:21" ht="15.75" x14ac:dyDescent="0.25">
      <c r="A229" s="61"/>
      <c r="B229" s="49"/>
      <c r="C229" s="62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49"/>
      <c r="T229" s="49"/>
      <c r="U229" s="49"/>
    </row>
    <row r="230" spans="1:21" ht="15.75" x14ac:dyDescent="0.25">
      <c r="A230" s="61"/>
      <c r="B230" s="49"/>
      <c r="C230" s="62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49"/>
      <c r="T230" s="49"/>
      <c r="U230" s="49"/>
    </row>
    <row r="231" spans="1:21" ht="15.75" x14ac:dyDescent="0.25">
      <c r="A231" s="61"/>
      <c r="B231" s="49"/>
      <c r="C231" s="62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49"/>
      <c r="T231" s="49"/>
      <c r="U231" s="49"/>
    </row>
    <row r="232" spans="1:21" ht="15.75" x14ac:dyDescent="0.25">
      <c r="A232" s="61"/>
      <c r="B232" s="49"/>
      <c r="C232" s="62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49"/>
      <c r="T232" s="49"/>
      <c r="U232" s="49"/>
    </row>
    <row r="233" spans="1:21" ht="15.75" x14ac:dyDescent="0.25">
      <c r="A233" s="61"/>
      <c r="B233" s="49"/>
      <c r="C233" s="62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49"/>
      <c r="T233" s="49"/>
      <c r="U233" s="49"/>
    </row>
    <row r="234" spans="1:21" ht="15.75" x14ac:dyDescent="0.25">
      <c r="A234" s="61"/>
      <c r="B234" s="49"/>
      <c r="C234" s="62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49"/>
      <c r="T234" s="49"/>
      <c r="U234" s="49"/>
    </row>
    <row r="235" spans="1:21" ht="15.75" x14ac:dyDescent="0.25">
      <c r="A235" s="61"/>
      <c r="B235" s="49"/>
      <c r="C235" s="62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49"/>
      <c r="T235" s="49"/>
      <c r="U235" s="49"/>
    </row>
    <row r="236" spans="1:21" ht="15.75" x14ac:dyDescent="0.25">
      <c r="A236" s="61"/>
      <c r="B236" s="49"/>
      <c r="C236" s="62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49"/>
      <c r="T236" s="49"/>
      <c r="U236" s="49"/>
    </row>
    <row r="237" spans="1:21" ht="15.75" x14ac:dyDescent="0.25">
      <c r="A237" s="61"/>
      <c r="B237" s="49"/>
      <c r="C237" s="62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49"/>
      <c r="T237" s="49"/>
      <c r="U237" s="49"/>
    </row>
    <row r="238" spans="1:21" ht="15.75" x14ac:dyDescent="0.25">
      <c r="A238" s="61"/>
      <c r="B238" s="49"/>
      <c r="C238" s="62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49"/>
      <c r="T238" s="49"/>
      <c r="U238" s="49"/>
    </row>
    <row r="239" spans="1:21" ht="15.75" x14ac:dyDescent="0.25">
      <c r="A239" s="61"/>
      <c r="B239" s="49"/>
      <c r="C239" s="62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49"/>
      <c r="T239" s="49"/>
      <c r="U239" s="49"/>
    </row>
    <row r="240" spans="1:21" ht="15.75" x14ac:dyDescent="0.25">
      <c r="A240" s="61"/>
      <c r="B240" s="49"/>
      <c r="C240" s="62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49"/>
      <c r="T240" s="49"/>
      <c r="U240" s="49"/>
    </row>
    <row r="241" spans="1:21" ht="15.75" x14ac:dyDescent="0.25">
      <c r="A241" s="61"/>
      <c r="B241" s="49"/>
      <c r="C241" s="62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49"/>
      <c r="T241" s="49"/>
      <c r="U241" s="49"/>
    </row>
    <row r="242" spans="1:21" ht="15.75" x14ac:dyDescent="0.25">
      <c r="A242" s="61"/>
      <c r="B242" s="49"/>
      <c r="C242" s="62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49"/>
      <c r="T242" s="49"/>
      <c r="U242" s="49"/>
    </row>
    <row r="243" spans="1:21" ht="15.75" x14ac:dyDescent="0.25">
      <c r="A243" s="61"/>
      <c r="B243" s="49"/>
      <c r="C243" s="62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49"/>
      <c r="T243" s="49"/>
      <c r="U243" s="49"/>
    </row>
    <row r="244" spans="1:21" ht="15.75" x14ac:dyDescent="0.25">
      <c r="A244" s="61"/>
      <c r="B244" s="49"/>
      <c r="C244" s="62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49"/>
      <c r="T244" s="49"/>
      <c r="U244" s="49"/>
    </row>
    <row r="245" spans="1:21" ht="15.75" x14ac:dyDescent="0.25">
      <c r="A245" s="61"/>
      <c r="B245" s="49"/>
      <c r="C245" s="62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49"/>
      <c r="T245" s="49"/>
      <c r="U245" s="49"/>
    </row>
    <row r="246" spans="1:21" ht="15.75" x14ac:dyDescent="0.25">
      <c r="A246" s="61"/>
      <c r="B246" s="49"/>
      <c r="C246" s="62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49"/>
      <c r="T246" s="49"/>
      <c r="U246" s="49"/>
    </row>
    <row r="247" spans="1:21" ht="15.75" x14ac:dyDescent="0.25">
      <c r="A247" s="61"/>
      <c r="B247" s="49"/>
      <c r="C247" s="62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49"/>
      <c r="T247" s="49"/>
      <c r="U247" s="49"/>
    </row>
    <row r="248" spans="1:21" ht="15.75" x14ac:dyDescent="0.25">
      <c r="A248" s="61"/>
      <c r="B248" s="49"/>
      <c r="C248" s="62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49"/>
      <c r="T248" s="49"/>
      <c r="U248" s="49"/>
    </row>
    <row r="249" spans="1:21" ht="15.75" x14ac:dyDescent="0.25">
      <c r="A249" s="61"/>
      <c r="B249" s="49"/>
      <c r="C249" s="62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49"/>
      <c r="T249" s="49"/>
      <c r="U249" s="49"/>
    </row>
    <row r="250" spans="1:21" ht="15.75" x14ac:dyDescent="0.25">
      <c r="A250" s="61"/>
      <c r="B250" s="49"/>
      <c r="C250" s="62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49"/>
      <c r="T250" s="49"/>
      <c r="U250" s="49"/>
    </row>
    <row r="251" spans="1:21" ht="15.75" x14ac:dyDescent="0.25">
      <c r="A251" s="61"/>
      <c r="B251" s="49"/>
      <c r="C251" s="62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49"/>
      <c r="T251" s="49"/>
      <c r="U251" s="49"/>
    </row>
    <row r="252" spans="1:21" ht="15.75" x14ac:dyDescent="0.25">
      <c r="A252" s="61"/>
      <c r="B252" s="49"/>
      <c r="C252" s="62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49"/>
      <c r="T252" s="49"/>
      <c r="U252" s="49"/>
    </row>
    <row r="253" spans="1:21" ht="15.75" x14ac:dyDescent="0.25">
      <c r="A253" s="61"/>
      <c r="B253" s="49"/>
      <c r="C253" s="62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49"/>
      <c r="T253" s="49"/>
      <c r="U253" s="49"/>
    </row>
    <row r="254" spans="1:21" ht="15.75" x14ac:dyDescent="0.25">
      <c r="A254" s="61"/>
      <c r="B254" s="49"/>
      <c r="C254" s="62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49"/>
      <c r="T254" s="49"/>
      <c r="U254" s="49"/>
    </row>
    <row r="255" spans="1:21" ht="15.75" x14ac:dyDescent="0.25">
      <c r="A255" s="61"/>
      <c r="B255" s="49"/>
      <c r="C255" s="62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49"/>
      <c r="T255" s="49"/>
      <c r="U255" s="49"/>
    </row>
    <row r="256" spans="1:21" ht="15.75" x14ac:dyDescent="0.25">
      <c r="A256" s="61"/>
      <c r="B256" s="49"/>
      <c r="C256" s="62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49"/>
      <c r="T256" s="49"/>
      <c r="U256" s="49"/>
    </row>
    <row r="257" spans="1:21" ht="15.75" x14ac:dyDescent="0.25">
      <c r="A257" s="61"/>
      <c r="B257" s="49"/>
      <c r="C257" s="62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49"/>
      <c r="T257" s="49"/>
      <c r="U257" s="49"/>
    </row>
    <row r="258" spans="1:21" ht="15.75" x14ac:dyDescent="0.25">
      <c r="A258" s="61"/>
      <c r="B258" s="49"/>
      <c r="C258" s="62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49"/>
      <c r="T258" s="49"/>
      <c r="U258" s="49"/>
    </row>
    <row r="259" spans="1:21" ht="15.75" x14ac:dyDescent="0.25">
      <c r="A259" s="61"/>
      <c r="B259" s="49"/>
      <c r="C259" s="62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49"/>
      <c r="T259" s="49"/>
      <c r="U259" s="49"/>
    </row>
    <row r="260" spans="1:21" ht="15.75" x14ac:dyDescent="0.25">
      <c r="A260" s="61"/>
      <c r="B260" s="49"/>
      <c r="C260" s="62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49"/>
      <c r="T260" s="49"/>
      <c r="U260" s="49"/>
    </row>
    <row r="261" spans="1:21" ht="15.75" x14ac:dyDescent="0.25">
      <c r="A261" s="61"/>
      <c r="B261" s="49"/>
      <c r="C261" s="62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49"/>
      <c r="T261" s="49"/>
      <c r="U261" s="49"/>
    </row>
    <row r="262" spans="1:21" ht="15.75" x14ac:dyDescent="0.25">
      <c r="A262" s="61"/>
      <c r="B262" s="49"/>
      <c r="C262" s="62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49"/>
      <c r="T262" s="49"/>
      <c r="U262" s="49"/>
    </row>
    <row r="263" spans="1:21" ht="15.75" x14ac:dyDescent="0.25">
      <c r="A263" s="61"/>
      <c r="B263" s="49"/>
      <c r="C263" s="62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49"/>
      <c r="T263" s="49"/>
      <c r="U263" s="49"/>
    </row>
    <row r="264" spans="1:21" ht="15.75" x14ac:dyDescent="0.25">
      <c r="A264" s="61"/>
      <c r="B264" s="49"/>
      <c r="C264" s="62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49"/>
      <c r="T264" s="49"/>
      <c r="U264" s="49"/>
    </row>
    <row r="265" spans="1:21" ht="15.75" x14ac:dyDescent="0.25">
      <c r="A265" s="61"/>
      <c r="B265" s="49"/>
      <c r="C265" s="62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49"/>
      <c r="T265" s="49"/>
      <c r="U265" s="49"/>
    </row>
    <row r="266" spans="1:21" ht="15.75" x14ac:dyDescent="0.25">
      <c r="A266" s="61"/>
      <c r="B266" s="49"/>
      <c r="C266" s="62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49"/>
      <c r="T266" s="49"/>
      <c r="U266" s="49"/>
    </row>
    <row r="267" spans="1:21" ht="15.75" x14ac:dyDescent="0.25">
      <c r="A267" s="61"/>
      <c r="B267" s="49"/>
      <c r="C267" s="62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49"/>
      <c r="T267" s="49"/>
      <c r="U267" s="49"/>
    </row>
    <row r="268" spans="1:21" ht="15.75" x14ac:dyDescent="0.25">
      <c r="A268" s="61"/>
      <c r="B268" s="49"/>
      <c r="C268" s="62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49"/>
      <c r="T268" s="49"/>
      <c r="U268" s="49"/>
    </row>
    <row r="269" spans="1:21" ht="15.75" x14ac:dyDescent="0.25">
      <c r="A269" s="61"/>
      <c r="B269" s="49"/>
      <c r="C269" s="62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49"/>
      <c r="T269" s="49"/>
      <c r="U269" s="49"/>
    </row>
    <row r="270" spans="1:21" ht="15.75" x14ac:dyDescent="0.25">
      <c r="A270" s="61"/>
      <c r="B270" s="49"/>
      <c r="C270" s="62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49"/>
      <c r="T270" s="49"/>
      <c r="U270" s="49"/>
    </row>
    <row r="271" spans="1:21" ht="15.75" x14ac:dyDescent="0.25">
      <c r="A271" s="61"/>
      <c r="B271" s="49"/>
      <c r="C271" s="62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49"/>
      <c r="T271" s="49"/>
      <c r="U271" s="49"/>
    </row>
    <row r="272" spans="1:21" ht="15.75" x14ac:dyDescent="0.25">
      <c r="A272" s="61"/>
      <c r="B272" s="49"/>
      <c r="C272" s="62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49"/>
      <c r="T272" s="49"/>
      <c r="U272" s="49"/>
    </row>
    <row r="273" spans="1:21" ht="15.75" x14ac:dyDescent="0.25">
      <c r="A273" s="61"/>
      <c r="B273" s="49"/>
      <c r="C273" s="62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49"/>
      <c r="T273" s="49"/>
      <c r="U273" s="49"/>
    </row>
    <row r="274" spans="1:21" ht="15.75" x14ac:dyDescent="0.25">
      <c r="A274" s="61"/>
      <c r="B274" s="49"/>
      <c r="C274" s="62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49"/>
      <c r="T274" s="49"/>
      <c r="U274" s="49"/>
    </row>
    <row r="275" spans="1:21" ht="15.75" x14ac:dyDescent="0.25">
      <c r="A275" s="61"/>
      <c r="B275" s="49"/>
      <c r="C275" s="62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49"/>
      <c r="T275" s="49"/>
      <c r="U275" s="49"/>
    </row>
    <row r="276" spans="1:21" ht="15.75" x14ac:dyDescent="0.25">
      <c r="A276" s="61"/>
      <c r="B276" s="49"/>
      <c r="C276" s="62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49"/>
      <c r="T276" s="49"/>
      <c r="U276" s="49"/>
    </row>
    <row r="277" spans="1:21" ht="15.75" x14ac:dyDescent="0.25">
      <c r="A277" s="61"/>
      <c r="B277" s="49"/>
      <c r="C277" s="62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49"/>
      <c r="T277" s="49"/>
      <c r="U277" s="49"/>
    </row>
    <row r="278" spans="1:21" ht="15.75" x14ac:dyDescent="0.25">
      <c r="A278" s="61"/>
      <c r="B278" s="49"/>
      <c r="C278" s="62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49"/>
      <c r="T278" s="49"/>
      <c r="U278" s="49"/>
    </row>
    <row r="279" spans="1:21" ht="15.75" x14ac:dyDescent="0.25">
      <c r="A279" s="61"/>
      <c r="B279" s="49"/>
      <c r="C279" s="62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49"/>
      <c r="T279" s="49"/>
      <c r="U279" s="49"/>
    </row>
    <row r="280" spans="1:21" ht="15.75" x14ac:dyDescent="0.25">
      <c r="A280" s="61"/>
      <c r="B280" s="49"/>
      <c r="C280" s="62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49"/>
      <c r="T280" s="49"/>
      <c r="U280" s="49"/>
    </row>
    <row r="281" spans="1:21" ht="15.75" x14ac:dyDescent="0.25">
      <c r="A281" s="61"/>
      <c r="B281" s="49"/>
      <c r="C281" s="62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49"/>
      <c r="T281" s="49"/>
      <c r="U281" s="49"/>
    </row>
    <row r="282" spans="1:21" ht="15.75" x14ac:dyDescent="0.25">
      <c r="A282" s="61"/>
      <c r="B282" s="49"/>
      <c r="C282" s="62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49"/>
      <c r="T282" s="49"/>
      <c r="U282" s="49"/>
    </row>
    <row r="283" spans="1:21" ht="15.75" x14ac:dyDescent="0.25">
      <c r="A283" s="61"/>
      <c r="B283" s="49"/>
      <c r="C283" s="62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49"/>
      <c r="T283" s="49"/>
      <c r="U283" s="49"/>
    </row>
    <row r="284" spans="1:21" ht="15.75" x14ac:dyDescent="0.25">
      <c r="A284" s="61"/>
      <c r="B284" s="49"/>
      <c r="C284" s="62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49"/>
      <c r="T284" s="49"/>
      <c r="U284" s="49"/>
    </row>
    <row r="285" spans="1:21" ht="15.75" x14ac:dyDescent="0.25">
      <c r="A285" s="61"/>
      <c r="B285" s="49"/>
      <c r="C285" s="62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49"/>
      <c r="T285" s="49"/>
      <c r="U285" s="49"/>
    </row>
    <row r="286" spans="1:21" ht="15.75" x14ac:dyDescent="0.25">
      <c r="A286" s="61"/>
      <c r="B286" s="49"/>
      <c r="C286" s="62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49"/>
      <c r="T286" s="49"/>
      <c r="U286" s="49"/>
    </row>
    <row r="287" spans="1:21" ht="15.75" x14ac:dyDescent="0.25">
      <c r="A287" s="61"/>
      <c r="B287" s="49"/>
      <c r="C287" s="62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49"/>
      <c r="T287" s="49"/>
      <c r="U287" s="49"/>
    </row>
    <row r="288" spans="1:21" ht="15.75" x14ac:dyDescent="0.25">
      <c r="A288" s="61"/>
      <c r="B288" s="49"/>
      <c r="C288" s="62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49"/>
      <c r="T288" s="49"/>
      <c r="U288" s="49"/>
    </row>
    <row r="289" spans="1:21" ht="15.75" x14ac:dyDescent="0.25">
      <c r="A289" s="61"/>
      <c r="B289" s="49"/>
      <c r="C289" s="62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49"/>
      <c r="T289" s="49"/>
      <c r="U289" s="49"/>
    </row>
    <row r="290" spans="1:21" ht="15.75" x14ac:dyDescent="0.25">
      <c r="A290" s="61"/>
      <c r="B290" s="49"/>
      <c r="C290" s="62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49"/>
      <c r="T290" s="49"/>
      <c r="U290" s="49"/>
    </row>
    <row r="291" spans="1:21" ht="15.75" x14ac:dyDescent="0.25">
      <c r="A291" s="61"/>
      <c r="B291" s="49"/>
      <c r="C291" s="62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49"/>
      <c r="T291" s="49"/>
      <c r="U291" s="49"/>
    </row>
    <row r="292" spans="1:21" ht="15.75" x14ac:dyDescent="0.25">
      <c r="A292" s="61"/>
      <c r="B292" s="49"/>
      <c r="C292" s="62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49"/>
      <c r="T292" s="49"/>
      <c r="U292" s="49"/>
    </row>
    <row r="293" spans="1:21" ht="15.75" x14ac:dyDescent="0.25">
      <c r="A293" s="61"/>
      <c r="B293" s="49"/>
      <c r="C293" s="62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49"/>
      <c r="T293" s="49"/>
      <c r="U293" s="49"/>
    </row>
    <row r="294" spans="1:21" ht="15.75" x14ac:dyDescent="0.25">
      <c r="A294" s="61"/>
      <c r="B294" s="49"/>
      <c r="C294" s="62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49"/>
      <c r="T294" s="49"/>
      <c r="U294" s="49"/>
    </row>
    <row r="295" spans="1:21" ht="15.75" x14ac:dyDescent="0.25">
      <c r="A295" s="61"/>
      <c r="B295" s="49"/>
      <c r="C295" s="62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49"/>
      <c r="T295" s="49"/>
      <c r="U295" s="49"/>
    </row>
    <row r="296" spans="1:21" ht="15.75" x14ac:dyDescent="0.25">
      <c r="A296" s="61"/>
      <c r="B296" s="49"/>
      <c r="C296" s="62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49"/>
      <c r="T296" s="49"/>
      <c r="U296" s="49"/>
    </row>
    <row r="297" spans="1:21" ht="15.75" x14ac:dyDescent="0.25">
      <c r="A297" s="61"/>
      <c r="B297" s="49"/>
      <c r="C297" s="62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49"/>
      <c r="T297" s="49"/>
      <c r="U297" s="49"/>
    </row>
    <row r="298" spans="1:21" ht="15.75" x14ac:dyDescent="0.25">
      <c r="A298" s="61"/>
      <c r="B298" s="49"/>
      <c r="C298" s="62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49"/>
      <c r="T298" s="49"/>
      <c r="U298" s="49"/>
    </row>
    <row r="299" spans="1:21" ht="15.75" x14ac:dyDescent="0.25">
      <c r="A299" s="61"/>
      <c r="B299" s="49"/>
      <c r="C299" s="62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49"/>
      <c r="T299" s="49"/>
      <c r="U299" s="49"/>
    </row>
    <row r="300" spans="1:21" ht="15.75" x14ac:dyDescent="0.25">
      <c r="A300" s="61"/>
      <c r="B300" s="49"/>
      <c r="C300" s="62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49"/>
      <c r="T300" s="49"/>
      <c r="U300" s="49"/>
    </row>
    <row r="301" spans="1:21" ht="15.75" x14ac:dyDescent="0.25">
      <c r="A301" s="61"/>
      <c r="B301" s="49"/>
      <c r="C301" s="62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49"/>
      <c r="T301" s="49"/>
      <c r="U301" s="49"/>
    </row>
    <row r="302" spans="1:21" ht="15.75" x14ac:dyDescent="0.25">
      <c r="A302" s="61"/>
      <c r="B302" s="49"/>
      <c r="C302" s="62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49"/>
      <c r="T302" s="49"/>
      <c r="U302" s="49"/>
    </row>
    <row r="303" spans="1:21" ht="15.75" x14ac:dyDescent="0.25">
      <c r="A303" s="61"/>
      <c r="B303" s="49"/>
      <c r="C303" s="62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49"/>
      <c r="T303" s="49"/>
      <c r="U303" s="49"/>
    </row>
    <row r="304" spans="1:21" ht="15.75" x14ac:dyDescent="0.25">
      <c r="A304" s="61"/>
      <c r="B304" s="49"/>
      <c r="C304" s="62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49"/>
      <c r="T304" s="49"/>
      <c r="U304" s="49"/>
    </row>
    <row r="305" spans="1:21" ht="15.75" x14ac:dyDescent="0.25">
      <c r="A305" s="61"/>
      <c r="B305" s="49"/>
      <c r="C305" s="62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49"/>
      <c r="T305" s="49"/>
      <c r="U305" s="49"/>
    </row>
    <row r="306" spans="1:21" ht="15.75" x14ac:dyDescent="0.25">
      <c r="A306" s="61"/>
      <c r="B306" s="49"/>
      <c r="C306" s="62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49"/>
      <c r="T306" s="49"/>
      <c r="U306" s="49"/>
    </row>
    <row r="307" spans="1:21" ht="15.75" x14ac:dyDescent="0.25">
      <c r="A307" s="61"/>
      <c r="B307" s="49"/>
      <c r="C307" s="62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49"/>
      <c r="T307" s="49"/>
      <c r="U307" s="49"/>
    </row>
    <row r="308" spans="1:21" ht="15.75" x14ac:dyDescent="0.25">
      <c r="A308" s="61"/>
      <c r="B308" s="49"/>
      <c r="C308" s="62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49"/>
      <c r="T308" s="49"/>
      <c r="U308" s="49"/>
    </row>
    <row r="309" spans="1:21" ht="15.75" x14ac:dyDescent="0.25">
      <c r="A309" s="61"/>
      <c r="B309" s="49"/>
      <c r="C309" s="62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49"/>
      <c r="T309" s="49"/>
      <c r="U309" s="49"/>
    </row>
    <row r="310" spans="1:21" ht="15.75" x14ac:dyDescent="0.25">
      <c r="A310" s="61"/>
      <c r="B310" s="49"/>
      <c r="C310" s="62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49"/>
      <c r="T310" s="49"/>
      <c r="U310" s="49"/>
    </row>
    <row r="311" spans="1:21" ht="15.75" x14ac:dyDescent="0.25">
      <c r="A311" s="61"/>
      <c r="B311" s="49"/>
      <c r="C311" s="62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49"/>
      <c r="T311" s="49"/>
      <c r="U311" s="49"/>
    </row>
    <row r="312" spans="1:21" ht="15.75" x14ac:dyDescent="0.25">
      <c r="A312" s="61"/>
      <c r="B312" s="49"/>
      <c r="C312" s="62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49"/>
      <c r="T312" s="49"/>
      <c r="U312" s="49"/>
    </row>
    <row r="313" spans="1:21" ht="15.75" x14ac:dyDescent="0.25">
      <c r="A313" s="61"/>
      <c r="B313" s="49"/>
      <c r="C313" s="62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49"/>
      <c r="T313" s="49"/>
      <c r="U313" s="49"/>
    </row>
    <row r="314" spans="1:21" ht="15.75" x14ac:dyDescent="0.25">
      <c r="A314" s="61"/>
      <c r="B314" s="49"/>
      <c r="C314" s="62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49"/>
      <c r="T314" s="49"/>
      <c r="U314" s="49"/>
    </row>
    <row r="315" spans="1:21" ht="15.75" x14ac:dyDescent="0.25">
      <c r="A315" s="61"/>
      <c r="B315" s="49"/>
      <c r="C315" s="62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49"/>
      <c r="T315" s="49"/>
      <c r="U315" s="49"/>
    </row>
    <row r="316" spans="1:21" ht="15.75" x14ac:dyDescent="0.25">
      <c r="A316" s="61"/>
      <c r="B316" s="49"/>
      <c r="C316" s="62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49"/>
      <c r="T316" s="49"/>
      <c r="U316" s="49"/>
    </row>
    <row r="317" spans="1:21" ht="15.75" x14ac:dyDescent="0.25">
      <c r="A317" s="61"/>
      <c r="B317" s="49"/>
      <c r="C317" s="62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49"/>
      <c r="T317" s="49"/>
      <c r="U317" s="49"/>
    </row>
    <row r="318" spans="1:21" ht="15.75" x14ac:dyDescent="0.25">
      <c r="A318" s="61"/>
      <c r="B318" s="49"/>
      <c r="C318" s="62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49"/>
      <c r="T318" s="49"/>
      <c r="U318" s="49"/>
    </row>
    <row r="319" spans="1:21" ht="15.75" x14ac:dyDescent="0.25">
      <c r="A319" s="61"/>
      <c r="B319" s="49"/>
      <c r="C319" s="62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49"/>
      <c r="T319" s="49"/>
      <c r="U319" s="49"/>
    </row>
    <row r="320" spans="1:21" ht="15.75" x14ac:dyDescent="0.25">
      <c r="A320" s="61"/>
      <c r="B320" s="49"/>
      <c r="C320" s="62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49"/>
      <c r="T320" s="49"/>
      <c r="U320" s="49"/>
    </row>
    <row r="321" spans="1:21" ht="15.75" x14ac:dyDescent="0.25">
      <c r="A321" s="61"/>
      <c r="B321" s="49"/>
      <c r="C321" s="62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49"/>
      <c r="T321" s="49"/>
      <c r="U321" s="49"/>
    </row>
    <row r="322" spans="1:21" ht="15.75" x14ac:dyDescent="0.25">
      <c r="A322" s="61"/>
      <c r="B322" s="49"/>
      <c r="C322" s="62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49"/>
      <c r="T322" s="49"/>
      <c r="U322" s="49"/>
    </row>
    <row r="323" spans="1:21" ht="15.75" x14ac:dyDescent="0.25">
      <c r="A323" s="61"/>
      <c r="B323" s="49"/>
      <c r="C323" s="62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49"/>
      <c r="T323" s="49"/>
      <c r="U323" s="49"/>
    </row>
    <row r="324" spans="1:21" ht="15.75" x14ac:dyDescent="0.25">
      <c r="A324" s="61"/>
      <c r="B324" s="49"/>
      <c r="C324" s="62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49"/>
      <c r="T324" s="49"/>
      <c r="U324" s="49"/>
    </row>
    <row r="325" spans="1:21" ht="15.75" x14ac:dyDescent="0.25">
      <c r="A325" s="61"/>
      <c r="B325" s="49"/>
      <c r="C325" s="62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49"/>
      <c r="T325" s="49"/>
      <c r="U325" s="49"/>
    </row>
    <row r="326" spans="1:21" ht="15.75" x14ac:dyDescent="0.25">
      <c r="A326" s="61"/>
      <c r="B326" s="49"/>
      <c r="C326" s="62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49"/>
      <c r="T326" s="49"/>
      <c r="U326" s="49"/>
    </row>
    <row r="327" spans="1:21" ht="15.75" x14ac:dyDescent="0.25">
      <c r="A327" s="61"/>
      <c r="B327" s="49"/>
      <c r="C327" s="62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49"/>
      <c r="T327" s="49"/>
      <c r="U327" s="49"/>
    </row>
    <row r="328" spans="1:21" ht="15.75" x14ac:dyDescent="0.25">
      <c r="A328" s="61"/>
      <c r="B328" s="49"/>
      <c r="C328" s="62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49"/>
      <c r="T328" s="49"/>
      <c r="U328" s="49"/>
    </row>
    <row r="329" spans="1:21" ht="15.75" x14ac:dyDescent="0.25">
      <c r="A329" s="61"/>
      <c r="B329" s="49"/>
      <c r="C329" s="62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49"/>
      <c r="T329" s="49"/>
      <c r="U329" s="49"/>
    </row>
    <row r="330" spans="1:21" ht="15.75" x14ac:dyDescent="0.25">
      <c r="A330" s="61"/>
      <c r="B330" s="49"/>
      <c r="C330" s="62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49"/>
      <c r="T330" s="49"/>
      <c r="U330" s="49"/>
    </row>
    <row r="331" spans="1:21" ht="15.75" x14ac:dyDescent="0.25">
      <c r="A331" s="61"/>
      <c r="B331" s="49"/>
      <c r="C331" s="62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49"/>
      <c r="T331" s="49"/>
      <c r="U331" s="49"/>
    </row>
    <row r="332" spans="1:21" ht="15.75" x14ac:dyDescent="0.25">
      <c r="A332" s="61"/>
      <c r="B332" s="49"/>
      <c r="C332" s="62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49"/>
      <c r="T332" s="49"/>
      <c r="U332" s="49"/>
    </row>
    <row r="333" spans="1:21" ht="15.75" x14ac:dyDescent="0.25">
      <c r="A333" s="61"/>
      <c r="B333" s="49"/>
      <c r="C333" s="62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49"/>
      <c r="T333" s="49"/>
      <c r="U333" s="49"/>
    </row>
    <row r="334" spans="1:21" ht="15.75" x14ac:dyDescent="0.25">
      <c r="A334" s="61"/>
      <c r="B334" s="49"/>
      <c r="C334" s="62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49"/>
      <c r="T334" s="49"/>
      <c r="U334" s="49"/>
    </row>
    <row r="335" spans="1:21" ht="15.75" x14ac:dyDescent="0.25">
      <c r="A335" s="61"/>
      <c r="B335" s="49"/>
      <c r="C335" s="62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49"/>
      <c r="T335" s="49"/>
      <c r="U335" s="49"/>
    </row>
    <row r="336" spans="1:21" ht="15.75" x14ac:dyDescent="0.25">
      <c r="A336" s="61"/>
      <c r="B336" s="49"/>
      <c r="C336" s="62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49"/>
      <c r="T336" s="49"/>
      <c r="U336" s="49"/>
    </row>
    <row r="337" spans="1:21" ht="15.75" x14ac:dyDescent="0.25">
      <c r="A337" s="61"/>
      <c r="B337" s="49"/>
      <c r="C337" s="62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49"/>
      <c r="T337" s="49"/>
      <c r="U337" s="49"/>
    </row>
    <row r="338" spans="1:21" ht="15.75" x14ac:dyDescent="0.25">
      <c r="A338" s="61"/>
      <c r="B338" s="49"/>
      <c r="C338" s="62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49"/>
      <c r="T338" s="49"/>
      <c r="U338" s="49"/>
    </row>
    <row r="339" spans="1:21" ht="15.75" x14ac:dyDescent="0.25">
      <c r="A339" s="61"/>
      <c r="B339" s="49"/>
      <c r="C339" s="62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49"/>
      <c r="T339" s="49"/>
      <c r="U339" s="49"/>
    </row>
    <row r="340" spans="1:21" ht="15.75" x14ac:dyDescent="0.25">
      <c r="A340" s="61"/>
      <c r="B340" s="49"/>
      <c r="C340" s="62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49"/>
      <c r="T340" s="49"/>
      <c r="U340" s="49"/>
    </row>
    <row r="341" spans="1:21" ht="15.75" x14ac:dyDescent="0.25">
      <c r="A341" s="61"/>
      <c r="B341" s="49"/>
      <c r="C341" s="62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49"/>
      <c r="T341" s="49"/>
      <c r="U341" s="49"/>
    </row>
    <row r="342" spans="1:21" ht="15.75" x14ac:dyDescent="0.25">
      <c r="A342" s="61"/>
      <c r="B342" s="49"/>
      <c r="C342" s="62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49"/>
      <c r="T342" s="49"/>
      <c r="U342" s="49"/>
    </row>
    <row r="343" spans="1:21" ht="15.75" x14ac:dyDescent="0.25">
      <c r="A343" s="61"/>
      <c r="B343" s="49"/>
      <c r="C343" s="62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49"/>
      <c r="T343" s="49"/>
      <c r="U343" s="49"/>
    </row>
    <row r="344" spans="1:21" ht="15.75" x14ac:dyDescent="0.25">
      <c r="A344" s="61"/>
      <c r="B344" s="49"/>
      <c r="C344" s="62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49"/>
      <c r="T344" s="49"/>
      <c r="U344" s="49"/>
    </row>
    <row r="345" spans="1:21" ht="15.75" x14ac:dyDescent="0.25">
      <c r="A345" s="61"/>
      <c r="B345" s="49"/>
      <c r="C345" s="62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49"/>
      <c r="T345" s="49"/>
      <c r="U345" s="49"/>
    </row>
    <row r="346" spans="1:21" ht="15.75" x14ac:dyDescent="0.25">
      <c r="A346" s="61"/>
      <c r="B346" s="49"/>
      <c r="C346" s="62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49"/>
      <c r="T346" s="49"/>
      <c r="U346" s="49"/>
    </row>
    <row r="347" spans="1:21" ht="15.75" x14ac:dyDescent="0.25">
      <c r="A347" s="61"/>
      <c r="B347" s="49"/>
      <c r="C347" s="62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49"/>
      <c r="T347" s="49"/>
      <c r="U347" s="49"/>
    </row>
    <row r="348" spans="1:21" ht="15.75" x14ac:dyDescent="0.25">
      <c r="A348" s="61"/>
      <c r="B348" s="49"/>
      <c r="C348" s="62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49"/>
      <c r="T348" s="49"/>
      <c r="U348" s="49"/>
    </row>
    <row r="349" spans="1:21" ht="15.75" x14ac:dyDescent="0.25">
      <c r="A349" s="61"/>
      <c r="B349" s="49"/>
      <c r="C349" s="62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49"/>
      <c r="T349" s="49"/>
      <c r="U349" s="49"/>
    </row>
    <row r="350" spans="1:21" ht="15.75" x14ac:dyDescent="0.25">
      <c r="A350" s="61"/>
      <c r="B350" s="49"/>
      <c r="C350" s="62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49"/>
      <c r="T350" s="49"/>
      <c r="U350" s="49"/>
    </row>
    <row r="351" spans="1:21" ht="15.75" x14ac:dyDescent="0.25">
      <c r="A351" s="61"/>
      <c r="B351" s="49"/>
      <c r="C351" s="62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49"/>
      <c r="T351" s="49"/>
      <c r="U351" s="49"/>
    </row>
    <row r="352" spans="1:21" ht="15.75" x14ac:dyDescent="0.25">
      <c r="A352" s="61"/>
      <c r="B352" s="49"/>
      <c r="C352" s="62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49"/>
      <c r="T352" s="49"/>
      <c r="U352" s="49"/>
    </row>
    <row r="353" spans="1:21" ht="15.75" x14ac:dyDescent="0.25">
      <c r="A353" s="61"/>
      <c r="B353" s="49"/>
      <c r="C353" s="62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49"/>
      <c r="T353" s="49"/>
      <c r="U353" s="49"/>
    </row>
    <row r="354" spans="1:21" ht="15.75" x14ac:dyDescent="0.25">
      <c r="A354" s="61"/>
      <c r="B354" s="49"/>
      <c r="C354" s="62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49"/>
      <c r="T354" s="49"/>
      <c r="U354" s="49"/>
    </row>
    <row r="355" spans="1:21" ht="15.75" x14ac:dyDescent="0.25">
      <c r="A355" s="61"/>
      <c r="B355" s="49"/>
      <c r="C355" s="62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49"/>
      <c r="T355" s="49"/>
      <c r="U355" s="49"/>
    </row>
    <row r="356" spans="1:21" ht="15.75" x14ac:dyDescent="0.25">
      <c r="A356" s="61"/>
      <c r="B356" s="49"/>
      <c r="C356" s="62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49"/>
      <c r="T356" s="49"/>
      <c r="U356" s="49"/>
    </row>
    <row r="357" spans="1:21" ht="15.75" x14ac:dyDescent="0.25">
      <c r="A357" s="61"/>
      <c r="B357" s="49"/>
      <c r="C357" s="62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49"/>
      <c r="T357" s="49"/>
      <c r="U357" s="49"/>
    </row>
    <row r="358" spans="1:21" ht="15.75" x14ac:dyDescent="0.25">
      <c r="A358" s="61"/>
      <c r="B358" s="49"/>
      <c r="C358" s="62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49"/>
      <c r="T358" s="49"/>
      <c r="U358" s="49"/>
    </row>
    <row r="359" spans="1:21" ht="15.75" x14ac:dyDescent="0.25">
      <c r="A359" s="61"/>
      <c r="B359" s="49"/>
      <c r="C359" s="62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49"/>
      <c r="T359" s="49"/>
      <c r="U359" s="49"/>
    </row>
    <row r="360" spans="1:21" ht="15.75" x14ac:dyDescent="0.25">
      <c r="A360" s="61"/>
      <c r="B360" s="49"/>
      <c r="C360" s="62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49"/>
      <c r="T360" s="49"/>
      <c r="U360" s="49"/>
    </row>
    <row r="361" spans="1:21" ht="15.75" x14ac:dyDescent="0.25">
      <c r="A361" s="61"/>
      <c r="B361" s="49"/>
      <c r="C361" s="62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49"/>
      <c r="T361" s="49"/>
      <c r="U361" s="49"/>
    </row>
    <row r="362" spans="1:21" ht="15.75" x14ac:dyDescent="0.25">
      <c r="A362" s="61"/>
      <c r="B362" s="49"/>
      <c r="C362" s="62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49"/>
      <c r="T362" s="49"/>
      <c r="U362" s="49"/>
    </row>
    <row r="363" spans="1:21" ht="15.75" x14ac:dyDescent="0.25">
      <c r="A363" s="61"/>
      <c r="B363" s="49"/>
      <c r="C363" s="62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49"/>
      <c r="T363" s="49"/>
      <c r="U363" s="49"/>
    </row>
    <row r="364" spans="1:21" ht="15.75" x14ac:dyDescent="0.25">
      <c r="A364" s="61"/>
      <c r="B364" s="49"/>
      <c r="C364" s="62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49"/>
      <c r="T364" s="49"/>
      <c r="U364" s="49"/>
    </row>
    <row r="365" spans="1:21" ht="15.75" x14ac:dyDescent="0.25">
      <c r="A365" s="61"/>
      <c r="B365" s="49"/>
      <c r="C365" s="62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49"/>
      <c r="T365" s="49"/>
      <c r="U365" s="49"/>
    </row>
    <row r="366" spans="1:21" ht="15.75" x14ac:dyDescent="0.25">
      <c r="A366" s="61"/>
      <c r="B366" s="49"/>
      <c r="C366" s="62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49"/>
      <c r="T366" s="49"/>
      <c r="U366" s="49"/>
    </row>
    <row r="367" spans="1:21" ht="15.75" x14ac:dyDescent="0.25">
      <c r="A367" s="61"/>
      <c r="B367" s="49"/>
      <c r="C367" s="62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49"/>
      <c r="T367" s="49"/>
      <c r="U367" s="49"/>
    </row>
    <row r="368" spans="1:21" ht="15.75" x14ac:dyDescent="0.25">
      <c r="A368" s="61"/>
      <c r="B368" s="49"/>
      <c r="C368" s="62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49"/>
      <c r="T368" s="49"/>
      <c r="U368" s="49"/>
    </row>
    <row r="369" spans="1:21" ht="15.75" x14ac:dyDescent="0.25">
      <c r="A369" s="61"/>
      <c r="B369" s="49"/>
      <c r="C369" s="62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49"/>
      <c r="T369" s="49"/>
      <c r="U369" s="49"/>
    </row>
    <row r="370" spans="1:21" ht="15.75" x14ac:dyDescent="0.25">
      <c r="A370" s="61"/>
      <c r="B370" s="49"/>
      <c r="C370" s="62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49"/>
      <c r="T370" s="49"/>
      <c r="U370" s="49"/>
    </row>
    <row r="371" spans="1:21" ht="15.75" x14ac:dyDescent="0.25">
      <c r="A371" s="61"/>
      <c r="B371" s="49"/>
      <c r="C371" s="62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49"/>
      <c r="T371" s="49"/>
      <c r="U371" s="49"/>
    </row>
    <row r="372" spans="1:21" ht="15.75" x14ac:dyDescent="0.25">
      <c r="A372" s="61"/>
      <c r="B372" s="49"/>
      <c r="C372" s="62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49"/>
      <c r="T372" s="49"/>
      <c r="U372" s="49"/>
    </row>
    <row r="373" spans="1:21" ht="15.75" x14ac:dyDescent="0.25">
      <c r="A373" s="61"/>
      <c r="B373" s="49"/>
      <c r="C373" s="62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49"/>
      <c r="T373" s="49"/>
      <c r="U373" s="49"/>
    </row>
    <row r="374" spans="1:21" ht="15.75" x14ac:dyDescent="0.25">
      <c r="A374" s="61"/>
      <c r="B374" s="49"/>
      <c r="C374" s="62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49"/>
      <c r="T374" s="49"/>
      <c r="U374" s="49"/>
    </row>
    <row r="375" spans="1:21" ht="15.75" x14ac:dyDescent="0.25">
      <c r="A375" s="61"/>
      <c r="B375" s="49"/>
      <c r="C375" s="62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49"/>
      <c r="T375" s="49"/>
      <c r="U375" s="49"/>
    </row>
    <row r="376" spans="1:21" ht="15.75" x14ac:dyDescent="0.25">
      <c r="A376" s="61"/>
      <c r="B376" s="49"/>
      <c r="C376" s="62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49"/>
      <c r="T376" s="49"/>
      <c r="U376" s="49"/>
    </row>
    <row r="377" spans="1:21" ht="15.75" x14ac:dyDescent="0.25">
      <c r="A377" s="61"/>
      <c r="B377" s="49"/>
      <c r="C377" s="62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49"/>
      <c r="T377" s="49"/>
      <c r="U377" s="49"/>
    </row>
    <row r="378" spans="1:21" ht="15.75" x14ac:dyDescent="0.25">
      <c r="A378" s="61"/>
      <c r="B378" s="49"/>
      <c r="C378" s="62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49"/>
      <c r="T378" s="49"/>
      <c r="U378" s="49"/>
    </row>
    <row r="379" spans="1:21" ht="15.75" x14ac:dyDescent="0.25">
      <c r="A379" s="61"/>
      <c r="B379" s="49"/>
      <c r="C379" s="62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49"/>
      <c r="T379" s="49"/>
      <c r="U379" s="49"/>
    </row>
    <row r="380" spans="1:21" ht="15.75" x14ac:dyDescent="0.25">
      <c r="A380" s="61"/>
      <c r="B380" s="49"/>
      <c r="C380" s="62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49"/>
      <c r="T380" s="49"/>
      <c r="U380" s="49"/>
    </row>
    <row r="381" spans="1:21" ht="15.75" x14ac:dyDescent="0.25">
      <c r="A381" s="61"/>
      <c r="B381" s="49"/>
      <c r="C381" s="62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49"/>
      <c r="T381" s="49"/>
      <c r="U381" s="49"/>
    </row>
    <row r="382" spans="1:21" ht="15.75" x14ac:dyDescent="0.25">
      <c r="A382" s="61"/>
      <c r="B382" s="49"/>
      <c r="C382" s="62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49"/>
      <c r="T382" s="49"/>
      <c r="U382" s="49"/>
    </row>
    <row r="383" spans="1:21" ht="15.75" x14ac:dyDescent="0.25">
      <c r="A383" s="61"/>
      <c r="B383" s="49"/>
      <c r="C383" s="62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49"/>
      <c r="T383" s="49"/>
      <c r="U383" s="49"/>
    </row>
    <row r="384" spans="1:21" ht="15.75" x14ac:dyDescent="0.25">
      <c r="A384" s="61"/>
      <c r="B384" s="49"/>
      <c r="C384" s="62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49"/>
      <c r="T384" s="49"/>
      <c r="U384" s="49"/>
    </row>
    <row r="385" spans="1:21" ht="15.75" x14ac:dyDescent="0.25">
      <c r="A385" s="61"/>
      <c r="B385" s="49"/>
      <c r="C385" s="62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49"/>
      <c r="T385" s="49"/>
      <c r="U385" s="49"/>
    </row>
    <row r="386" spans="1:21" ht="15.75" x14ac:dyDescent="0.25">
      <c r="A386" s="61"/>
      <c r="B386" s="49"/>
      <c r="C386" s="62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49"/>
      <c r="T386" s="49"/>
      <c r="U386" s="49"/>
    </row>
    <row r="387" spans="1:21" ht="15.75" x14ac:dyDescent="0.25">
      <c r="A387" s="61"/>
      <c r="B387" s="49"/>
      <c r="C387" s="62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49"/>
      <c r="T387" s="49"/>
      <c r="U387" s="49"/>
    </row>
    <row r="388" spans="1:21" ht="15.75" x14ac:dyDescent="0.25">
      <c r="A388" s="61"/>
      <c r="B388" s="49"/>
      <c r="C388" s="62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49"/>
      <c r="T388" s="49"/>
      <c r="U388" s="49"/>
    </row>
    <row r="389" spans="1:21" ht="15.75" x14ac:dyDescent="0.25">
      <c r="A389" s="61"/>
      <c r="B389" s="49"/>
      <c r="C389" s="62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49"/>
      <c r="T389" s="49"/>
      <c r="U389" s="49"/>
    </row>
    <row r="390" spans="1:21" ht="15.75" x14ac:dyDescent="0.25">
      <c r="A390" s="61"/>
      <c r="B390" s="49"/>
      <c r="C390" s="62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49"/>
      <c r="T390" s="49"/>
      <c r="U390" s="49"/>
    </row>
    <row r="391" spans="1:21" ht="15.75" x14ac:dyDescent="0.25">
      <c r="A391" s="61"/>
      <c r="B391" s="49"/>
      <c r="C391" s="62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49"/>
      <c r="T391" s="49"/>
      <c r="U391" s="49"/>
    </row>
    <row r="392" spans="1:21" ht="15.75" x14ac:dyDescent="0.25">
      <c r="A392" s="61"/>
      <c r="B392" s="49"/>
      <c r="C392" s="62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49"/>
      <c r="T392" s="49"/>
      <c r="U392" s="49"/>
    </row>
    <row r="393" spans="1:21" ht="15.75" x14ac:dyDescent="0.25">
      <c r="A393" s="61"/>
      <c r="B393" s="49"/>
      <c r="C393" s="62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49"/>
      <c r="T393" s="49"/>
      <c r="U393" s="49"/>
    </row>
    <row r="394" spans="1:21" ht="15.75" x14ac:dyDescent="0.25">
      <c r="A394" s="61"/>
      <c r="B394" s="49"/>
      <c r="C394" s="62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49"/>
      <c r="T394" s="49"/>
      <c r="U394" s="49"/>
    </row>
    <row r="395" spans="1:21" ht="15.75" x14ac:dyDescent="0.25">
      <c r="A395" s="61"/>
      <c r="B395" s="49"/>
      <c r="C395" s="62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49"/>
      <c r="T395" s="49"/>
      <c r="U395" s="49"/>
    </row>
    <row r="396" spans="1:21" ht="15.75" x14ac:dyDescent="0.25">
      <c r="A396" s="61"/>
      <c r="B396" s="49"/>
      <c r="C396" s="62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49"/>
      <c r="T396" s="49"/>
      <c r="U396" s="49"/>
    </row>
    <row r="397" spans="1:21" ht="15.75" x14ac:dyDescent="0.25">
      <c r="A397" s="61"/>
      <c r="B397" s="49"/>
      <c r="C397" s="62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49"/>
      <c r="T397" s="49"/>
      <c r="U397" s="49"/>
    </row>
    <row r="398" spans="1:21" ht="15.75" x14ac:dyDescent="0.25">
      <c r="A398" s="61"/>
      <c r="B398" s="49"/>
      <c r="C398" s="62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49"/>
      <c r="T398" s="49"/>
      <c r="U398" s="49"/>
    </row>
    <row r="399" spans="1:21" ht="15.75" x14ac:dyDescent="0.25">
      <c r="A399" s="61"/>
      <c r="B399" s="49"/>
      <c r="C399" s="62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49"/>
      <c r="T399" s="49"/>
      <c r="U399" s="49"/>
    </row>
    <row r="400" spans="1:21" ht="15.75" x14ac:dyDescent="0.25">
      <c r="A400" s="61"/>
      <c r="B400" s="49"/>
      <c r="C400" s="62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49"/>
      <c r="T400" s="49"/>
      <c r="U400" s="49"/>
    </row>
    <row r="401" spans="1:21" ht="15.75" x14ac:dyDescent="0.25">
      <c r="A401" s="61"/>
      <c r="B401" s="49"/>
      <c r="C401" s="62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49"/>
      <c r="T401" s="49"/>
      <c r="U401" s="49"/>
    </row>
    <row r="402" spans="1:21" ht="15.75" x14ac:dyDescent="0.25">
      <c r="A402" s="61"/>
      <c r="B402" s="49"/>
      <c r="C402" s="62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49"/>
      <c r="T402" s="49"/>
      <c r="U402" s="49"/>
    </row>
    <row r="403" spans="1:21" ht="15.75" x14ac:dyDescent="0.25">
      <c r="A403" s="61"/>
      <c r="B403" s="49"/>
      <c r="C403" s="62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49"/>
      <c r="T403" s="49"/>
      <c r="U403" s="49"/>
    </row>
    <row r="404" spans="1:21" ht="15.75" x14ac:dyDescent="0.25">
      <c r="A404" s="61"/>
      <c r="B404" s="49"/>
      <c r="C404" s="62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49"/>
      <c r="T404" s="49"/>
      <c r="U404" s="49"/>
    </row>
    <row r="405" spans="1:21" ht="15.75" x14ac:dyDescent="0.25">
      <c r="A405" s="61"/>
      <c r="B405" s="49"/>
      <c r="C405" s="62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49"/>
      <c r="T405" s="49"/>
      <c r="U405" s="49"/>
    </row>
    <row r="406" spans="1:21" ht="15.75" x14ac:dyDescent="0.25">
      <c r="A406" s="61"/>
      <c r="B406" s="49"/>
      <c r="C406" s="62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49"/>
      <c r="T406" s="49"/>
      <c r="U406" s="49"/>
    </row>
    <row r="407" spans="1:21" ht="15.75" x14ac:dyDescent="0.25">
      <c r="A407" s="61"/>
      <c r="B407" s="49"/>
      <c r="C407" s="62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49"/>
      <c r="T407" s="49"/>
      <c r="U407" s="49"/>
    </row>
    <row r="408" spans="1:21" ht="15.75" x14ac:dyDescent="0.25">
      <c r="A408" s="61"/>
      <c r="B408" s="49"/>
      <c r="C408" s="62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49"/>
      <c r="T408" s="49"/>
      <c r="U408" s="49"/>
    </row>
    <row r="409" spans="1:21" ht="15.75" x14ac:dyDescent="0.25">
      <c r="A409" s="61"/>
      <c r="B409" s="49"/>
      <c r="C409" s="62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49"/>
      <c r="T409" s="49"/>
      <c r="U409" s="49"/>
    </row>
    <row r="410" spans="1:21" ht="15.75" x14ac:dyDescent="0.25">
      <c r="A410" s="61"/>
      <c r="B410" s="49"/>
      <c r="C410" s="62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49"/>
      <c r="T410" s="49"/>
      <c r="U410" s="49"/>
    </row>
    <row r="411" spans="1:21" ht="15.75" x14ac:dyDescent="0.25">
      <c r="A411" s="61"/>
      <c r="B411" s="49"/>
      <c r="C411" s="62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49"/>
      <c r="T411" s="49"/>
      <c r="U411" s="49"/>
    </row>
    <row r="412" spans="1:21" ht="15.75" x14ac:dyDescent="0.25">
      <c r="A412" s="61"/>
      <c r="B412" s="49"/>
      <c r="C412" s="62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49"/>
      <c r="T412" s="49"/>
      <c r="U412" s="49"/>
    </row>
    <row r="413" spans="1:21" ht="15.75" x14ac:dyDescent="0.25">
      <c r="A413" s="61"/>
      <c r="B413" s="49"/>
      <c r="C413" s="62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49"/>
      <c r="T413" s="49"/>
      <c r="U413" s="49"/>
    </row>
    <row r="414" spans="1:21" ht="15.75" x14ac:dyDescent="0.25">
      <c r="A414" s="61"/>
      <c r="B414" s="49"/>
      <c r="C414" s="62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49"/>
      <c r="T414" s="49"/>
      <c r="U414" s="49"/>
    </row>
    <row r="415" spans="1:21" ht="15.75" x14ac:dyDescent="0.25">
      <c r="A415" s="61"/>
      <c r="B415" s="49"/>
      <c r="C415" s="62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49"/>
      <c r="T415" s="49"/>
      <c r="U415" s="49"/>
    </row>
    <row r="416" spans="1:21" ht="15.75" x14ac:dyDescent="0.25">
      <c r="A416" s="61"/>
      <c r="B416" s="49"/>
      <c r="C416" s="62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49"/>
      <c r="T416" s="49"/>
      <c r="U416" s="49"/>
    </row>
    <row r="417" spans="1:21" ht="15.75" x14ac:dyDescent="0.25">
      <c r="A417" s="61"/>
      <c r="B417" s="49"/>
      <c r="C417" s="62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49"/>
      <c r="T417" s="49"/>
      <c r="U417" s="49"/>
    </row>
    <row r="418" spans="1:21" ht="15.75" x14ac:dyDescent="0.25">
      <c r="A418" s="61"/>
      <c r="B418" s="49"/>
      <c r="C418" s="62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49"/>
      <c r="T418" s="49"/>
      <c r="U418" s="49"/>
    </row>
    <row r="419" spans="1:21" ht="15.75" x14ac:dyDescent="0.25">
      <c r="A419" s="61"/>
      <c r="B419" s="49"/>
      <c r="C419" s="62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49"/>
      <c r="T419" s="49"/>
      <c r="U419" s="49"/>
    </row>
    <row r="420" spans="1:21" ht="15.75" x14ac:dyDescent="0.25">
      <c r="A420" s="61"/>
      <c r="B420" s="49"/>
      <c r="C420" s="62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49"/>
      <c r="T420" s="49"/>
      <c r="U420" s="49"/>
    </row>
    <row r="421" spans="1:21" ht="15.75" x14ac:dyDescent="0.25">
      <c r="A421" s="61"/>
      <c r="B421" s="49"/>
      <c r="C421" s="62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49"/>
      <c r="T421" s="49"/>
      <c r="U421" s="49"/>
    </row>
    <row r="422" spans="1:21" ht="15.75" x14ac:dyDescent="0.25">
      <c r="A422" s="61"/>
      <c r="B422" s="49"/>
      <c r="C422" s="62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49"/>
      <c r="T422" s="49"/>
      <c r="U422" s="49"/>
    </row>
    <row r="423" spans="1:21" ht="15.75" x14ac:dyDescent="0.25">
      <c r="A423" s="61"/>
      <c r="B423" s="49"/>
      <c r="C423" s="62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49"/>
      <c r="T423" s="49"/>
      <c r="U423" s="49"/>
    </row>
    <row r="424" spans="1:21" ht="15.75" x14ac:dyDescent="0.25">
      <c r="A424" s="61"/>
      <c r="B424" s="49"/>
      <c r="C424" s="62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49"/>
      <c r="T424" s="49"/>
      <c r="U424" s="49"/>
    </row>
    <row r="425" spans="1:21" ht="15.75" x14ac:dyDescent="0.25">
      <c r="A425" s="61"/>
      <c r="B425" s="49"/>
      <c r="C425" s="62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49"/>
      <c r="T425" s="49"/>
      <c r="U425" s="49"/>
    </row>
    <row r="426" spans="1:21" ht="15.75" x14ac:dyDescent="0.25">
      <c r="A426" s="61"/>
      <c r="B426" s="49"/>
      <c r="C426" s="62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49"/>
      <c r="T426" s="49"/>
      <c r="U426" s="49"/>
    </row>
    <row r="427" spans="1:21" ht="15.75" x14ac:dyDescent="0.25">
      <c r="A427" s="61"/>
      <c r="B427" s="49"/>
      <c r="C427" s="62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49"/>
      <c r="T427" s="49"/>
      <c r="U427" s="49"/>
    </row>
    <row r="428" spans="1:21" ht="15.75" x14ac:dyDescent="0.25">
      <c r="A428" s="61"/>
      <c r="B428" s="49"/>
      <c r="C428" s="62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49"/>
      <c r="T428" s="49"/>
      <c r="U428" s="49"/>
    </row>
    <row r="429" spans="1:21" ht="15.75" x14ac:dyDescent="0.25">
      <c r="A429" s="61"/>
      <c r="B429" s="49"/>
      <c r="C429" s="62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49"/>
      <c r="T429" s="49"/>
      <c r="U429" s="49"/>
    </row>
    <row r="430" spans="1:21" ht="15.75" x14ac:dyDescent="0.25">
      <c r="A430" s="61"/>
      <c r="B430" s="49"/>
      <c r="C430" s="62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49"/>
      <c r="T430" s="49"/>
      <c r="U430" s="49"/>
    </row>
    <row r="431" spans="1:21" ht="15.75" x14ac:dyDescent="0.25">
      <c r="A431" s="61"/>
      <c r="B431" s="49"/>
      <c r="C431" s="62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49"/>
      <c r="T431" s="49"/>
      <c r="U431" s="49"/>
    </row>
    <row r="432" spans="1:21" ht="15.75" x14ac:dyDescent="0.25">
      <c r="A432" s="61"/>
      <c r="B432" s="49"/>
      <c r="C432" s="62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49"/>
      <c r="T432" s="49"/>
      <c r="U432" s="49"/>
    </row>
    <row r="433" spans="1:21" ht="15.75" x14ac:dyDescent="0.25">
      <c r="A433" s="61"/>
      <c r="B433" s="49"/>
      <c r="C433" s="62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49"/>
      <c r="T433" s="49"/>
      <c r="U433" s="49"/>
    </row>
    <row r="434" spans="1:21" ht="15.75" x14ac:dyDescent="0.25">
      <c r="A434" s="61"/>
      <c r="B434" s="49"/>
      <c r="C434" s="62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49"/>
      <c r="T434" s="49"/>
      <c r="U434" s="49"/>
    </row>
    <row r="435" spans="1:21" ht="15.75" x14ac:dyDescent="0.25">
      <c r="A435" s="61"/>
      <c r="B435" s="49"/>
      <c r="C435" s="62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49"/>
      <c r="T435" s="49"/>
      <c r="U435" s="49"/>
    </row>
    <row r="436" spans="1:21" ht="15.75" x14ac:dyDescent="0.25">
      <c r="A436" s="61"/>
      <c r="B436" s="49"/>
      <c r="C436" s="62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49"/>
      <c r="T436" s="49"/>
      <c r="U436" s="49"/>
    </row>
    <row r="437" spans="1:21" ht="15.75" x14ac:dyDescent="0.25">
      <c r="A437" s="61"/>
      <c r="B437" s="49"/>
      <c r="C437" s="62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49"/>
      <c r="T437" s="49"/>
      <c r="U437" s="49"/>
    </row>
    <row r="438" spans="1:21" ht="15.75" x14ac:dyDescent="0.25">
      <c r="A438" s="61"/>
      <c r="B438" s="49"/>
      <c r="C438" s="62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49"/>
      <c r="T438" s="49"/>
      <c r="U438" s="49"/>
    </row>
    <row r="439" spans="1:21" ht="15.75" x14ac:dyDescent="0.25">
      <c r="A439" s="61"/>
      <c r="B439" s="49"/>
      <c r="C439" s="62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49"/>
      <c r="T439" s="49"/>
      <c r="U439" s="49"/>
    </row>
    <row r="440" spans="1:21" ht="15.75" x14ac:dyDescent="0.25">
      <c r="A440" s="61"/>
      <c r="B440" s="49"/>
      <c r="C440" s="62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49"/>
      <c r="T440" s="49"/>
      <c r="U440" s="49"/>
    </row>
    <row r="441" spans="1:21" ht="15.75" x14ac:dyDescent="0.25">
      <c r="A441" s="61"/>
      <c r="B441" s="49"/>
      <c r="C441" s="62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49"/>
      <c r="T441" s="49"/>
      <c r="U441" s="49"/>
    </row>
    <row r="442" spans="1:21" ht="15.75" x14ac:dyDescent="0.25">
      <c r="A442" s="61"/>
      <c r="B442" s="49"/>
      <c r="C442" s="62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49"/>
      <c r="T442" s="49"/>
      <c r="U442" s="49"/>
    </row>
    <row r="443" spans="1:21" ht="15.75" x14ac:dyDescent="0.25">
      <c r="A443" s="61"/>
      <c r="B443" s="49"/>
      <c r="C443" s="62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49"/>
      <c r="T443" s="49"/>
      <c r="U443" s="49"/>
    </row>
    <row r="444" spans="1:21" ht="15.75" x14ac:dyDescent="0.25">
      <c r="A444" s="61"/>
      <c r="B444" s="49"/>
      <c r="C444" s="62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49"/>
      <c r="T444" s="49"/>
      <c r="U444" s="49"/>
    </row>
    <row r="445" spans="1:21" ht="15.75" x14ac:dyDescent="0.25">
      <c r="A445" s="61"/>
      <c r="B445" s="49"/>
      <c r="C445" s="62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49"/>
      <c r="T445" s="49"/>
      <c r="U445" s="49"/>
    </row>
    <row r="446" spans="1:21" ht="15.75" x14ac:dyDescent="0.25">
      <c r="A446" s="61"/>
      <c r="B446" s="49"/>
      <c r="C446" s="62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49"/>
      <c r="T446" s="49"/>
      <c r="U446" s="49"/>
    </row>
    <row r="447" spans="1:21" ht="15.75" x14ac:dyDescent="0.25">
      <c r="A447" s="61"/>
      <c r="B447" s="49"/>
      <c r="C447" s="62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49"/>
      <c r="T447" s="49"/>
      <c r="U447" s="49"/>
    </row>
    <row r="448" spans="1:21" ht="15.75" x14ac:dyDescent="0.25">
      <c r="A448" s="61"/>
      <c r="B448" s="49"/>
      <c r="C448" s="62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49"/>
      <c r="T448" s="49"/>
      <c r="U448" s="49"/>
    </row>
    <row r="449" spans="1:21" ht="15.75" x14ac:dyDescent="0.25">
      <c r="A449" s="61"/>
      <c r="B449" s="49"/>
      <c r="C449" s="62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49"/>
      <c r="T449" s="49"/>
      <c r="U449" s="49"/>
    </row>
    <row r="450" spans="1:21" ht="15.75" x14ac:dyDescent="0.25">
      <c r="A450" s="61"/>
      <c r="B450" s="49"/>
      <c r="C450" s="62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49"/>
      <c r="T450" s="49"/>
      <c r="U450" s="49"/>
    </row>
    <row r="451" spans="1:21" ht="15.75" x14ac:dyDescent="0.25">
      <c r="A451" s="61"/>
      <c r="B451" s="49"/>
      <c r="C451" s="62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49"/>
      <c r="T451" s="49"/>
      <c r="U451" s="49"/>
    </row>
    <row r="452" spans="1:21" ht="15.75" x14ac:dyDescent="0.25">
      <c r="A452" s="61"/>
      <c r="B452" s="49"/>
      <c r="C452" s="62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49"/>
      <c r="T452" s="49"/>
      <c r="U452" s="49"/>
    </row>
    <row r="453" spans="1:21" ht="15.75" x14ac:dyDescent="0.25">
      <c r="A453" s="61"/>
      <c r="B453" s="49"/>
      <c r="C453" s="62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49"/>
      <c r="T453" s="49"/>
      <c r="U453" s="49"/>
    </row>
    <row r="454" spans="1:21" ht="15.75" x14ac:dyDescent="0.25">
      <c r="A454" s="61"/>
      <c r="B454" s="49"/>
      <c r="C454" s="62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49"/>
      <c r="T454" s="49"/>
      <c r="U454" s="49"/>
    </row>
    <row r="455" spans="1:21" ht="15.75" x14ac:dyDescent="0.25">
      <c r="A455" s="61"/>
      <c r="B455" s="49"/>
      <c r="C455" s="62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49"/>
      <c r="T455" s="49"/>
      <c r="U455" s="49"/>
    </row>
    <row r="456" spans="1:21" ht="15.75" x14ac:dyDescent="0.25">
      <c r="A456" s="61"/>
      <c r="B456" s="49"/>
      <c r="C456" s="62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49"/>
      <c r="T456" s="49"/>
      <c r="U456" s="49"/>
    </row>
    <row r="457" spans="1:21" ht="15.75" x14ac:dyDescent="0.25">
      <c r="A457" s="61"/>
      <c r="B457" s="49"/>
      <c r="C457" s="62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49"/>
      <c r="T457" s="49"/>
      <c r="U457" s="49"/>
    </row>
    <row r="458" spans="1:21" ht="15.75" x14ac:dyDescent="0.25">
      <c r="A458" s="61"/>
      <c r="B458" s="49"/>
      <c r="C458" s="62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49"/>
      <c r="T458" s="49"/>
      <c r="U458" s="49"/>
    </row>
    <row r="459" spans="1:21" ht="15.75" x14ac:dyDescent="0.25">
      <c r="A459" s="61"/>
      <c r="B459" s="49"/>
      <c r="C459" s="62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49"/>
      <c r="T459" s="49"/>
      <c r="U459" s="49"/>
    </row>
    <row r="460" spans="1:21" ht="15.75" x14ac:dyDescent="0.25">
      <c r="A460" s="61"/>
      <c r="B460" s="49"/>
      <c r="C460" s="62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49"/>
      <c r="T460" s="49"/>
      <c r="U460" s="49"/>
    </row>
    <row r="461" spans="1:21" ht="15.75" x14ac:dyDescent="0.25">
      <c r="A461" s="61"/>
      <c r="B461" s="49"/>
      <c r="C461" s="62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49"/>
      <c r="T461" s="49"/>
      <c r="U461" s="49"/>
    </row>
    <row r="462" spans="1:21" ht="15.75" x14ac:dyDescent="0.25">
      <c r="A462" s="61"/>
      <c r="B462" s="49"/>
      <c r="C462" s="62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49"/>
      <c r="T462" s="49"/>
      <c r="U462" s="49"/>
    </row>
    <row r="463" spans="1:21" ht="15.75" x14ac:dyDescent="0.25">
      <c r="A463" s="61"/>
      <c r="B463" s="49"/>
      <c r="C463" s="62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49"/>
      <c r="T463" s="49"/>
      <c r="U463" s="49"/>
    </row>
    <row r="464" spans="1:21" ht="15.75" x14ac:dyDescent="0.25">
      <c r="A464" s="61"/>
      <c r="B464" s="49"/>
      <c r="C464" s="62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49"/>
      <c r="T464" s="49"/>
      <c r="U464" s="49"/>
    </row>
    <row r="465" spans="1:21" ht="15.75" x14ac:dyDescent="0.25">
      <c r="A465" s="61"/>
      <c r="B465" s="49"/>
      <c r="C465" s="62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49"/>
      <c r="T465" s="49"/>
      <c r="U465" s="49"/>
    </row>
    <row r="466" spans="1:21" ht="15.75" x14ac:dyDescent="0.25">
      <c r="A466" s="61"/>
      <c r="B466" s="49"/>
      <c r="C466" s="62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49"/>
      <c r="T466" s="49"/>
      <c r="U466" s="49"/>
    </row>
    <row r="467" spans="1:21" ht="15.75" x14ac:dyDescent="0.25">
      <c r="A467" s="61"/>
      <c r="B467" s="49"/>
      <c r="C467" s="62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49"/>
      <c r="T467" s="49"/>
      <c r="U467" s="49"/>
    </row>
    <row r="468" spans="1:21" ht="15.75" x14ac:dyDescent="0.25">
      <c r="A468" s="61"/>
      <c r="B468" s="49"/>
      <c r="C468" s="62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49"/>
      <c r="T468" s="49"/>
      <c r="U468" s="49"/>
    </row>
    <row r="469" spans="1:21" ht="15.75" x14ac:dyDescent="0.25">
      <c r="A469" s="61"/>
      <c r="B469" s="49"/>
      <c r="C469" s="62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49"/>
      <c r="T469" s="49"/>
      <c r="U469" s="49"/>
    </row>
    <row r="470" spans="1:21" ht="15.75" x14ac:dyDescent="0.25">
      <c r="A470" s="61"/>
      <c r="B470" s="49"/>
      <c r="C470" s="62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49"/>
      <c r="T470" s="49"/>
      <c r="U470" s="49"/>
    </row>
    <row r="471" spans="1:21" ht="15.75" x14ac:dyDescent="0.25">
      <c r="A471" s="61"/>
      <c r="B471" s="49"/>
      <c r="C471" s="62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49"/>
      <c r="T471" s="49"/>
      <c r="U471" s="49"/>
    </row>
    <row r="472" spans="1:21" ht="15.75" x14ac:dyDescent="0.25">
      <c r="A472" s="61"/>
      <c r="B472" s="49"/>
      <c r="C472" s="62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49"/>
      <c r="T472" s="49"/>
      <c r="U472" s="49"/>
    </row>
    <row r="473" spans="1:21" ht="15.75" x14ac:dyDescent="0.25">
      <c r="A473" s="61"/>
      <c r="B473" s="49"/>
      <c r="C473" s="62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49"/>
      <c r="T473" s="49"/>
      <c r="U473" s="49"/>
    </row>
    <row r="474" spans="1:21" ht="15.75" x14ac:dyDescent="0.25">
      <c r="A474" s="61"/>
      <c r="B474" s="49"/>
      <c r="C474" s="62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49"/>
      <c r="T474" s="49"/>
      <c r="U474" s="49"/>
    </row>
    <row r="475" spans="1:21" ht="15.75" x14ac:dyDescent="0.25">
      <c r="A475" s="61"/>
      <c r="B475" s="49"/>
      <c r="C475" s="62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49"/>
      <c r="T475" s="49"/>
      <c r="U475" s="49"/>
    </row>
    <row r="476" spans="1:21" ht="15.75" x14ac:dyDescent="0.25">
      <c r="A476" s="61"/>
      <c r="B476" s="49"/>
      <c r="C476" s="62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49"/>
      <c r="T476" s="49"/>
      <c r="U476" s="49"/>
    </row>
    <row r="477" spans="1:21" ht="15.75" x14ac:dyDescent="0.25">
      <c r="A477" s="61"/>
      <c r="B477" s="49"/>
      <c r="C477" s="62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49"/>
      <c r="T477" s="49"/>
      <c r="U477" s="49"/>
    </row>
    <row r="478" spans="1:21" ht="15.75" x14ac:dyDescent="0.25">
      <c r="A478" s="61"/>
      <c r="B478" s="49"/>
      <c r="C478" s="62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49"/>
      <c r="T478" s="49"/>
      <c r="U478" s="49"/>
    </row>
    <row r="479" spans="1:21" ht="15.75" x14ac:dyDescent="0.25">
      <c r="A479" s="61"/>
      <c r="B479" s="49"/>
      <c r="C479" s="62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49"/>
      <c r="T479" s="49"/>
      <c r="U479" s="49"/>
    </row>
    <row r="480" spans="1:21" ht="15.75" x14ac:dyDescent="0.25">
      <c r="A480" s="61"/>
      <c r="B480" s="49"/>
      <c r="C480" s="62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49"/>
      <c r="T480" s="49"/>
      <c r="U480" s="49"/>
    </row>
    <row r="481" spans="1:21" ht="15.75" x14ac:dyDescent="0.25">
      <c r="A481" s="61"/>
      <c r="B481" s="49"/>
      <c r="C481" s="62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49"/>
      <c r="T481" s="49"/>
      <c r="U481" s="49"/>
    </row>
    <row r="482" spans="1:21" ht="15.75" x14ac:dyDescent="0.25">
      <c r="A482" s="61"/>
      <c r="B482" s="49"/>
      <c r="C482" s="62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49"/>
      <c r="T482" s="49"/>
      <c r="U482" s="49"/>
    </row>
    <row r="483" spans="1:21" ht="15.75" x14ac:dyDescent="0.25">
      <c r="A483" s="61"/>
      <c r="B483" s="49"/>
      <c r="C483" s="62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49"/>
      <c r="T483" s="49"/>
      <c r="U483" s="49"/>
    </row>
    <row r="484" spans="1:21" ht="15.75" x14ac:dyDescent="0.25">
      <c r="A484" s="61"/>
      <c r="B484" s="49"/>
      <c r="C484" s="62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49"/>
      <c r="T484" s="49"/>
      <c r="U484" s="49"/>
    </row>
    <row r="485" spans="1:21" ht="15.75" x14ac:dyDescent="0.25">
      <c r="A485" s="61"/>
      <c r="B485" s="49"/>
      <c r="C485" s="62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49"/>
      <c r="T485" s="49"/>
      <c r="U485" s="49"/>
    </row>
    <row r="486" spans="1:21" ht="15.75" x14ac:dyDescent="0.25">
      <c r="A486" s="61"/>
      <c r="B486" s="49"/>
      <c r="C486" s="62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49"/>
      <c r="T486" s="49"/>
      <c r="U486" s="49"/>
    </row>
    <row r="487" spans="1:21" ht="15.75" x14ac:dyDescent="0.25">
      <c r="A487" s="61"/>
      <c r="B487" s="49"/>
      <c r="C487" s="62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49"/>
      <c r="T487" s="49"/>
      <c r="U487" s="49"/>
    </row>
    <row r="488" spans="1:21" ht="15.75" x14ac:dyDescent="0.25">
      <c r="A488" s="61"/>
      <c r="B488" s="49"/>
      <c r="C488" s="62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49"/>
      <c r="T488" s="49"/>
      <c r="U488" s="49"/>
    </row>
    <row r="489" spans="1:21" ht="15.75" x14ac:dyDescent="0.25">
      <c r="A489" s="61"/>
      <c r="B489" s="49"/>
      <c r="C489" s="62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49"/>
      <c r="T489" s="49"/>
      <c r="U489" s="49"/>
    </row>
    <row r="490" spans="1:21" ht="15.75" x14ac:dyDescent="0.25">
      <c r="A490" s="61"/>
      <c r="B490" s="49"/>
      <c r="C490" s="62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49"/>
      <c r="T490" s="49"/>
      <c r="U490" s="49"/>
    </row>
    <row r="491" spans="1:21" ht="15.75" x14ac:dyDescent="0.25">
      <c r="A491" s="61"/>
      <c r="B491" s="49"/>
      <c r="C491" s="62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49"/>
      <c r="T491" s="49"/>
      <c r="U491" s="49"/>
    </row>
    <row r="492" spans="1:21" ht="15.75" x14ac:dyDescent="0.25">
      <c r="A492" s="61"/>
      <c r="B492" s="49"/>
      <c r="C492" s="62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49"/>
      <c r="T492" s="49"/>
      <c r="U492" s="49"/>
    </row>
    <row r="493" spans="1:21" ht="15.75" x14ac:dyDescent="0.25">
      <c r="A493" s="61"/>
      <c r="B493" s="49"/>
      <c r="C493" s="62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49"/>
      <c r="T493" s="49"/>
      <c r="U493" s="49"/>
    </row>
    <row r="494" spans="1:21" ht="15.75" x14ac:dyDescent="0.25">
      <c r="A494" s="61"/>
      <c r="B494" s="49"/>
      <c r="C494" s="62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49"/>
      <c r="T494" s="49"/>
      <c r="U494" s="49"/>
    </row>
    <row r="495" spans="1:21" ht="15.75" x14ac:dyDescent="0.25">
      <c r="A495" s="61"/>
      <c r="B495" s="49"/>
      <c r="C495" s="62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49"/>
      <c r="T495" s="49"/>
      <c r="U495" s="49"/>
    </row>
    <row r="496" spans="1:21" ht="15.75" x14ac:dyDescent="0.25">
      <c r="A496" s="61"/>
      <c r="B496" s="49"/>
      <c r="C496" s="62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49"/>
      <c r="T496" s="49"/>
      <c r="U496" s="49"/>
    </row>
    <row r="497" spans="1:21" ht="15.75" x14ac:dyDescent="0.25">
      <c r="A497" s="61"/>
      <c r="B497" s="49"/>
      <c r="C497" s="62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49"/>
      <c r="T497" s="49"/>
      <c r="U497" s="49"/>
    </row>
    <row r="498" spans="1:21" ht="15.75" x14ac:dyDescent="0.25">
      <c r="A498" s="61"/>
      <c r="B498" s="49"/>
      <c r="C498" s="62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49"/>
      <c r="T498" s="49"/>
      <c r="U498" s="49"/>
    </row>
    <row r="499" spans="1:21" ht="15.75" x14ac:dyDescent="0.25">
      <c r="A499" s="61"/>
      <c r="B499" s="49"/>
      <c r="C499" s="62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49"/>
      <c r="T499" s="49"/>
      <c r="U499" s="49"/>
    </row>
    <row r="500" spans="1:21" ht="15.75" x14ac:dyDescent="0.25">
      <c r="A500" s="61"/>
      <c r="B500" s="49"/>
      <c r="C500" s="62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49"/>
      <c r="T500" s="49"/>
      <c r="U500" s="49"/>
    </row>
    <row r="501" spans="1:21" ht="15.75" x14ac:dyDescent="0.25">
      <c r="A501" s="61"/>
      <c r="B501" s="49"/>
      <c r="C501" s="62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49"/>
      <c r="T501" s="49"/>
      <c r="U501" s="49"/>
    </row>
    <row r="502" spans="1:21" ht="15.75" x14ac:dyDescent="0.25">
      <c r="A502" s="61"/>
      <c r="B502" s="49"/>
      <c r="C502" s="62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49"/>
      <c r="T502" s="49"/>
      <c r="U502" s="49"/>
    </row>
    <row r="503" spans="1:21" ht="15.75" x14ac:dyDescent="0.25">
      <c r="A503" s="61"/>
      <c r="B503" s="49"/>
      <c r="C503" s="62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49"/>
      <c r="T503" s="49"/>
      <c r="U503" s="49"/>
    </row>
    <row r="504" spans="1:21" ht="15.75" x14ac:dyDescent="0.25">
      <c r="A504" s="61"/>
      <c r="B504" s="49"/>
      <c r="C504" s="62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49"/>
      <c r="T504" s="49"/>
      <c r="U504" s="49"/>
    </row>
    <row r="505" spans="1:21" ht="15.75" x14ac:dyDescent="0.25">
      <c r="A505" s="61"/>
      <c r="B505" s="49"/>
      <c r="C505" s="62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49"/>
      <c r="T505" s="49"/>
      <c r="U505" s="49"/>
    </row>
    <row r="506" spans="1:21" ht="15.75" x14ac:dyDescent="0.25">
      <c r="A506" s="61"/>
      <c r="B506" s="49"/>
      <c r="C506" s="62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49"/>
      <c r="T506" s="49"/>
      <c r="U506" s="49"/>
    </row>
    <row r="507" spans="1:21" ht="15.75" x14ac:dyDescent="0.25">
      <c r="A507" s="61"/>
      <c r="B507" s="49"/>
      <c r="C507" s="62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49"/>
      <c r="T507" s="49"/>
      <c r="U507" s="49"/>
    </row>
    <row r="508" spans="1:21" ht="15.75" x14ac:dyDescent="0.25">
      <c r="A508" s="61"/>
      <c r="B508" s="49"/>
      <c r="C508" s="62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49"/>
      <c r="T508" s="49"/>
      <c r="U508" s="49"/>
    </row>
    <row r="509" spans="1:21" ht="15.75" x14ac:dyDescent="0.25">
      <c r="A509" s="61"/>
      <c r="B509" s="49"/>
      <c r="C509" s="62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49"/>
      <c r="T509" s="49"/>
      <c r="U509" s="49"/>
    </row>
    <row r="510" spans="1:21" ht="15.75" x14ac:dyDescent="0.25">
      <c r="A510" s="61"/>
      <c r="B510" s="49"/>
      <c r="C510" s="62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49"/>
      <c r="T510" s="49"/>
      <c r="U510" s="49"/>
    </row>
    <row r="511" spans="1:21" ht="15.75" x14ac:dyDescent="0.25">
      <c r="A511" s="61"/>
      <c r="B511" s="49"/>
      <c r="C511" s="62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49"/>
      <c r="T511" s="49"/>
      <c r="U511" s="49"/>
    </row>
    <row r="512" spans="1:21" ht="15.75" x14ac:dyDescent="0.25">
      <c r="A512" s="61"/>
      <c r="B512" s="49"/>
      <c r="C512" s="62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49"/>
      <c r="T512" s="49"/>
      <c r="U512" s="49"/>
    </row>
    <row r="513" spans="1:21" ht="15.75" x14ac:dyDescent="0.25">
      <c r="A513" s="61"/>
      <c r="B513" s="49"/>
      <c r="C513" s="62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49"/>
      <c r="T513" s="49"/>
      <c r="U513" s="49"/>
    </row>
    <row r="514" spans="1:21" ht="15.75" x14ac:dyDescent="0.25">
      <c r="A514" s="61"/>
      <c r="B514" s="49"/>
      <c r="C514" s="62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49"/>
      <c r="T514" s="49"/>
      <c r="U514" s="49"/>
    </row>
    <row r="515" spans="1:21" ht="15.75" x14ac:dyDescent="0.25">
      <c r="A515" s="61"/>
      <c r="B515" s="49"/>
      <c r="C515" s="62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49"/>
      <c r="T515" s="49"/>
      <c r="U515" s="49"/>
    </row>
    <row r="516" spans="1:21" ht="15.75" x14ac:dyDescent="0.25">
      <c r="A516" s="61"/>
      <c r="B516" s="49"/>
      <c r="C516" s="62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49"/>
      <c r="T516" s="49"/>
      <c r="U516" s="49"/>
    </row>
    <row r="517" spans="1:21" ht="15.75" x14ac:dyDescent="0.25">
      <c r="A517" s="61"/>
      <c r="B517" s="49"/>
      <c r="C517" s="62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49"/>
      <c r="T517" s="49"/>
      <c r="U517" s="49"/>
    </row>
    <row r="518" spans="1:21" ht="15.75" x14ac:dyDescent="0.25">
      <c r="A518" s="61"/>
      <c r="B518" s="49"/>
      <c r="C518" s="62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49"/>
      <c r="T518" s="49"/>
      <c r="U518" s="49"/>
    </row>
    <row r="519" spans="1:21" ht="15.75" x14ac:dyDescent="0.25">
      <c r="A519" s="61"/>
      <c r="B519" s="49"/>
      <c r="C519" s="62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49"/>
      <c r="T519" s="49"/>
      <c r="U519" s="49"/>
    </row>
    <row r="520" spans="1:21" ht="15.75" x14ac:dyDescent="0.25">
      <c r="A520" s="61"/>
      <c r="B520" s="49"/>
      <c r="C520" s="62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49"/>
      <c r="T520" s="49"/>
      <c r="U520" s="49"/>
    </row>
    <row r="521" spans="1:21" ht="15.75" x14ac:dyDescent="0.25">
      <c r="A521" s="61"/>
      <c r="B521" s="49"/>
      <c r="C521" s="62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49"/>
      <c r="T521" s="49"/>
      <c r="U521" s="49"/>
    </row>
    <row r="522" spans="1:21" ht="15.75" x14ac:dyDescent="0.25">
      <c r="A522" s="61"/>
      <c r="B522" s="49"/>
      <c r="C522" s="62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49"/>
      <c r="T522" s="49"/>
      <c r="U522" s="49"/>
    </row>
    <row r="523" spans="1:21" ht="15.75" x14ac:dyDescent="0.25">
      <c r="A523" s="61"/>
      <c r="B523" s="49"/>
      <c r="C523" s="62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49"/>
      <c r="T523" s="49"/>
      <c r="U523" s="49"/>
    </row>
    <row r="524" spans="1:21" ht="15.75" x14ac:dyDescent="0.25">
      <c r="A524" s="61"/>
      <c r="B524" s="49"/>
      <c r="C524" s="62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49"/>
      <c r="T524" s="49"/>
      <c r="U524" s="49"/>
    </row>
    <row r="525" spans="1:21" ht="15.75" x14ac:dyDescent="0.25">
      <c r="A525" s="61"/>
      <c r="B525" s="49"/>
      <c r="C525" s="62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49"/>
      <c r="T525" s="49"/>
      <c r="U525" s="49"/>
    </row>
    <row r="526" spans="1:21" ht="15.75" x14ac:dyDescent="0.25">
      <c r="A526" s="61"/>
      <c r="B526" s="49"/>
      <c r="C526" s="62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49"/>
      <c r="T526" s="49"/>
      <c r="U526" s="49"/>
    </row>
    <row r="527" spans="1:21" ht="15.75" x14ac:dyDescent="0.25">
      <c r="A527" s="61"/>
      <c r="B527" s="49"/>
      <c r="C527" s="62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49"/>
      <c r="T527" s="49"/>
      <c r="U527" s="49"/>
    </row>
    <row r="528" spans="1:21" ht="15.75" x14ac:dyDescent="0.25">
      <c r="A528" s="61"/>
      <c r="B528" s="49"/>
      <c r="C528" s="62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49"/>
      <c r="T528" s="49"/>
      <c r="U528" s="49"/>
    </row>
    <row r="529" spans="1:21" ht="15.75" x14ac:dyDescent="0.25">
      <c r="A529" s="61"/>
      <c r="B529" s="49"/>
      <c r="C529" s="62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49"/>
      <c r="T529" s="49"/>
      <c r="U529" s="49"/>
    </row>
    <row r="530" spans="1:21" ht="15.75" x14ac:dyDescent="0.25">
      <c r="A530" s="61"/>
      <c r="B530" s="49"/>
      <c r="C530" s="62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49"/>
      <c r="T530" s="49"/>
      <c r="U530" s="49"/>
    </row>
    <row r="531" spans="1:21" ht="15.75" x14ac:dyDescent="0.25">
      <c r="A531" s="61"/>
      <c r="B531" s="49"/>
      <c r="C531" s="62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49"/>
      <c r="T531" s="49"/>
      <c r="U531" s="49"/>
    </row>
    <row r="532" spans="1:21" ht="15.75" x14ac:dyDescent="0.25">
      <c r="A532" s="61"/>
      <c r="B532" s="49"/>
      <c r="C532" s="62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49"/>
      <c r="T532" s="49"/>
      <c r="U532" s="49"/>
    </row>
    <row r="533" spans="1:21" ht="15.75" x14ac:dyDescent="0.25">
      <c r="A533" s="61"/>
      <c r="B533" s="49"/>
      <c r="C533" s="62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49"/>
      <c r="T533" s="49"/>
      <c r="U533" s="49"/>
    </row>
    <row r="534" spans="1:21" ht="15.75" x14ac:dyDescent="0.25">
      <c r="A534" s="61"/>
      <c r="B534" s="49"/>
      <c r="C534" s="62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49"/>
      <c r="T534" s="49"/>
      <c r="U534" s="49"/>
    </row>
    <row r="535" spans="1:21" ht="15.75" x14ac:dyDescent="0.25">
      <c r="A535" s="61"/>
      <c r="B535" s="49"/>
      <c r="C535" s="62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49"/>
      <c r="T535" s="49"/>
      <c r="U535" s="49"/>
    </row>
    <row r="536" spans="1:21" ht="15.75" x14ac:dyDescent="0.25">
      <c r="A536" s="61"/>
      <c r="B536" s="49"/>
      <c r="C536" s="62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49"/>
      <c r="T536" s="49"/>
      <c r="U536" s="49"/>
    </row>
    <row r="537" spans="1:21" ht="15.75" x14ac:dyDescent="0.25">
      <c r="A537" s="61"/>
      <c r="B537" s="49"/>
      <c r="C537" s="62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49"/>
      <c r="T537" s="49"/>
      <c r="U537" s="49"/>
    </row>
    <row r="538" spans="1:21" ht="15.75" x14ac:dyDescent="0.25">
      <c r="A538" s="61"/>
      <c r="B538" s="49"/>
      <c r="C538" s="62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49"/>
      <c r="T538" s="49"/>
      <c r="U538" s="49"/>
    </row>
    <row r="539" spans="1:21" ht="15.75" x14ac:dyDescent="0.25">
      <c r="A539" s="61"/>
      <c r="B539" s="49"/>
      <c r="C539" s="62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49"/>
      <c r="T539" s="49"/>
      <c r="U539" s="49"/>
    </row>
    <row r="540" spans="1:21" ht="15.75" x14ac:dyDescent="0.25">
      <c r="A540" s="61"/>
      <c r="B540" s="49"/>
      <c r="C540" s="62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49"/>
      <c r="T540" s="49"/>
      <c r="U540" s="49"/>
    </row>
    <row r="541" spans="1:21" ht="15.75" x14ac:dyDescent="0.25">
      <c r="A541" s="61"/>
      <c r="B541" s="49"/>
      <c r="C541" s="62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49"/>
      <c r="T541" s="49"/>
      <c r="U541" s="49"/>
    </row>
    <row r="542" spans="1:21" ht="15.75" x14ac:dyDescent="0.25">
      <c r="A542" s="61"/>
      <c r="B542" s="49"/>
      <c r="C542" s="62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49"/>
      <c r="T542" s="49"/>
      <c r="U542" s="49"/>
    </row>
    <row r="543" spans="1:21" ht="15.75" x14ac:dyDescent="0.25">
      <c r="A543" s="61"/>
      <c r="B543" s="49"/>
      <c r="C543" s="62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49"/>
      <c r="T543" s="49"/>
      <c r="U543" s="49"/>
    </row>
    <row r="544" spans="1:21" ht="15.75" x14ac:dyDescent="0.25">
      <c r="A544" s="61"/>
      <c r="B544" s="49"/>
      <c r="C544" s="62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49"/>
      <c r="T544" s="49"/>
      <c r="U544" s="49"/>
    </row>
    <row r="545" spans="1:21" ht="15.75" x14ac:dyDescent="0.25">
      <c r="A545" s="61"/>
      <c r="B545" s="49"/>
      <c r="C545" s="62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49"/>
      <c r="T545" s="49"/>
      <c r="U545" s="49"/>
    </row>
    <row r="546" spans="1:21" ht="15.75" x14ac:dyDescent="0.25">
      <c r="A546" s="61"/>
      <c r="B546" s="49"/>
      <c r="C546" s="62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49"/>
      <c r="T546" s="49"/>
      <c r="U546" s="49"/>
    </row>
    <row r="547" spans="1:21" ht="15.75" x14ac:dyDescent="0.25">
      <c r="A547" s="61"/>
      <c r="B547" s="49"/>
      <c r="C547" s="62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49"/>
      <c r="T547" s="49"/>
      <c r="U547" s="49"/>
    </row>
    <row r="548" spans="1:21" ht="15.75" x14ac:dyDescent="0.25">
      <c r="A548" s="61"/>
      <c r="B548" s="49"/>
      <c r="C548" s="62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49"/>
      <c r="T548" s="49"/>
      <c r="U548" s="49"/>
    </row>
    <row r="549" spans="1:21" ht="15.75" x14ac:dyDescent="0.25">
      <c r="A549" s="61"/>
      <c r="B549" s="49"/>
      <c r="C549" s="62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49"/>
      <c r="T549" s="49"/>
      <c r="U549" s="49"/>
    </row>
    <row r="550" spans="1:21" ht="15.75" x14ac:dyDescent="0.25">
      <c r="A550" s="61"/>
      <c r="B550" s="49"/>
      <c r="C550" s="62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49"/>
      <c r="T550" s="49"/>
      <c r="U550" s="49"/>
    </row>
    <row r="551" spans="1:21" ht="15.75" x14ac:dyDescent="0.25">
      <c r="A551" s="61"/>
      <c r="B551" s="49"/>
      <c r="C551" s="62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49"/>
      <c r="T551" s="49"/>
      <c r="U551" s="49"/>
    </row>
    <row r="552" spans="1:21" ht="15.75" x14ac:dyDescent="0.25">
      <c r="A552" s="61"/>
      <c r="B552" s="49"/>
      <c r="C552" s="62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49"/>
      <c r="T552" s="49"/>
      <c r="U552" s="49"/>
    </row>
    <row r="553" spans="1:21" ht="15.75" x14ac:dyDescent="0.25">
      <c r="A553" s="61"/>
      <c r="B553" s="49"/>
      <c r="C553" s="62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49"/>
      <c r="T553" s="49"/>
      <c r="U553" s="49"/>
    </row>
    <row r="554" spans="1:21" ht="15.75" x14ac:dyDescent="0.25">
      <c r="A554" s="61"/>
      <c r="B554" s="49"/>
      <c r="C554" s="62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49"/>
      <c r="T554" s="49"/>
      <c r="U554" s="49"/>
    </row>
    <row r="555" spans="1:21" ht="15.75" x14ac:dyDescent="0.25">
      <c r="A555" s="61"/>
      <c r="B555" s="49"/>
      <c r="C555" s="62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49"/>
      <c r="T555" s="49"/>
      <c r="U555" s="49"/>
    </row>
    <row r="556" spans="1:21" ht="15.75" x14ac:dyDescent="0.25">
      <c r="A556" s="61"/>
      <c r="B556" s="49"/>
      <c r="C556" s="62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49"/>
      <c r="T556" s="49"/>
      <c r="U556" s="49"/>
    </row>
    <row r="557" spans="1:21" ht="15.75" x14ac:dyDescent="0.25">
      <c r="A557" s="61"/>
      <c r="B557" s="49"/>
      <c r="C557" s="62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49"/>
      <c r="T557" s="49"/>
      <c r="U557" s="49"/>
    </row>
    <row r="558" spans="1:21" ht="15.75" x14ac:dyDescent="0.25">
      <c r="A558" s="61"/>
      <c r="B558" s="49"/>
      <c r="C558" s="62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49"/>
      <c r="T558" s="49"/>
      <c r="U558" s="49"/>
    </row>
    <row r="559" spans="1:21" ht="15.75" x14ac:dyDescent="0.25">
      <c r="A559" s="61"/>
      <c r="B559" s="49"/>
      <c r="C559" s="62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49"/>
      <c r="T559" s="49"/>
      <c r="U559" s="49"/>
    </row>
    <row r="560" spans="1:21" ht="15.75" x14ac:dyDescent="0.25">
      <c r="A560" s="61"/>
      <c r="B560" s="49"/>
      <c r="C560" s="62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49"/>
      <c r="T560" s="49"/>
      <c r="U560" s="49"/>
    </row>
    <row r="561" spans="1:21" ht="15.75" x14ac:dyDescent="0.25">
      <c r="A561" s="61"/>
      <c r="B561" s="49"/>
      <c r="C561" s="62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49"/>
      <c r="T561" s="49"/>
      <c r="U561" s="49"/>
    </row>
    <row r="562" spans="1:21" ht="15.75" x14ac:dyDescent="0.25">
      <c r="A562" s="61"/>
      <c r="B562" s="49"/>
      <c r="C562" s="62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49"/>
      <c r="T562" s="49"/>
      <c r="U562" s="49"/>
    </row>
    <row r="563" spans="1:21" ht="15.75" x14ac:dyDescent="0.25">
      <c r="A563" s="61"/>
      <c r="B563" s="49"/>
      <c r="C563" s="62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49"/>
      <c r="T563" s="49"/>
      <c r="U563" s="49"/>
    </row>
    <row r="564" spans="1:21" ht="15.75" x14ac:dyDescent="0.25">
      <c r="A564" s="61"/>
      <c r="B564" s="49"/>
      <c r="C564" s="62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49"/>
      <c r="T564" s="49"/>
      <c r="U564" s="49"/>
    </row>
    <row r="565" spans="1:21" ht="15.75" x14ac:dyDescent="0.25">
      <c r="A565" s="61"/>
      <c r="B565" s="49"/>
      <c r="C565" s="62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49"/>
      <c r="T565" s="49"/>
      <c r="U565" s="49"/>
    </row>
    <row r="566" spans="1:21" ht="15.75" x14ac:dyDescent="0.25">
      <c r="A566" s="61"/>
      <c r="B566" s="49"/>
      <c r="C566" s="62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49"/>
      <c r="T566" s="49"/>
      <c r="U566" s="49"/>
    </row>
    <row r="567" spans="1:21" ht="15.75" x14ac:dyDescent="0.25">
      <c r="A567" s="61"/>
      <c r="B567" s="49"/>
      <c r="C567" s="62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49"/>
      <c r="T567" s="49"/>
      <c r="U567" s="49"/>
    </row>
    <row r="568" spans="1:21" ht="15.75" x14ac:dyDescent="0.25">
      <c r="A568" s="61"/>
      <c r="B568" s="49"/>
      <c r="C568" s="62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49"/>
      <c r="T568" s="49"/>
      <c r="U568" s="49"/>
    </row>
    <row r="569" spans="1:21" ht="15.75" x14ac:dyDescent="0.25">
      <c r="A569" s="61"/>
      <c r="B569" s="49"/>
      <c r="C569" s="62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49"/>
      <c r="T569" s="49"/>
      <c r="U569" s="49"/>
    </row>
    <row r="570" spans="1:21" ht="15.75" x14ac:dyDescent="0.25">
      <c r="A570" s="61"/>
      <c r="B570" s="49"/>
      <c r="C570" s="62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49"/>
      <c r="T570" s="49"/>
      <c r="U570" s="49"/>
    </row>
    <row r="571" spans="1:21" ht="15.75" x14ac:dyDescent="0.25">
      <c r="A571" s="61"/>
      <c r="B571" s="49"/>
      <c r="C571" s="62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49"/>
      <c r="T571" s="49"/>
      <c r="U571" s="49"/>
    </row>
    <row r="572" spans="1:21" ht="15.75" x14ac:dyDescent="0.25">
      <c r="A572" s="61"/>
      <c r="B572" s="49"/>
      <c r="C572" s="62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49"/>
      <c r="T572" s="49"/>
      <c r="U572" s="49"/>
    </row>
    <row r="573" spans="1:21" ht="15.75" x14ac:dyDescent="0.25">
      <c r="A573" s="61"/>
      <c r="B573" s="49"/>
      <c r="C573" s="62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49"/>
      <c r="T573" s="49"/>
      <c r="U573" s="49"/>
    </row>
    <row r="574" spans="1:21" ht="15.75" x14ac:dyDescent="0.25">
      <c r="A574" s="61"/>
      <c r="B574" s="49"/>
      <c r="C574" s="62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49"/>
      <c r="T574" s="49"/>
      <c r="U574" s="49"/>
    </row>
    <row r="575" spans="1:21" ht="15.75" x14ac:dyDescent="0.25">
      <c r="A575" s="61"/>
      <c r="B575" s="49"/>
      <c r="C575" s="62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49"/>
      <c r="T575" s="49"/>
      <c r="U575" s="49"/>
    </row>
    <row r="576" spans="1:21" ht="15.75" x14ac:dyDescent="0.25">
      <c r="A576" s="61"/>
      <c r="B576" s="49"/>
      <c r="C576" s="62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49"/>
      <c r="T576" s="49"/>
      <c r="U576" s="49"/>
    </row>
    <row r="577" spans="1:21" ht="15.75" x14ac:dyDescent="0.25">
      <c r="A577" s="61"/>
      <c r="B577" s="49"/>
      <c r="C577" s="62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49"/>
      <c r="T577" s="49"/>
      <c r="U577" s="49"/>
    </row>
    <row r="578" spans="1:21" ht="15.75" x14ac:dyDescent="0.25">
      <c r="A578" s="61"/>
      <c r="B578" s="49"/>
      <c r="C578" s="62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49"/>
      <c r="T578" s="49"/>
      <c r="U578" s="49"/>
    </row>
    <row r="579" spans="1:21" ht="15.75" x14ac:dyDescent="0.25">
      <c r="A579" s="61"/>
      <c r="B579" s="49"/>
      <c r="C579" s="62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49"/>
      <c r="T579" s="49"/>
      <c r="U579" s="49"/>
    </row>
    <row r="580" spans="1:21" ht="15.75" x14ac:dyDescent="0.25">
      <c r="A580" s="61"/>
      <c r="B580" s="49"/>
      <c r="C580" s="62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49"/>
      <c r="T580" s="49"/>
      <c r="U580" s="49"/>
    </row>
    <row r="581" spans="1:21" ht="15.75" x14ac:dyDescent="0.25">
      <c r="A581" s="61"/>
      <c r="B581" s="49"/>
      <c r="C581" s="62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49"/>
      <c r="T581" s="49"/>
      <c r="U581" s="49"/>
    </row>
    <row r="582" spans="1:21" ht="15.75" x14ac:dyDescent="0.25">
      <c r="A582" s="61"/>
      <c r="B582" s="49"/>
      <c r="C582" s="62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49"/>
      <c r="T582" s="49"/>
      <c r="U582" s="49"/>
    </row>
    <row r="583" spans="1:21" ht="15.75" x14ac:dyDescent="0.25">
      <c r="A583" s="61"/>
      <c r="B583" s="49"/>
      <c r="C583" s="62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49"/>
      <c r="T583" s="49"/>
      <c r="U583" s="49"/>
    </row>
    <row r="584" spans="1:21" ht="15.75" x14ac:dyDescent="0.25">
      <c r="A584" s="61"/>
      <c r="B584" s="49"/>
      <c r="C584" s="62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49"/>
      <c r="T584" s="49"/>
      <c r="U584" s="49"/>
    </row>
    <row r="585" spans="1:21" ht="15.75" x14ac:dyDescent="0.25">
      <c r="A585" s="61"/>
      <c r="B585" s="49"/>
      <c r="C585" s="62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49"/>
      <c r="T585" s="49"/>
      <c r="U585" s="49"/>
    </row>
    <row r="586" spans="1:21" ht="15.75" x14ac:dyDescent="0.25">
      <c r="A586" s="61"/>
      <c r="B586" s="49"/>
      <c r="C586" s="62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49"/>
      <c r="T586" s="49"/>
      <c r="U586" s="49"/>
    </row>
    <row r="587" spans="1:21" ht="15.75" x14ac:dyDescent="0.25">
      <c r="A587" s="61"/>
      <c r="B587" s="49"/>
      <c r="C587" s="62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49"/>
      <c r="T587" s="49"/>
      <c r="U587" s="49"/>
    </row>
    <row r="588" spans="1:21" ht="15.75" x14ac:dyDescent="0.25">
      <c r="A588" s="61"/>
      <c r="B588" s="49"/>
      <c r="C588" s="62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49"/>
      <c r="T588" s="49"/>
      <c r="U588" s="49"/>
    </row>
    <row r="589" spans="1:21" ht="15.75" x14ac:dyDescent="0.25">
      <c r="A589" s="61"/>
      <c r="B589" s="49"/>
      <c r="C589" s="62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49"/>
      <c r="T589" s="49"/>
      <c r="U589" s="49"/>
    </row>
    <row r="590" spans="1:21" ht="15.75" x14ac:dyDescent="0.25">
      <c r="A590" s="61"/>
      <c r="B590" s="49"/>
      <c r="C590" s="62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49"/>
      <c r="T590" s="49"/>
      <c r="U590" s="49"/>
    </row>
    <row r="591" spans="1:21" ht="15.75" x14ac:dyDescent="0.25">
      <c r="A591" s="61"/>
      <c r="B591" s="49"/>
      <c r="C591" s="62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49"/>
      <c r="T591" s="49"/>
      <c r="U591" s="49"/>
    </row>
    <row r="592" spans="1:21" ht="15.75" x14ac:dyDescent="0.25">
      <c r="A592" s="61"/>
      <c r="B592" s="49"/>
      <c r="C592" s="62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49"/>
      <c r="T592" s="49"/>
      <c r="U592" s="49"/>
    </row>
    <row r="593" spans="1:21" ht="15.75" x14ac:dyDescent="0.25">
      <c r="A593" s="61"/>
      <c r="B593" s="49"/>
      <c r="C593" s="62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49"/>
      <c r="T593" s="49"/>
      <c r="U593" s="49"/>
    </row>
    <row r="594" spans="1:21" ht="15.75" x14ac:dyDescent="0.25">
      <c r="A594" s="61"/>
      <c r="B594" s="49"/>
      <c r="C594" s="62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49"/>
      <c r="T594" s="49"/>
      <c r="U594" s="49"/>
    </row>
    <row r="595" spans="1:21" ht="15.75" x14ac:dyDescent="0.25">
      <c r="A595" s="61"/>
      <c r="B595" s="49"/>
      <c r="C595" s="62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49"/>
      <c r="T595" s="49"/>
      <c r="U595" s="49"/>
    </row>
    <row r="596" spans="1:21" ht="15.75" x14ac:dyDescent="0.25">
      <c r="A596" s="61"/>
      <c r="B596" s="49"/>
      <c r="C596" s="62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49"/>
      <c r="T596" s="49"/>
      <c r="U596" s="49"/>
    </row>
    <row r="597" spans="1:21" ht="15.75" x14ac:dyDescent="0.25">
      <c r="A597" s="61"/>
      <c r="B597" s="49"/>
      <c r="C597" s="62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49"/>
      <c r="T597" s="49"/>
      <c r="U597" s="49"/>
    </row>
    <row r="598" spans="1:21" ht="15.75" x14ac:dyDescent="0.25">
      <c r="A598" s="61"/>
      <c r="B598" s="49"/>
      <c r="C598" s="62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49"/>
      <c r="T598" s="49"/>
      <c r="U598" s="49"/>
    </row>
    <row r="599" spans="1:21" ht="15.75" x14ac:dyDescent="0.25">
      <c r="A599" s="61"/>
      <c r="B599" s="49"/>
      <c r="C599" s="62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49"/>
      <c r="T599" s="49"/>
      <c r="U599" s="49"/>
    </row>
    <row r="600" spans="1:21" ht="15.75" x14ac:dyDescent="0.25">
      <c r="A600" s="61"/>
      <c r="B600" s="49"/>
      <c r="C600" s="62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49"/>
      <c r="T600" s="49"/>
      <c r="U600" s="49"/>
    </row>
    <row r="601" spans="1:21" ht="15.75" x14ac:dyDescent="0.25">
      <c r="A601" s="61"/>
      <c r="B601" s="49"/>
      <c r="C601" s="62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49"/>
      <c r="T601" s="49"/>
      <c r="U601" s="49"/>
    </row>
    <row r="602" spans="1:21" ht="15.75" x14ac:dyDescent="0.25">
      <c r="A602" s="61"/>
      <c r="B602" s="49"/>
      <c r="C602" s="62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49"/>
      <c r="T602" s="49"/>
      <c r="U602" s="49"/>
    </row>
    <row r="603" spans="1:21" ht="15.75" x14ac:dyDescent="0.25">
      <c r="A603" s="61"/>
      <c r="B603" s="49"/>
      <c r="C603" s="62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49"/>
      <c r="T603" s="49"/>
      <c r="U603" s="49"/>
    </row>
    <row r="604" spans="1:21" ht="15.75" x14ac:dyDescent="0.25">
      <c r="A604" s="61"/>
      <c r="B604" s="49"/>
      <c r="C604" s="62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49"/>
      <c r="T604" s="49"/>
      <c r="U604" s="49"/>
    </row>
    <row r="605" spans="1:21" ht="15.75" x14ac:dyDescent="0.25">
      <c r="A605" s="61"/>
      <c r="B605" s="49"/>
      <c r="C605" s="62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49"/>
      <c r="T605" s="49"/>
      <c r="U605" s="49"/>
    </row>
    <row r="606" spans="1:21" ht="15.75" x14ac:dyDescent="0.25">
      <c r="A606" s="61"/>
      <c r="B606" s="49"/>
      <c r="C606" s="62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49"/>
      <c r="T606" s="49"/>
      <c r="U606" s="49"/>
    </row>
    <row r="607" spans="1:21" ht="15.75" x14ac:dyDescent="0.25">
      <c r="A607" s="61"/>
      <c r="B607" s="49"/>
      <c r="C607" s="62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49"/>
      <c r="T607" s="49"/>
      <c r="U607" s="49"/>
    </row>
    <row r="608" spans="1:21" ht="15.75" x14ac:dyDescent="0.25">
      <c r="A608" s="61"/>
      <c r="B608" s="49"/>
      <c r="C608" s="62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49"/>
      <c r="T608" s="49"/>
      <c r="U608" s="49"/>
    </row>
    <row r="609" spans="1:21" ht="15.75" x14ac:dyDescent="0.25">
      <c r="A609" s="61"/>
      <c r="B609" s="49"/>
      <c r="C609" s="62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49"/>
      <c r="T609" s="49"/>
      <c r="U609" s="49"/>
    </row>
    <row r="610" spans="1:21" ht="15.75" x14ac:dyDescent="0.25">
      <c r="A610" s="61"/>
      <c r="B610" s="49"/>
      <c r="C610" s="62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49"/>
      <c r="T610" s="49"/>
      <c r="U610" s="49"/>
    </row>
    <row r="611" spans="1:21" ht="15.75" x14ac:dyDescent="0.25">
      <c r="A611" s="61"/>
      <c r="B611" s="49"/>
      <c r="C611" s="62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49"/>
      <c r="T611" s="49"/>
      <c r="U611" s="49"/>
    </row>
    <row r="612" spans="1:21" ht="15.75" x14ac:dyDescent="0.25">
      <c r="A612" s="61"/>
      <c r="B612" s="49"/>
      <c r="C612" s="62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49"/>
      <c r="T612" s="49"/>
      <c r="U612" s="49"/>
    </row>
    <row r="613" spans="1:21" ht="15.75" x14ac:dyDescent="0.25">
      <c r="A613" s="61"/>
      <c r="B613" s="49"/>
      <c r="C613" s="62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49"/>
      <c r="T613" s="49"/>
      <c r="U613" s="49"/>
    </row>
    <row r="614" spans="1:21" ht="15.75" x14ac:dyDescent="0.25">
      <c r="A614" s="61"/>
      <c r="B614" s="49"/>
      <c r="C614" s="62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49"/>
      <c r="T614" s="49"/>
      <c r="U614" s="49"/>
    </row>
    <row r="615" spans="1:21" ht="15.75" x14ac:dyDescent="0.25">
      <c r="A615" s="61"/>
      <c r="B615" s="49"/>
      <c r="C615" s="62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49"/>
      <c r="T615" s="49"/>
      <c r="U615" s="49"/>
    </row>
    <row r="616" spans="1:21" ht="15.75" x14ac:dyDescent="0.25">
      <c r="A616" s="61"/>
      <c r="B616" s="49"/>
      <c r="C616" s="62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49"/>
      <c r="T616" s="49"/>
      <c r="U616" s="49"/>
    </row>
    <row r="617" spans="1:21" ht="15.75" x14ac:dyDescent="0.25">
      <c r="A617" s="61"/>
      <c r="B617" s="49"/>
      <c r="C617" s="62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49"/>
      <c r="T617" s="49"/>
      <c r="U617" s="49"/>
    </row>
    <row r="618" spans="1:21" ht="15.75" x14ac:dyDescent="0.25">
      <c r="A618" s="61"/>
      <c r="B618" s="49"/>
      <c r="C618" s="62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49"/>
      <c r="T618" s="49"/>
      <c r="U618" s="49"/>
    </row>
    <row r="619" spans="1:21" ht="15.75" x14ac:dyDescent="0.25">
      <c r="A619" s="61"/>
      <c r="B619" s="49"/>
      <c r="C619" s="62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49"/>
      <c r="T619" s="49"/>
      <c r="U619" s="49"/>
    </row>
    <row r="620" spans="1:21" ht="15.75" x14ac:dyDescent="0.25">
      <c r="A620" s="61"/>
      <c r="B620" s="49"/>
      <c r="C620" s="62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49"/>
      <c r="T620" s="49"/>
      <c r="U620" s="49"/>
    </row>
    <row r="621" spans="1:21" ht="15.75" x14ac:dyDescent="0.25">
      <c r="A621" s="61"/>
      <c r="B621" s="49"/>
      <c r="C621" s="62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49"/>
      <c r="T621" s="49"/>
      <c r="U621" s="49"/>
    </row>
    <row r="622" spans="1:21" ht="15.75" x14ac:dyDescent="0.25">
      <c r="A622" s="61"/>
      <c r="B622" s="49"/>
      <c r="C622" s="62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49"/>
      <c r="T622" s="49"/>
      <c r="U622" s="49"/>
    </row>
    <row r="623" spans="1:21" ht="15.75" x14ac:dyDescent="0.25">
      <c r="A623" s="61"/>
      <c r="B623" s="49"/>
      <c r="C623" s="62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49"/>
      <c r="T623" s="49"/>
      <c r="U623" s="49"/>
    </row>
    <row r="624" spans="1:21" ht="15.75" x14ac:dyDescent="0.25">
      <c r="A624" s="61"/>
      <c r="B624" s="49"/>
      <c r="C624" s="62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49"/>
      <c r="T624" s="49"/>
      <c r="U624" s="49"/>
    </row>
    <row r="625" spans="1:21" ht="15.75" x14ac:dyDescent="0.25">
      <c r="A625" s="61"/>
      <c r="B625" s="49"/>
      <c r="C625" s="62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49"/>
      <c r="T625" s="49"/>
      <c r="U625" s="49"/>
    </row>
    <row r="626" spans="1:21" ht="15.75" x14ac:dyDescent="0.25">
      <c r="A626" s="61"/>
      <c r="B626" s="49"/>
      <c r="C626" s="62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49"/>
      <c r="T626" s="49"/>
      <c r="U626" s="49"/>
    </row>
    <row r="627" spans="1:21" ht="15.75" x14ac:dyDescent="0.25">
      <c r="A627" s="61"/>
      <c r="B627" s="49"/>
      <c r="C627" s="62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49"/>
      <c r="T627" s="49"/>
      <c r="U627" s="49"/>
    </row>
    <row r="628" spans="1:21" ht="15.75" x14ac:dyDescent="0.25">
      <c r="A628" s="61"/>
      <c r="B628" s="49"/>
      <c r="C628" s="62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49"/>
      <c r="T628" s="49"/>
      <c r="U628" s="49"/>
    </row>
    <row r="629" spans="1:21" ht="15.75" x14ac:dyDescent="0.25">
      <c r="A629" s="61"/>
      <c r="B629" s="49"/>
      <c r="C629" s="62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49"/>
      <c r="T629" s="49"/>
      <c r="U629" s="49"/>
    </row>
    <row r="630" spans="1:21" ht="15.75" x14ac:dyDescent="0.25">
      <c r="A630" s="61"/>
      <c r="B630" s="49"/>
      <c r="C630" s="62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49"/>
      <c r="T630" s="49"/>
      <c r="U630" s="49"/>
    </row>
    <row r="631" spans="1:21" ht="15.75" x14ac:dyDescent="0.25">
      <c r="A631" s="61"/>
      <c r="B631" s="49"/>
      <c r="C631" s="62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49"/>
      <c r="T631" s="49"/>
      <c r="U631" s="49"/>
    </row>
    <row r="632" spans="1:21" ht="15.75" x14ac:dyDescent="0.25">
      <c r="A632" s="61"/>
      <c r="B632" s="49"/>
      <c r="C632" s="62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49"/>
      <c r="T632" s="49"/>
      <c r="U632" s="49"/>
    </row>
    <row r="633" spans="1:21" ht="15.75" x14ac:dyDescent="0.25">
      <c r="A633" s="61"/>
      <c r="B633" s="49"/>
      <c r="C633" s="62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49"/>
      <c r="T633" s="49"/>
      <c r="U633" s="49"/>
    </row>
    <row r="634" spans="1:21" ht="15.75" x14ac:dyDescent="0.25">
      <c r="A634" s="61"/>
      <c r="B634" s="49"/>
      <c r="C634" s="62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49"/>
      <c r="T634" s="49"/>
      <c r="U634" s="49"/>
    </row>
    <row r="635" spans="1:21" ht="15.75" x14ac:dyDescent="0.25">
      <c r="A635" s="61"/>
      <c r="B635" s="49"/>
      <c r="C635" s="62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49"/>
      <c r="T635" s="49"/>
      <c r="U635" s="49"/>
    </row>
    <row r="636" spans="1:21" ht="15.75" x14ac:dyDescent="0.25">
      <c r="A636" s="61"/>
      <c r="B636" s="49"/>
      <c r="C636" s="62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49"/>
      <c r="T636" s="49"/>
      <c r="U636" s="49"/>
    </row>
    <row r="637" spans="1:21" ht="15.75" x14ac:dyDescent="0.25">
      <c r="A637" s="61"/>
      <c r="B637" s="49"/>
      <c r="C637" s="62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49"/>
      <c r="T637" s="49"/>
      <c r="U637" s="49"/>
    </row>
    <row r="638" spans="1:21" ht="15.75" x14ac:dyDescent="0.25">
      <c r="A638" s="61"/>
      <c r="B638" s="49"/>
      <c r="C638" s="62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49"/>
      <c r="T638" s="49"/>
      <c r="U638" s="49"/>
    </row>
    <row r="639" spans="1:21" ht="15.75" x14ac:dyDescent="0.25">
      <c r="A639" s="61"/>
      <c r="B639" s="49"/>
      <c r="C639" s="62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49"/>
      <c r="T639" s="49"/>
      <c r="U639" s="49"/>
    </row>
    <row r="640" spans="1:21" ht="15.75" x14ac:dyDescent="0.25">
      <c r="A640" s="61"/>
      <c r="B640" s="49"/>
      <c r="C640" s="62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49"/>
      <c r="T640" s="49"/>
      <c r="U640" s="49"/>
    </row>
    <row r="641" spans="1:21" ht="15.75" x14ac:dyDescent="0.25">
      <c r="A641" s="61"/>
      <c r="B641" s="49"/>
      <c r="C641" s="62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49"/>
      <c r="T641" s="49"/>
      <c r="U641" s="49"/>
    </row>
    <row r="642" spans="1:21" ht="15.75" x14ac:dyDescent="0.25">
      <c r="A642" s="61"/>
      <c r="B642" s="49"/>
      <c r="C642" s="62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49"/>
      <c r="T642" s="49"/>
      <c r="U642" s="49"/>
    </row>
    <row r="643" spans="1:21" ht="15.75" x14ac:dyDescent="0.25">
      <c r="A643" s="61"/>
      <c r="B643" s="49"/>
      <c r="C643" s="62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49"/>
      <c r="T643" s="49"/>
      <c r="U643" s="49"/>
    </row>
    <row r="644" spans="1:21" ht="15.75" x14ac:dyDescent="0.25">
      <c r="A644" s="61"/>
      <c r="B644" s="49"/>
      <c r="C644" s="62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49"/>
      <c r="T644" s="49"/>
      <c r="U644" s="49"/>
    </row>
    <row r="645" spans="1:21" ht="15.75" x14ac:dyDescent="0.25">
      <c r="A645" s="61"/>
      <c r="B645" s="49"/>
      <c r="C645" s="62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49"/>
      <c r="T645" s="49"/>
      <c r="U645" s="49"/>
    </row>
    <row r="646" spans="1:21" ht="15.75" x14ac:dyDescent="0.25">
      <c r="A646" s="61"/>
      <c r="B646" s="49"/>
      <c r="C646" s="62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49"/>
      <c r="T646" s="49"/>
      <c r="U646" s="49"/>
    </row>
    <row r="647" spans="1:21" ht="15.75" x14ac:dyDescent="0.25">
      <c r="A647" s="61"/>
      <c r="B647" s="49"/>
      <c r="C647" s="62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49"/>
      <c r="T647" s="49"/>
      <c r="U647" s="49"/>
    </row>
    <row r="648" spans="1:21" ht="15.75" x14ac:dyDescent="0.25">
      <c r="A648" s="61"/>
      <c r="B648" s="49"/>
      <c r="C648" s="62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49"/>
      <c r="T648" s="49"/>
      <c r="U648" s="49"/>
    </row>
    <row r="649" spans="1:21" ht="15.75" x14ac:dyDescent="0.25">
      <c r="A649" s="61"/>
      <c r="B649" s="49"/>
      <c r="C649" s="62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49"/>
      <c r="T649" s="49"/>
      <c r="U649" s="49"/>
    </row>
    <row r="650" spans="1:21" ht="15.75" x14ac:dyDescent="0.25">
      <c r="A650" s="61"/>
      <c r="B650" s="49"/>
      <c r="C650" s="62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49"/>
      <c r="T650" s="49"/>
      <c r="U650" s="49"/>
    </row>
    <row r="651" spans="1:21" ht="15.75" x14ac:dyDescent="0.25">
      <c r="A651" s="61"/>
      <c r="B651" s="49"/>
      <c r="C651" s="62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49"/>
      <c r="T651" s="49"/>
      <c r="U651" s="49"/>
    </row>
    <row r="652" spans="1:21" ht="15.75" x14ac:dyDescent="0.25">
      <c r="A652" s="61"/>
      <c r="B652" s="49"/>
      <c r="C652" s="62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49"/>
      <c r="T652" s="49"/>
      <c r="U652" s="49"/>
    </row>
    <row r="653" spans="1:21" ht="15.75" x14ac:dyDescent="0.25">
      <c r="A653" s="61"/>
      <c r="B653" s="49"/>
      <c r="C653" s="62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49"/>
      <c r="T653" s="49"/>
      <c r="U653" s="49"/>
    </row>
    <row r="654" spans="1:21" ht="15.75" x14ac:dyDescent="0.25">
      <c r="A654" s="61"/>
      <c r="B654" s="49"/>
      <c r="C654" s="62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49"/>
      <c r="T654" s="49"/>
      <c r="U654" s="49"/>
    </row>
    <row r="655" spans="1:21" ht="15.75" x14ac:dyDescent="0.25">
      <c r="A655" s="61"/>
      <c r="B655" s="49"/>
      <c r="C655" s="62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49"/>
      <c r="T655" s="49"/>
      <c r="U655" s="49"/>
    </row>
    <row r="656" spans="1:21" ht="15.75" x14ac:dyDescent="0.25">
      <c r="A656" s="61"/>
      <c r="B656" s="49"/>
      <c r="C656" s="62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49"/>
      <c r="T656" s="49"/>
      <c r="U656" s="49"/>
    </row>
    <row r="657" spans="1:21" ht="15.75" x14ac:dyDescent="0.25">
      <c r="A657" s="61"/>
      <c r="B657" s="49"/>
      <c r="C657" s="62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49"/>
      <c r="T657" s="49"/>
      <c r="U657" s="49"/>
    </row>
    <row r="658" spans="1:21" ht="15.75" x14ac:dyDescent="0.25">
      <c r="A658" s="61"/>
      <c r="B658" s="49"/>
      <c r="C658" s="62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49"/>
      <c r="T658" s="49"/>
      <c r="U658" s="49"/>
    </row>
    <row r="659" spans="1:21" ht="15.75" x14ac:dyDescent="0.25">
      <c r="A659" s="61"/>
      <c r="B659" s="49"/>
      <c r="C659" s="62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49"/>
      <c r="T659" s="49"/>
      <c r="U659" s="49"/>
    </row>
    <row r="660" spans="1:21" ht="15.75" x14ac:dyDescent="0.25">
      <c r="A660" s="61"/>
      <c r="B660" s="49"/>
      <c r="C660" s="62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49"/>
      <c r="T660" s="49"/>
      <c r="U660" s="49"/>
    </row>
    <row r="661" spans="1:21" ht="15.75" x14ac:dyDescent="0.25">
      <c r="A661" s="61"/>
      <c r="B661" s="49"/>
      <c r="C661" s="62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49"/>
      <c r="T661" s="49"/>
      <c r="U661" s="49"/>
    </row>
    <row r="662" spans="1:21" ht="15.75" x14ac:dyDescent="0.25">
      <c r="A662" s="61"/>
      <c r="B662" s="49"/>
      <c r="C662" s="62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49"/>
      <c r="T662" s="49"/>
      <c r="U662" s="49"/>
    </row>
    <row r="663" spans="1:21" ht="15.75" x14ac:dyDescent="0.25">
      <c r="A663" s="61"/>
      <c r="B663" s="49"/>
      <c r="C663" s="62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49"/>
      <c r="T663" s="49"/>
      <c r="U663" s="49"/>
    </row>
    <row r="664" spans="1:21" ht="15.75" x14ac:dyDescent="0.25">
      <c r="A664" s="61"/>
      <c r="B664" s="49"/>
      <c r="C664" s="62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49"/>
      <c r="T664" s="49"/>
      <c r="U664" s="49"/>
    </row>
    <row r="665" spans="1:21" ht="15.75" x14ac:dyDescent="0.25">
      <c r="A665" s="61"/>
      <c r="B665" s="49"/>
      <c r="C665" s="62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49"/>
      <c r="T665" s="49"/>
      <c r="U665" s="49"/>
    </row>
    <row r="666" spans="1:21" ht="15.75" x14ac:dyDescent="0.25">
      <c r="A666" s="61"/>
      <c r="B666" s="49"/>
      <c r="C666" s="62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49"/>
      <c r="T666" s="49"/>
      <c r="U666" s="49"/>
    </row>
    <row r="667" spans="1:21" ht="15.75" x14ac:dyDescent="0.25">
      <c r="A667" s="61"/>
      <c r="B667" s="49"/>
      <c r="C667" s="62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49"/>
      <c r="T667" s="49"/>
      <c r="U667" s="49"/>
    </row>
    <row r="668" spans="1:21" ht="15.75" x14ac:dyDescent="0.25">
      <c r="A668" s="61"/>
      <c r="B668" s="49"/>
      <c r="C668" s="62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49"/>
      <c r="T668" s="49"/>
      <c r="U668" s="49"/>
    </row>
    <row r="669" spans="1:21" ht="15.75" x14ac:dyDescent="0.25">
      <c r="A669" s="61"/>
      <c r="B669" s="49"/>
      <c r="C669" s="62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49"/>
      <c r="T669" s="49"/>
      <c r="U669" s="49"/>
    </row>
    <row r="670" spans="1:21" ht="15.75" x14ac:dyDescent="0.25">
      <c r="A670" s="61"/>
      <c r="B670" s="49"/>
      <c r="C670" s="62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49"/>
      <c r="T670" s="49"/>
      <c r="U670" s="49"/>
    </row>
    <row r="671" spans="1:21" ht="15.75" x14ac:dyDescent="0.25">
      <c r="A671" s="61"/>
      <c r="B671" s="49"/>
      <c r="C671" s="62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49"/>
      <c r="T671" s="49"/>
      <c r="U671" s="49"/>
    </row>
    <row r="672" spans="1:21" ht="15.75" x14ac:dyDescent="0.25">
      <c r="A672" s="61"/>
      <c r="B672" s="49"/>
      <c r="C672" s="62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49"/>
      <c r="T672" s="49"/>
      <c r="U672" s="49"/>
    </row>
    <row r="673" spans="1:21" ht="15.75" x14ac:dyDescent="0.25">
      <c r="A673" s="61"/>
      <c r="B673" s="49"/>
      <c r="C673" s="62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49"/>
      <c r="T673" s="49"/>
      <c r="U673" s="49"/>
    </row>
    <row r="674" spans="1:21" ht="15.75" x14ac:dyDescent="0.25">
      <c r="A674" s="61"/>
      <c r="B674" s="49"/>
      <c r="C674" s="62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49"/>
      <c r="T674" s="49"/>
      <c r="U674" s="49"/>
    </row>
    <row r="675" spans="1:21" ht="15.75" x14ac:dyDescent="0.25">
      <c r="A675" s="61"/>
      <c r="B675" s="49"/>
      <c r="C675" s="62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49"/>
      <c r="T675" s="49"/>
      <c r="U675" s="49"/>
    </row>
    <row r="676" spans="1:21" ht="15.75" x14ac:dyDescent="0.25">
      <c r="A676" s="61"/>
      <c r="B676" s="49"/>
      <c r="C676" s="62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49"/>
      <c r="T676" s="49"/>
      <c r="U676" s="49"/>
    </row>
    <row r="677" spans="1:21" ht="15.75" x14ac:dyDescent="0.25">
      <c r="A677" s="61"/>
      <c r="B677" s="49"/>
      <c r="C677" s="62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49"/>
      <c r="T677" s="49"/>
      <c r="U677" s="49"/>
    </row>
    <row r="678" spans="1:21" ht="15.75" x14ac:dyDescent="0.25">
      <c r="A678" s="61"/>
      <c r="B678" s="49"/>
      <c r="C678" s="62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49"/>
      <c r="T678" s="49"/>
      <c r="U678" s="49"/>
    </row>
    <row r="679" spans="1:21" ht="15.75" x14ac:dyDescent="0.25">
      <c r="A679" s="61"/>
      <c r="B679" s="49"/>
      <c r="C679" s="62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49"/>
      <c r="T679" s="49"/>
      <c r="U679" s="49"/>
    </row>
    <row r="680" spans="1:21" ht="15.75" x14ac:dyDescent="0.25">
      <c r="A680" s="61"/>
      <c r="B680" s="49"/>
      <c r="C680" s="62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49"/>
      <c r="T680" s="49"/>
      <c r="U680" s="49"/>
    </row>
    <row r="681" spans="1:21" ht="15.75" x14ac:dyDescent="0.25">
      <c r="A681" s="61"/>
      <c r="B681" s="49"/>
      <c r="C681" s="62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49"/>
      <c r="T681" s="49"/>
      <c r="U681" s="49"/>
    </row>
    <row r="682" spans="1:21" ht="15.75" x14ac:dyDescent="0.25">
      <c r="A682" s="61"/>
      <c r="B682" s="49"/>
      <c r="C682" s="62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49"/>
      <c r="T682" s="49"/>
      <c r="U682" s="49"/>
    </row>
    <row r="683" spans="1:21" ht="15.75" x14ac:dyDescent="0.25">
      <c r="A683" s="61"/>
      <c r="B683" s="49"/>
      <c r="C683" s="62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49"/>
      <c r="T683" s="49"/>
      <c r="U683" s="49"/>
    </row>
    <row r="684" spans="1:21" ht="15.75" x14ac:dyDescent="0.25">
      <c r="A684" s="61"/>
      <c r="B684" s="49"/>
      <c r="C684" s="62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49"/>
      <c r="T684" s="49"/>
      <c r="U684" s="49"/>
    </row>
    <row r="685" spans="1:21" ht="15.75" x14ac:dyDescent="0.25">
      <c r="A685" s="61"/>
      <c r="B685" s="49"/>
      <c r="C685" s="62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49"/>
      <c r="T685" s="49"/>
      <c r="U685" s="49"/>
    </row>
    <row r="686" spans="1:21" ht="15.75" x14ac:dyDescent="0.25">
      <c r="A686" s="61"/>
      <c r="B686" s="49"/>
      <c r="C686" s="62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49"/>
      <c r="T686" s="49"/>
      <c r="U686" s="49"/>
    </row>
    <row r="687" spans="1:21" ht="15.75" x14ac:dyDescent="0.25">
      <c r="A687" s="61"/>
      <c r="B687" s="49"/>
      <c r="C687" s="62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49"/>
      <c r="T687" s="49"/>
      <c r="U687" s="49"/>
    </row>
    <row r="688" spans="1:21" ht="15.75" x14ac:dyDescent="0.25">
      <c r="A688" s="61"/>
      <c r="B688" s="49"/>
      <c r="C688" s="62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49"/>
      <c r="T688" s="49"/>
      <c r="U688" s="49"/>
    </row>
    <row r="689" spans="1:21" ht="15.75" x14ac:dyDescent="0.25">
      <c r="A689" s="61"/>
      <c r="B689" s="49"/>
      <c r="C689" s="62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49"/>
      <c r="T689" s="49"/>
      <c r="U689" s="49"/>
    </row>
    <row r="690" spans="1:21" ht="15.75" x14ac:dyDescent="0.25">
      <c r="A690" s="61"/>
      <c r="B690" s="49"/>
      <c r="C690" s="62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49"/>
      <c r="T690" s="49"/>
      <c r="U690" s="49"/>
    </row>
    <row r="691" spans="1:21" ht="15.75" x14ac:dyDescent="0.25">
      <c r="A691" s="61"/>
      <c r="B691" s="49"/>
      <c r="C691" s="62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49"/>
      <c r="T691" s="49"/>
      <c r="U691" s="49"/>
    </row>
    <row r="692" spans="1:21" ht="15.75" x14ac:dyDescent="0.25">
      <c r="A692" s="61"/>
      <c r="B692" s="49"/>
      <c r="C692" s="62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49"/>
      <c r="T692" s="49"/>
      <c r="U692" s="49"/>
    </row>
    <row r="693" spans="1:21" ht="15.75" x14ac:dyDescent="0.25">
      <c r="A693" s="61"/>
      <c r="B693" s="49"/>
      <c r="C693" s="62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49"/>
      <c r="T693" s="49"/>
      <c r="U693" s="49"/>
    </row>
    <row r="694" spans="1:21" ht="15.75" x14ac:dyDescent="0.25">
      <c r="A694" s="61"/>
      <c r="B694" s="49"/>
      <c r="C694" s="62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49"/>
      <c r="T694" s="49"/>
      <c r="U694" s="49"/>
    </row>
    <row r="695" spans="1:21" ht="15.75" x14ac:dyDescent="0.25">
      <c r="A695" s="61"/>
      <c r="B695" s="49"/>
      <c r="C695" s="62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49"/>
      <c r="T695" s="49"/>
      <c r="U695" s="49"/>
    </row>
    <row r="696" spans="1:21" ht="15.75" x14ac:dyDescent="0.25">
      <c r="A696" s="61"/>
      <c r="B696" s="49"/>
      <c r="C696" s="62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49"/>
      <c r="T696" s="49"/>
      <c r="U696" s="49"/>
    </row>
    <row r="697" spans="1:21" ht="15.75" x14ac:dyDescent="0.25">
      <c r="A697" s="61"/>
      <c r="B697" s="49"/>
      <c r="C697" s="62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49"/>
      <c r="T697" s="49"/>
      <c r="U697" s="49"/>
    </row>
    <row r="698" spans="1:21" ht="15.75" x14ac:dyDescent="0.25">
      <c r="A698" s="61"/>
      <c r="B698" s="49"/>
      <c r="C698" s="62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49"/>
      <c r="T698" s="49"/>
      <c r="U698" s="49"/>
    </row>
    <row r="699" spans="1:21" ht="15.75" x14ac:dyDescent="0.25">
      <c r="A699" s="61"/>
      <c r="B699" s="49"/>
      <c r="C699" s="62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49"/>
      <c r="T699" s="49"/>
      <c r="U699" s="49"/>
    </row>
    <row r="700" spans="1:21" ht="15.75" x14ac:dyDescent="0.25">
      <c r="A700" s="61"/>
      <c r="B700" s="49"/>
      <c r="C700" s="62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49"/>
      <c r="T700" s="49"/>
      <c r="U700" s="49"/>
    </row>
    <row r="701" spans="1:21" ht="15.75" x14ac:dyDescent="0.25">
      <c r="A701" s="61"/>
      <c r="B701" s="49"/>
      <c r="C701" s="62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49"/>
      <c r="T701" s="49"/>
      <c r="U701" s="49"/>
    </row>
    <row r="702" spans="1:21" ht="15.75" x14ac:dyDescent="0.25">
      <c r="A702" s="61"/>
      <c r="B702" s="49"/>
      <c r="C702" s="62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49"/>
      <c r="T702" s="49"/>
      <c r="U702" s="49"/>
    </row>
    <row r="703" spans="1:21" ht="15.75" x14ac:dyDescent="0.25">
      <c r="A703" s="61"/>
      <c r="B703" s="49"/>
      <c r="C703" s="62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49"/>
      <c r="T703" s="49"/>
      <c r="U703" s="49"/>
    </row>
    <row r="704" spans="1:21" ht="15.75" x14ac:dyDescent="0.25">
      <c r="A704" s="61"/>
      <c r="B704" s="49"/>
      <c r="C704" s="62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49"/>
      <c r="T704" s="49"/>
      <c r="U704" s="49"/>
    </row>
    <row r="705" spans="1:21" ht="15.75" x14ac:dyDescent="0.25">
      <c r="A705" s="61"/>
      <c r="B705" s="49"/>
      <c r="C705" s="62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49"/>
      <c r="T705" s="49"/>
      <c r="U705" s="49"/>
    </row>
    <row r="706" spans="1:21" ht="15.75" x14ac:dyDescent="0.25">
      <c r="A706" s="61"/>
      <c r="B706" s="49"/>
      <c r="C706" s="62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49"/>
      <c r="T706" s="49"/>
      <c r="U706" s="49"/>
    </row>
    <row r="707" spans="1:21" ht="15.75" x14ac:dyDescent="0.25">
      <c r="A707" s="61"/>
      <c r="B707" s="49"/>
      <c r="C707" s="62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49"/>
      <c r="T707" s="49"/>
      <c r="U707" s="49"/>
    </row>
    <row r="708" spans="1:21" ht="15.75" x14ac:dyDescent="0.25">
      <c r="A708" s="61"/>
      <c r="B708" s="49"/>
      <c r="C708" s="62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49"/>
      <c r="T708" s="49"/>
      <c r="U708" s="49"/>
    </row>
    <row r="709" spans="1:21" ht="15.75" x14ac:dyDescent="0.25">
      <c r="A709" s="61"/>
      <c r="B709" s="49"/>
      <c r="C709" s="62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49"/>
      <c r="T709" s="49"/>
      <c r="U709" s="49"/>
    </row>
    <row r="710" spans="1:21" ht="15.75" x14ac:dyDescent="0.25">
      <c r="A710" s="61"/>
      <c r="B710" s="49"/>
      <c r="C710" s="62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49"/>
      <c r="T710" s="49"/>
      <c r="U710" s="49"/>
    </row>
    <row r="711" spans="1:21" ht="15.75" x14ac:dyDescent="0.25">
      <c r="A711" s="61"/>
      <c r="B711" s="49"/>
      <c r="C711" s="62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49"/>
      <c r="T711" s="49"/>
      <c r="U711" s="49"/>
    </row>
    <row r="712" spans="1:21" ht="15.75" x14ac:dyDescent="0.25">
      <c r="A712" s="61"/>
      <c r="B712" s="49"/>
      <c r="C712" s="62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49"/>
      <c r="T712" s="49"/>
      <c r="U712" s="49"/>
    </row>
    <row r="713" spans="1:21" ht="15.75" x14ac:dyDescent="0.25">
      <c r="A713" s="61"/>
      <c r="B713" s="49"/>
      <c r="C713" s="62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49"/>
      <c r="T713" s="49"/>
      <c r="U713" s="49"/>
    </row>
    <row r="714" spans="1:21" ht="15.75" x14ac:dyDescent="0.25">
      <c r="A714" s="61"/>
      <c r="B714" s="49"/>
      <c r="C714" s="62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49"/>
      <c r="T714" s="49"/>
      <c r="U714" s="49"/>
    </row>
    <row r="715" spans="1:21" ht="15.75" x14ac:dyDescent="0.25">
      <c r="A715" s="61"/>
      <c r="B715" s="49"/>
      <c r="C715" s="62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49"/>
      <c r="T715" s="49"/>
      <c r="U715" s="49"/>
    </row>
    <row r="716" spans="1:21" ht="15.75" x14ac:dyDescent="0.25">
      <c r="A716" s="61"/>
      <c r="B716" s="49"/>
      <c r="C716" s="62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49"/>
      <c r="T716" s="49"/>
      <c r="U716" s="49"/>
    </row>
    <row r="717" spans="1:21" ht="15.75" x14ac:dyDescent="0.25">
      <c r="A717" s="61"/>
      <c r="B717" s="49"/>
      <c r="C717" s="62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49"/>
      <c r="T717" s="49"/>
      <c r="U717" s="49"/>
    </row>
    <row r="718" spans="1:21" ht="15.75" x14ac:dyDescent="0.25">
      <c r="A718" s="61"/>
      <c r="B718" s="49"/>
      <c r="C718" s="62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49"/>
      <c r="T718" s="49"/>
      <c r="U718" s="49"/>
    </row>
    <row r="719" spans="1:21" ht="15.75" x14ac:dyDescent="0.25">
      <c r="A719" s="61"/>
      <c r="B719" s="49"/>
      <c r="C719" s="62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49"/>
      <c r="T719" s="49"/>
      <c r="U719" s="49"/>
    </row>
    <row r="720" spans="1:21" ht="15.75" x14ac:dyDescent="0.25">
      <c r="A720" s="61"/>
      <c r="B720" s="49"/>
      <c r="C720" s="62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49"/>
      <c r="T720" s="49"/>
      <c r="U720" s="49"/>
    </row>
    <row r="721" spans="1:21" ht="15.75" x14ac:dyDescent="0.25">
      <c r="A721" s="61"/>
      <c r="B721" s="49"/>
      <c r="C721" s="62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49"/>
      <c r="T721" s="49"/>
      <c r="U721" s="49"/>
    </row>
    <row r="722" spans="1:21" ht="15.75" x14ac:dyDescent="0.25">
      <c r="A722" s="61"/>
      <c r="B722" s="49"/>
      <c r="C722" s="62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49"/>
      <c r="T722" s="49"/>
      <c r="U722" s="49"/>
    </row>
    <row r="723" spans="1:21" ht="15.75" x14ac:dyDescent="0.25">
      <c r="A723" s="61"/>
      <c r="B723" s="49"/>
      <c r="C723" s="62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49"/>
      <c r="T723" s="49"/>
      <c r="U723" s="49"/>
    </row>
    <row r="724" spans="1:21" ht="15.75" x14ac:dyDescent="0.25">
      <c r="A724" s="61"/>
      <c r="B724" s="49"/>
      <c r="C724" s="62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49"/>
      <c r="T724" s="49"/>
      <c r="U724" s="49"/>
    </row>
    <row r="725" spans="1:21" ht="15.75" x14ac:dyDescent="0.25">
      <c r="A725" s="61"/>
      <c r="B725" s="49"/>
      <c r="C725" s="62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49"/>
      <c r="T725" s="49"/>
      <c r="U725" s="49"/>
    </row>
    <row r="726" spans="1:21" ht="15.75" x14ac:dyDescent="0.25">
      <c r="A726" s="61"/>
      <c r="B726" s="49"/>
      <c r="C726" s="62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49"/>
      <c r="T726" s="49"/>
      <c r="U726" s="49"/>
    </row>
    <row r="727" spans="1:21" ht="15.75" x14ac:dyDescent="0.25">
      <c r="A727" s="61"/>
      <c r="B727" s="49"/>
      <c r="C727" s="62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49"/>
      <c r="T727" s="49"/>
      <c r="U727" s="49"/>
    </row>
    <row r="728" spans="1:21" ht="15.75" x14ac:dyDescent="0.25">
      <c r="A728" s="61"/>
      <c r="B728" s="49"/>
      <c r="C728" s="62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49"/>
      <c r="T728" s="49"/>
      <c r="U728" s="49"/>
    </row>
    <row r="729" spans="1:21" ht="15.75" x14ac:dyDescent="0.25">
      <c r="A729" s="61"/>
      <c r="B729" s="49"/>
      <c r="C729" s="62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49"/>
      <c r="T729" s="49"/>
      <c r="U729" s="49"/>
    </row>
    <row r="730" spans="1:21" ht="15.75" x14ac:dyDescent="0.25">
      <c r="A730" s="61"/>
      <c r="B730" s="49"/>
      <c r="C730" s="62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49"/>
      <c r="T730" s="49"/>
      <c r="U730" s="49"/>
    </row>
    <row r="731" spans="1:21" ht="15.75" x14ac:dyDescent="0.25">
      <c r="A731" s="61"/>
      <c r="B731" s="49"/>
      <c r="C731" s="62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49"/>
      <c r="T731" s="49"/>
      <c r="U731" s="49"/>
    </row>
    <row r="732" spans="1:21" ht="15.75" x14ac:dyDescent="0.25">
      <c r="A732" s="61"/>
      <c r="B732" s="49"/>
      <c r="C732" s="62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49"/>
      <c r="T732" s="49"/>
      <c r="U732" s="49"/>
    </row>
    <row r="733" spans="1:21" ht="15.75" x14ac:dyDescent="0.25">
      <c r="A733" s="61"/>
      <c r="B733" s="49"/>
      <c r="C733" s="62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49"/>
      <c r="T733" s="49"/>
      <c r="U733" s="49"/>
    </row>
    <row r="734" spans="1:21" ht="15.75" x14ac:dyDescent="0.25">
      <c r="A734" s="61"/>
      <c r="B734" s="49"/>
      <c r="C734" s="62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49"/>
      <c r="T734" s="49"/>
      <c r="U734" s="49"/>
    </row>
    <row r="735" spans="1:21" ht="15.75" x14ac:dyDescent="0.25">
      <c r="A735" s="61"/>
      <c r="B735" s="49"/>
      <c r="C735" s="62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49"/>
      <c r="T735" s="49"/>
      <c r="U735" s="49"/>
    </row>
    <row r="736" spans="1:21" ht="15.75" x14ac:dyDescent="0.25">
      <c r="A736" s="61"/>
      <c r="B736" s="49"/>
      <c r="C736" s="62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49"/>
      <c r="T736" s="49"/>
      <c r="U736" s="49"/>
    </row>
    <row r="737" spans="1:21" ht="15.75" x14ac:dyDescent="0.25">
      <c r="A737" s="61"/>
      <c r="B737" s="49"/>
      <c r="C737" s="62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49"/>
      <c r="T737" s="49"/>
      <c r="U737" s="49"/>
    </row>
    <row r="738" spans="1:21" ht="15.75" x14ac:dyDescent="0.25">
      <c r="A738" s="61"/>
      <c r="B738" s="49"/>
      <c r="C738" s="62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49"/>
      <c r="T738" s="49"/>
      <c r="U738" s="49"/>
    </row>
    <row r="739" spans="1:21" ht="15.75" x14ac:dyDescent="0.25">
      <c r="A739" s="61"/>
      <c r="B739" s="49"/>
      <c r="C739" s="62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49"/>
      <c r="T739" s="49"/>
      <c r="U739" s="49"/>
    </row>
    <row r="740" spans="1:21" ht="15.75" x14ac:dyDescent="0.25">
      <c r="A740" s="61"/>
      <c r="B740" s="49"/>
      <c r="C740" s="62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49"/>
      <c r="T740" s="49"/>
      <c r="U740" s="49"/>
    </row>
    <row r="741" spans="1:21" ht="15.75" x14ac:dyDescent="0.25">
      <c r="A741" s="61"/>
      <c r="B741" s="49"/>
      <c r="C741" s="62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49"/>
      <c r="T741" s="49"/>
      <c r="U741" s="49"/>
    </row>
    <row r="742" spans="1:21" ht="15.75" x14ac:dyDescent="0.25">
      <c r="A742" s="61"/>
      <c r="B742" s="49"/>
      <c r="C742" s="62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49"/>
      <c r="T742" s="49"/>
      <c r="U742" s="49"/>
    </row>
    <row r="743" spans="1:21" ht="15.75" x14ac:dyDescent="0.25">
      <c r="A743" s="61"/>
      <c r="B743" s="49"/>
      <c r="C743" s="62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49"/>
      <c r="T743" s="49"/>
      <c r="U743" s="49"/>
    </row>
    <row r="744" spans="1:21" ht="15.75" x14ac:dyDescent="0.25">
      <c r="A744" s="61"/>
      <c r="B744" s="49"/>
      <c r="C744" s="62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49"/>
      <c r="T744" s="49"/>
      <c r="U744" s="49"/>
    </row>
    <row r="745" spans="1:21" ht="15.75" x14ac:dyDescent="0.25">
      <c r="A745" s="61"/>
      <c r="B745" s="49"/>
      <c r="C745" s="62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49"/>
      <c r="T745" s="49"/>
      <c r="U745" s="49"/>
    </row>
    <row r="746" spans="1:21" ht="15.75" x14ac:dyDescent="0.25">
      <c r="A746" s="61"/>
      <c r="B746" s="49"/>
      <c r="C746" s="62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49"/>
      <c r="T746" s="49"/>
      <c r="U746" s="49"/>
    </row>
    <row r="747" spans="1:21" ht="15.75" x14ac:dyDescent="0.25">
      <c r="A747" s="61"/>
      <c r="B747" s="49"/>
      <c r="C747" s="62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49"/>
      <c r="T747" s="49"/>
      <c r="U747" s="49"/>
    </row>
    <row r="748" spans="1:21" ht="15.75" x14ac:dyDescent="0.25">
      <c r="A748" s="61"/>
      <c r="B748" s="49"/>
      <c r="C748" s="62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49"/>
      <c r="T748" s="49"/>
      <c r="U748" s="49"/>
    </row>
    <row r="749" spans="1:21" ht="15.75" x14ac:dyDescent="0.25">
      <c r="A749" s="61"/>
      <c r="B749" s="49"/>
      <c r="C749" s="62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49"/>
      <c r="T749" s="49"/>
      <c r="U749" s="49"/>
    </row>
    <row r="750" spans="1:21" ht="15.75" x14ac:dyDescent="0.25">
      <c r="A750" s="61"/>
      <c r="B750" s="49"/>
      <c r="C750" s="62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49"/>
      <c r="T750" s="49"/>
      <c r="U750" s="49"/>
    </row>
    <row r="751" spans="1:21" ht="15.75" x14ac:dyDescent="0.25">
      <c r="A751" s="61"/>
      <c r="B751" s="49"/>
      <c r="C751" s="62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49"/>
      <c r="T751" s="49"/>
      <c r="U751" s="49"/>
    </row>
    <row r="752" spans="1:21" ht="15.75" x14ac:dyDescent="0.25">
      <c r="A752" s="61"/>
      <c r="B752" s="49"/>
      <c r="C752" s="62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49"/>
      <c r="T752" s="49"/>
      <c r="U752" s="49"/>
    </row>
    <row r="753" spans="1:21" ht="15.75" x14ac:dyDescent="0.25">
      <c r="A753" s="61"/>
      <c r="B753" s="49"/>
      <c r="C753" s="62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49"/>
      <c r="T753" s="49"/>
      <c r="U753" s="49"/>
    </row>
    <row r="754" spans="1:21" ht="15.75" x14ac:dyDescent="0.25">
      <c r="A754" s="61"/>
      <c r="B754" s="49"/>
      <c r="C754" s="62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49"/>
      <c r="T754" s="49"/>
      <c r="U754" s="49"/>
    </row>
    <row r="755" spans="1:21" ht="15.75" x14ac:dyDescent="0.25">
      <c r="A755" s="61"/>
      <c r="B755" s="49"/>
      <c r="C755" s="62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49"/>
      <c r="T755" s="49"/>
      <c r="U755" s="49"/>
    </row>
    <row r="756" spans="1:21" ht="15.75" x14ac:dyDescent="0.25">
      <c r="A756" s="61"/>
      <c r="B756" s="49"/>
      <c r="C756" s="62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49"/>
      <c r="T756" s="49"/>
      <c r="U756" s="49"/>
    </row>
    <row r="757" spans="1:21" ht="15.75" x14ac:dyDescent="0.25">
      <c r="A757" s="61"/>
      <c r="B757" s="49"/>
      <c r="C757" s="62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49"/>
      <c r="T757" s="49"/>
      <c r="U757" s="49"/>
    </row>
    <row r="758" spans="1:21" ht="15.75" x14ac:dyDescent="0.25">
      <c r="A758" s="61"/>
      <c r="B758" s="49"/>
      <c r="C758" s="62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49"/>
      <c r="T758" s="49"/>
      <c r="U758" s="49"/>
    </row>
    <row r="759" spans="1:21" ht="15.75" x14ac:dyDescent="0.25">
      <c r="A759" s="61"/>
      <c r="B759" s="49"/>
      <c r="C759" s="62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49"/>
      <c r="T759" s="49"/>
      <c r="U759" s="49"/>
    </row>
    <row r="760" spans="1:21" ht="15.75" x14ac:dyDescent="0.25">
      <c r="A760" s="61"/>
      <c r="B760" s="49"/>
      <c r="C760" s="62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49"/>
      <c r="T760" s="49"/>
      <c r="U760" s="49"/>
    </row>
    <row r="761" spans="1:21" ht="15.75" x14ac:dyDescent="0.25">
      <c r="A761" s="61"/>
      <c r="B761" s="49"/>
      <c r="C761" s="62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49"/>
      <c r="T761" s="49"/>
      <c r="U761" s="49"/>
    </row>
    <row r="762" spans="1:21" ht="15.75" x14ac:dyDescent="0.25">
      <c r="A762" s="61"/>
      <c r="B762" s="49"/>
      <c r="C762" s="62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49"/>
      <c r="T762" s="49"/>
      <c r="U762" s="49"/>
    </row>
    <row r="763" spans="1:21" ht="15.75" x14ac:dyDescent="0.25">
      <c r="A763" s="61"/>
      <c r="B763" s="49"/>
      <c r="C763" s="62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49"/>
      <c r="T763" s="49"/>
      <c r="U763" s="49"/>
    </row>
    <row r="764" spans="1:21" ht="15.75" x14ac:dyDescent="0.25">
      <c r="A764" s="61"/>
      <c r="B764" s="49"/>
      <c r="C764" s="62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49"/>
      <c r="T764" s="49"/>
      <c r="U764" s="49"/>
    </row>
    <row r="765" spans="1:21" ht="15.75" x14ac:dyDescent="0.25">
      <c r="A765" s="61"/>
      <c r="B765" s="49"/>
      <c r="C765" s="62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49"/>
      <c r="T765" s="49"/>
      <c r="U765" s="49"/>
    </row>
    <row r="766" spans="1:21" ht="15.75" x14ac:dyDescent="0.25">
      <c r="A766" s="61"/>
      <c r="B766" s="49"/>
      <c r="C766" s="62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49"/>
      <c r="T766" s="49"/>
      <c r="U766" s="49"/>
    </row>
    <row r="767" spans="1:21" ht="15.75" x14ac:dyDescent="0.25">
      <c r="A767" s="61"/>
      <c r="B767" s="49"/>
      <c r="C767" s="62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49"/>
      <c r="T767" s="49"/>
      <c r="U767" s="49"/>
    </row>
    <row r="768" spans="1:21" ht="15.75" x14ac:dyDescent="0.25">
      <c r="A768" s="61"/>
      <c r="B768" s="49"/>
      <c r="C768" s="62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49"/>
      <c r="T768" s="49"/>
      <c r="U768" s="49"/>
    </row>
    <row r="769" spans="1:21" ht="15.75" x14ac:dyDescent="0.25">
      <c r="A769" s="61"/>
      <c r="B769" s="49"/>
      <c r="C769" s="62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49"/>
      <c r="T769" s="49"/>
      <c r="U769" s="49"/>
    </row>
    <row r="770" spans="1:21" ht="15.75" x14ac:dyDescent="0.25">
      <c r="A770" s="61"/>
      <c r="B770" s="49"/>
      <c r="C770" s="62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49"/>
      <c r="T770" s="49"/>
      <c r="U770" s="49"/>
    </row>
    <row r="771" spans="1:21" ht="15.75" x14ac:dyDescent="0.25">
      <c r="A771" s="61"/>
      <c r="B771" s="49"/>
      <c r="C771" s="62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49"/>
      <c r="T771" s="49"/>
      <c r="U771" s="49"/>
    </row>
    <row r="772" spans="1:21" ht="15.75" x14ac:dyDescent="0.25">
      <c r="A772" s="61"/>
      <c r="B772" s="49"/>
      <c r="C772" s="62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49"/>
      <c r="T772" s="49"/>
      <c r="U772" s="49"/>
    </row>
    <row r="773" spans="1:21" ht="15.75" x14ac:dyDescent="0.25">
      <c r="A773" s="61"/>
      <c r="B773" s="49"/>
      <c r="C773" s="62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49"/>
      <c r="T773" s="49"/>
      <c r="U773" s="49"/>
    </row>
    <row r="774" spans="1:21" ht="15.75" x14ac:dyDescent="0.25">
      <c r="A774" s="61"/>
      <c r="B774" s="49"/>
      <c r="C774" s="62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49"/>
      <c r="T774" s="49"/>
      <c r="U774" s="49"/>
    </row>
    <row r="775" spans="1:21" ht="15.75" x14ac:dyDescent="0.25">
      <c r="A775" s="61"/>
      <c r="B775" s="49"/>
      <c r="C775" s="62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49"/>
      <c r="T775" s="49"/>
      <c r="U775" s="49"/>
    </row>
    <row r="776" spans="1:21" ht="15.75" x14ac:dyDescent="0.25">
      <c r="A776" s="61"/>
      <c r="B776" s="49"/>
      <c r="C776" s="62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49"/>
      <c r="T776" s="49"/>
      <c r="U776" s="49"/>
    </row>
    <row r="777" spans="1:21" ht="15.75" x14ac:dyDescent="0.25">
      <c r="A777" s="61"/>
      <c r="B777" s="49"/>
      <c r="C777" s="62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49"/>
      <c r="T777" s="49"/>
      <c r="U777" s="49"/>
    </row>
    <row r="778" spans="1:21" ht="15.75" x14ac:dyDescent="0.25">
      <c r="A778" s="61"/>
      <c r="B778" s="49"/>
      <c r="C778" s="62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49"/>
      <c r="T778" s="49"/>
      <c r="U778" s="49"/>
    </row>
    <row r="779" spans="1:21" ht="15.75" x14ac:dyDescent="0.25">
      <c r="A779" s="61"/>
      <c r="B779" s="49"/>
      <c r="C779" s="62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49"/>
      <c r="T779" s="49"/>
      <c r="U779" s="49"/>
    </row>
    <row r="780" spans="1:21" ht="15.75" x14ac:dyDescent="0.25">
      <c r="A780" s="61"/>
      <c r="B780" s="49"/>
      <c r="C780" s="62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49"/>
      <c r="T780" s="49"/>
      <c r="U780" s="49"/>
    </row>
    <row r="781" spans="1:21" ht="15.75" x14ac:dyDescent="0.25">
      <c r="A781" s="61"/>
      <c r="B781" s="49"/>
      <c r="C781" s="62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49"/>
      <c r="T781" s="49"/>
      <c r="U781" s="49"/>
    </row>
    <row r="782" spans="1:21" ht="15.75" x14ac:dyDescent="0.25">
      <c r="A782" s="61"/>
      <c r="B782" s="49"/>
      <c r="C782" s="62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49"/>
      <c r="T782" s="49"/>
      <c r="U782" s="49"/>
    </row>
    <row r="783" spans="1:21" ht="15.75" x14ac:dyDescent="0.25">
      <c r="A783" s="61"/>
      <c r="B783" s="49"/>
      <c r="C783" s="62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49"/>
      <c r="T783" s="49"/>
      <c r="U783" s="49"/>
    </row>
    <row r="784" spans="1:21" ht="15.75" x14ac:dyDescent="0.25">
      <c r="A784" s="61"/>
      <c r="B784" s="49"/>
      <c r="C784" s="62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49"/>
      <c r="T784" s="49"/>
      <c r="U784" s="49"/>
    </row>
    <row r="785" spans="1:21" ht="15.75" x14ac:dyDescent="0.25">
      <c r="A785" s="61"/>
      <c r="B785" s="49"/>
      <c r="C785" s="62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49"/>
      <c r="T785" s="49"/>
      <c r="U785" s="49"/>
    </row>
    <row r="786" spans="1:21" ht="15.75" x14ac:dyDescent="0.25">
      <c r="A786" s="61"/>
      <c r="B786" s="49"/>
      <c r="C786" s="62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49"/>
      <c r="T786" s="49"/>
      <c r="U786" s="49"/>
    </row>
    <row r="787" spans="1:21" ht="15.75" x14ac:dyDescent="0.25">
      <c r="A787" s="61"/>
      <c r="B787" s="49"/>
      <c r="C787" s="62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49"/>
      <c r="T787" s="49"/>
      <c r="U787" s="49"/>
    </row>
    <row r="788" spans="1:21" ht="15.75" x14ac:dyDescent="0.25">
      <c r="A788" s="61"/>
      <c r="B788" s="49"/>
      <c r="C788" s="62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49"/>
      <c r="T788" s="49"/>
      <c r="U788" s="49"/>
    </row>
    <row r="789" spans="1:21" ht="15.75" x14ac:dyDescent="0.25">
      <c r="A789" s="61"/>
      <c r="B789" s="49"/>
      <c r="C789" s="62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49"/>
      <c r="T789" s="49"/>
      <c r="U789" s="49"/>
    </row>
    <row r="790" spans="1:21" ht="15.75" x14ac:dyDescent="0.25">
      <c r="A790" s="61"/>
      <c r="B790" s="49"/>
      <c r="C790" s="62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49"/>
      <c r="T790" s="49"/>
      <c r="U790" s="49"/>
    </row>
    <row r="791" spans="1:21" ht="15.75" x14ac:dyDescent="0.25">
      <c r="A791" s="61"/>
      <c r="B791" s="49"/>
      <c r="C791" s="62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49"/>
      <c r="T791" s="49"/>
      <c r="U791" s="49"/>
    </row>
    <row r="792" spans="1:21" ht="15.75" x14ac:dyDescent="0.25">
      <c r="A792" s="61"/>
      <c r="B792" s="49"/>
      <c r="C792" s="62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49"/>
      <c r="T792" s="49"/>
      <c r="U792" s="49"/>
    </row>
    <row r="793" spans="1:21" ht="15.75" x14ac:dyDescent="0.25">
      <c r="A793" s="61"/>
      <c r="B793" s="49"/>
      <c r="C793" s="62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49"/>
      <c r="T793" s="49"/>
      <c r="U793" s="49"/>
    </row>
    <row r="794" spans="1:21" ht="15.75" x14ac:dyDescent="0.25">
      <c r="A794" s="61"/>
      <c r="B794" s="49"/>
      <c r="C794" s="62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49"/>
      <c r="T794" s="49"/>
      <c r="U794" s="49"/>
    </row>
    <row r="795" spans="1:21" ht="15.75" x14ac:dyDescent="0.25">
      <c r="A795" s="61"/>
      <c r="B795" s="49"/>
      <c r="C795" s="62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49"/>
      <c r="T795" s="49"/>
      <c r="U795" s="49"/>
    </row>
    <row r="796" spans="1:21" ht="15.75" x14ac:dyDescent="0.25">
      <c r="A796" s="61"/>
      <c r="B796" s="49"/>
      <c r="C796" s="62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49"/>
      <c r="T796" s="49"/>
      <c r="U796" s="49"/>
    </row>
    <row r="797" spans="1:21" ht="15.75" x14ac:dyDescent="0.25">
      <c r="A797" s="61"/>
      <c r="B797" s="49"/>
      <c r="C797" s="62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49"/>
      <c r="T797" s="49"/>
      <c r="U797" s="49"/>
    </row>
    <row r="798" spans="1:21" ht="15.75" x14ac:dyDescent="0.25">
      <c r="A798" s="61"/>
      <c r="B798" s="49"/>
      <c r="C798" s="62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49"/>
      <c r="T798" s="49"/>
      <c r="U798" s="49"/>
    </row>
    <row r="799" spans="1:21" ht="15.75" x14ac:dyDescent="0.25">
      <c r="A799" s="61"/>
      <c r="B799" s="49"/>
      <c r="C799" s="62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49"/>
      <c r="T799" s="49"/>
      <c r="U799" s="49"/>
    </row>
    <row r="800" spans="1:21" ht="15.75" x14ac:dyDescent="0.25">
      <c r="A800" s="61"/>
      <c r="B800" s="49"/>
      <c r="C800" s="62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49"/>
      <c r="T800" s="49"/>
      <c r="U800" s="49"/>
    </row>
    <row r="801" spans="1:21" ht="15.75" x14ac:dyDescent="0.25">
      <c r="A801" s="61"/>
      <c r="B801" s="49"/>
      <c r="C801" s="62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49"/>
      <c r="T801" s="49"/>
      <c r="U801" s="49"/>
    </row>
    <row r="802" spans="1:21" ht="15.75" x14ac:dyDescent="0.25">
      <c r="A802" s="61"/>
      <c r="B802" s="49"/>
      <c r="C802" s="62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49"/>
      <c r="T802" s="49"/>
      <c r="U802" s="49"/>
    </row>
    <row r="803" spans="1:21" ht="15.75" x14ac:dyDescent="0.25">
      <c r="A803" s="61"/>
      <c r="B803" s="49"/>
      <c r="C803" s="62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49"/>
      <c r="T803" s="49"/>
      <c r="U803" s="49"/>
    </row>
    <row r="804" spans="1:21" ht="15.75" x14ac:dyDescent="0.25">
      <c r="A804" s="61"/>
      <c r="B804" s="49"/>
      <c r="C804" s="62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49"/>
      <c r="T804" s="49"/>
      <c r="U804" s="49"/>
    </row>
    <row r="805" spans="1:21" ht="15.75" x14ac:dyDescent="0.25">
      <c r="A805" s="61"/>
      <c r="B805" s="49"/>
      <c r="C805" s="62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49"/>
      <c r="T805" s="49"/>
      <c r="U805" s="49"/>
    </row>
    <row r="806" spans="1:21" ht="15.75" x14ac:dyDescent="0.25">
      <c r="A806" s="61"/>
      <c r="B806" s="49"/>
      <c r="C806" s="62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49"/>
      <c r="T806" s="49"/>
      <c r="U806" s="49"/>
    </row>
    <row r="807" spans="1:21" ht="15.75" x14ac:dyDescent="0.25">
      <c r="A807" s="61"/>
      <c r="B807" s="49"/>
      <c r="C807" s="62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49"/>
      <c r="T807" s="49"/>
      <c r="U807" s="49"/>
    </row>
    <row r="808" spans="1:21" ht="15.75" x14ac:dyDescent="0.25">
      <c r="A808" s="61"/>
      <c r="B808" s="49"/>
      <c r="C808" s="62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49"/>
      <c r="T808" s="49"/>
      <c r="U808" s="49"/>
    </row>
    <row r="809" spans="1:21" ht="15.75" x14ac:dyDescent="0.25">
      <c r="A809" s="61"/>
      <c r="B809" s="49"/>
      <c r="C809" s="62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49"/>
      <c r="T809" s="49"/>
      <c r="U809" s="49"/>
    </row>
    <row r="810" spans="1:21" ht="15.75" x14ac:dyDescent="0.25">
      <c r="A810" s="61"/>
      <c r="B810" s="49"/>
      <c r="C810" s="62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49"/>
      <c r="T810" s="49"/>
      <c r="U810" s="49"/>
    </row>
    <row r="811" spans="1:21" ht="15.75" x14ac:dyDescent="0.25">
      <c r="A811" s="61"/>
      <c r="B811" s="49"/>
      <c r="C811" s="62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49"/>
      <c r="T811" s="49"/>
      <c r="U811" s="49"/>
    </row>
    <row r="812" spans="1:21" ht="15.75" x14ac:dyDescent="0.25">
      <c r="A812" s="61"/>
      <c r="B812" s="49"/>
      <c r="C812" s="62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49"/>
      <c r="T812" s="49"/>
      <c r="U812" s="49"/>
    </row>
    <row r="813" spans="1:21" ht="15.75" x14ac:dyDescent="0.25">
      <c r="A813" s="61"/>
      <c r="B813" s="49"/>
      <c r="C813" s="62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49"/>
      <c r="T813" s="49"/>
      <c r="U813" s="49"/>
    </row>
    <row r="814" spans="1:21" ht="15.75" x14ac:dyDescent="0.25">
      <c r="A814" s="61"/>
      <c r="B814" s="49"/>
      <c r="C814" s="62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49"/>
      <c r="T814" s="49"/>
      <c r="U814" s="49"/>
    </row>
    <row r="815" spans="1:21" ht="15.75" x14ac:dyDescent="0.25">
      <c r="A815" s="61"/>
      <c r="B815" s="49"/>
      <c r="C815" s="62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49"/>
      <c r="T815" s="49"/>
      <c r="U815" s="49"/>
    </row>
    <row r="816" spans="1:21" ht="15.75" x14ac:dyDescent="0.25">
      <c r="A816" s="61"/>
      <c r="B816" s="49"/>
      <c r="C816" s="62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49"/>
      <c r="T816" s="49"/>
      <c r="U816" s="49"/>
    </row>
    <row r="817" spans="1:21" ht="15.75" x14ac:dyDescent="0.25">
      <c r="A817" s="61"/>
      <c r="B817" s="49"/>
      <c r="C817" s="62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49"/>
      <c r="T817" s="49"/>
      <c r="U817" s="49"/>
    </row>
    <row r="818" spans="1:21" ht="15.75" x14ac:dyDescent="0.25">
      <c r="A818" s="61"/>
      <c r="B818" s="49"/>
      <c r="C818" s="62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49"/>
      <c r="T818" s="49"/>
      <c r="U818" s="49"/>
    </row>
    <row r="819" spans="1:21" ht="15.75" x14ac:dyDescent="0.25">
      <c r="A819" s="61"/>
      <c r="B819" s="49"/>
      <c r="C819" s="62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49"/>
      <c r="T819" s="49"/>
      <c r="U819" s="49"/>
    </row>
    <row r="820" spans="1:21" ht="15.75" x14ac:dyDescent="0.25">
      <c r="A820" s="61"/>
      <c r="B820" s="49"/>
      <c r="C820" s="62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49"/>
      <c r="T820" s="49"/>
      <c r="U820" s="49"/>
    </row>
    <row r="821" spans="1:21" ht="15.75" x14ac:dyDescent="0.25">
      <c r="A821" s="61"/>
      <c r="B821" s="49"/>
      <c r="C821" s="62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49"/>
      <c r="T821" s="49"/>
      <c r="U821" s="49"/>
    </row>
    <row r="822" spans="1:21" ht="15.75" x14ac:dyDescent="0.25">
      <c r="A822" s="61"/>
      <c r="B822" s="49"/>
      <c r="C822" s="62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49"/>
      <c r="T822" s="49"/>
      <c r="U822" s="49"/>
    </row>
    <row r="823" spans="1:21" ht="15.75" x14ac:dyDescent="0.25">
      <c r="A823" s="61"/>
      <c r="B823" s="49"/>
      <c r="C823" s="62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49"/>
      <c r="T823" s="49"/>
      <c r="U823" s="49"/>
    </row>
    <row r="824" spans="1:21" ht="15.75" x14ac:dyDescent="0.25">
      <c r="A824" s="61"/>
      <c r="B824" s="49"/>
      <c r="C824" s="62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49"/>
      <c r="T824" s="49"/>
      <c r="U824" s="49"/>
    </row>
    <row r="825" spans="1:21" ht="15.75" x14ac:dyDescent="0.25">
      <c r="A825" s="61"/>
      <c r="B825" s="49"/>
      <c r="C825" s="62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49"/>
      <c r="T825" s="49"/>
      <c r="U825" s="49"/>
    </row>
    <row r="826" spans="1:21" ht="15.75" x14ac:dyDescent="0.25">
      <c r="A826" s="61"/>
      <c r="B826" s="49"/>
      <c r="C826" s="62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49"/>
      <c r="T826" s="49"/>
      <c r="U826" s="49"/>
    </row>
    <row r="827" spans="1:21" ht="15.75" x14ac:dyDescent="0.25">
      <c r="A827" s="61"/>
      <c r="B827" s="49"/>
      <c r="C827" s="62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49"/>
      <c r="T827" s="49"/>
      <c r="U827" s="49"/>
    </row>
    <row r="828" spans="1:21" ht="15.75" x14ac:dyDescent="0.25">
      <c r="A828" s="61"/>
      <c r="B828" s="49"/>
      <c r="C828" s="62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49"/>
      <c r="T828" s="49"/>
      <c r="U828" s="49"/>
    </row>
    <row r="829" spans="1:21" ht="15.75" x14ac:dyDescent="0.25">
      <c r="A829" s="61"/>
      <c r="B829" s="49"/>
      <c r="C829" s="62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49"/>
      <c r="T829" s="49"/>
      <c r="U829" s="49"/>
    </row>
    <row r="830" spans="1:21" ht="15.75" x14ac:dyDescent="0.25">
      <c r="A830" s="61"/>
      <c r="B830" s="49"/>
      <c r="C830" s="62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49"/>
      <c r="T830" s="49"/>
      <c r="U830" s="49"/>
    </row>
    <row r="831" spans="1:21" ht="15.75" x14ac:dyDescent="0.25">
      <c r="A831" s="61"/>
      <c r="B831" s="49"/>
      <c r="C831" s="62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49"/>
      <c r="T831" s="49"/>
      <c r="U831" s="49"/>
    </row>
    <row r="832" spans="1:21" ht="15.75" x14ac:dyDescent="0.25">
      <c r="A832" s="61"/>
      <c r="B832" s="49"/>
      <c r="C832" s="62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49"/>
      <c r="T832" s="49"/>
      <c r="U832" s="49"/>
    </row>
    <row r="833" spans="1:21" ht="15.75" x14ac:dyDescent="0.25">
      <c r="A833" s="61"/>
      <c r="B833" s="49"/>
      <c r="C833" s="62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49"/>
      <c r="T833" s="49"/>
      <c r="U833" s="49"/>
    </row>
    <row r="834" spans="1:21" ht="15.75" x14ac:dyDescent="0.25">
      <c r="A834" s="61"/>
      <c r="B834" s="49"/>
      <c r="C834" s="62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49"/>
      <c r="T834" s="49"/>
      <c r="U834" s="49"/>
    </row>
    <row r="835" spans="1:21" ht="15.75" x14ac:dyDescent="0.25">
      <c r="A835" s="61"/>
      <c r="B835" s="49"/>
      <c r="C835" s="62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49"/>
      <c r="T835" s="49"/>
      <c r="U835" s="49"/>
    </row>
    <row r="836" spans="1:21" ht="15.75" x14ac:dyDescent="0.25">
      <c r="A836" s="61"/>
      <c r="B836" s="49"/>
      <c r="C836" s="62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49"/>
      <c r="T836" s="49"/>
      <c r="U836" s="49"/>
    </row>
    <row r="837" spans="1:21" ht="15.75" x14ac:dyDescent="0.25">
      <c r="A837" s="61"/>
      <c r="B837" s="49"/>
      <c r="C837" s="62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49"/>
      <c r="T837" s="49"/>
      <c r="U837" s="49"/>
    </row>
    <row r="838" spans="1:21" ht="15.75" x14ac:dyDescent="0.25">
      <c r="A838" s="61"/>
      <c r="B838" s="49"/>
      <c r="C838" s="62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49"/>
      <c r="T838" s="49"/>
      <c r="U838" s="49"/>
    </row>
    <row r="839" spans="1:21" ht="15.75" x14ac:dyDescent="0.25">
      <c r="A839" s="61"/>
      <c r="B839" s="49"/>
      <c r="C839" s="62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49"/>
      <c r="T839" s="49"/>
      <c r="U839" s="49"/>
    </row>
    <row r="840" spans="1:21" ht="15.75" x14ac:dyDescent="0.25">
      <c r="A840" s="61"/>
      <c r="B840" s="49"/>
      <c r="C840" s="62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49"/>
      <c r="T840" s="49"/>
      <c r="U840" s="49"/>
    </row>
    <row r="841" spans="1:21" ht="15.75" x14ac:dyDescent="0.25">
      <c r="A841" s="61"/>
      <c r="B841" s="49"/>
      <c r="C841" s="62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49"/>
      <c r="T841" s="49"/>
      <c r="U841" s="49"/>
    </row>
    <row r="842" spans="1:21" ht="15.75" x14ac:dyDescent="0.25">
      <c r="A842" s="61"/>
      <c r="B842" s="49"/>
      <c r="C842" s="62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49"/>
      <c r="T842" s="49"/>
      <c r="U842" s="49"/>
    </row>
    <row r="843" spans="1:21" ht="15.75" x14ac:dyDescent="0.25">
      <c r="A843" s="61"/>
      <c r="B843" s="49"/>
      <c r="C843" s="62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49"/>
      <c r="T843" s="49"/>
      <c r="U843" s="49"/>
    </row>
    <row r="844" spans="1:21" ht="15.75" x14ac:dyDescent="0.25">
      <c r="A844" s="61"/>
      <c r="B844" s="49"/>
      <c r="C844" s="62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49"/>
      <c r="T844" s="49"/>
      <c r="U844" s="49"/>
    </row>
    <row r="845" spans="1:21" ht="15.75" x14ac:dyDescent="0.25">
      <c r="A845" s="61"/>
      <c r="B845" s="49"/>
      <c r="C845" s="62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49"/>
      <c r="T845" s="49"/>
      <c r="U845" s="49"/>
    </row>
    <row r="846" spans="1:21" ht="15.75" x14ac:dyDescent="0.25">
      <c r="A846" s="61"/>
      <c r="B846" s="49"/>
      <c r="C846" s="62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49"/>
      <c r="T846" s="49"/>
      <c r="U846" s="49"/>
    </row>
    <row r="847" spans="1:21" ht="15.75" x14ac:dyDescent="0.25">
      <c r="A847" s="61"/>
      <c r="B847" s="49"/>
      <c r="C847" s="62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49"/>
      <c r="T847" s="49"/>
      <c r="U847" s="49"/>
    </row>
    <row r="848" spans="1:21" ht="15.75" x14ac:dyDescent="0.25">
      <c r="A848" s="61"/>
      <c r="B848" s="49"/>
      <c r="C848" s="62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49"/>
      <c r="T848" s="49"/>
      <c r="U848" s="49"/>
    </row>
    <row r="849" spans="1:21" ht="15.75" x14ac:dyDescent="0.25">
      <c r="A849" s="61"/>
      <c r="B849" s="49"/>
      <c r="C849" s="62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49"/>
      <c r="T849" s="49"/>
      <c r="U849" s="49"/>
    </row>
    <row r="850" spans="1:21" ht="15.75" x14ac:dyDescent="0.25">
      <c r="A850" s="61"/>
      <c r="B850" s="49"/>
      <c r="C850" s="62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49"/>
      <c r="T850" s="49"/>
      <c r="U850" s="49"/>
    </row>
    <row r="851" spans="1:21" ht="15.75" x14ac:dyDescent="0.25">
      <c r="A851" s="61"/>
      <c r="B851" s="49"/>
      <c r="C851" s="62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49"/>
      <c r="T851" s="49"/>
      <c r="U851" s="49"/>
    </row>
    <row r="852" spans="1:21" ht="15.75" x14ac:dyDescent="0.25">
      <c r="A852" s="61"/>
      <c r="B852" s="49"/>
      <c r="C852" s="62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49"/>
      <c r="T852" s="49"/>
      <c r="U852" s="49"/>
    </row>
    <row r="853" spans="1:21" ht="15.75" x14ac:dyDescent="0.25">
      <c r="A853" s="61"/>
      <c r="B853" s="49"/>
      <c r="C853" s="62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49"/>
      <c r="T853" s="49"/>
      <c r="U853" s="49"/>
    </row>
    <row r="854" spans="1:21" ht="15.75" x14ac:dyDescent="0.25">
      <c r="A854" s="61"/>
      <c r="B854" s="49"/>
      <c r="C854" s="62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49"/>
      <c r="T854" s="49"/>
      <c r="U854" s="49"/>
    </row>
    <row r="855" spans="1:21" ht="15.75" x14ac:dyDescent="0.25">
      <c r="A855" s="61"/>
      <c r="B855" s="49"/>
      <c r="C855" s="62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49"/>
      <c r="T855" s="49"/>
      <c r="U855" s="49"/>
    </row>
    <row r="856" spans="1:21" ht="15.75" x14ac:dyDescent="0.25">
      <c r="A856" s="61"/>
      <c r="B856" s="49"/>
      <c r="C856" s="62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49"/>
      <c r="T856" s="49"/>
      <c r="U856" s="49"/>
    </row>
    <row r="857" spans="1:21" ht="15.75" x14ac:dyDescent="0.25">
      <c r="A857" s="61"/>
      <c r="B857" s="49"/>
      <c r="C857" s="62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49"/>
      <c r="T857" s="49"/>
      <c r="U857" s="49"/>
    </row>
    <row r="858" spans="1:21" ht="15.75" x14ac:dyDescent="0.25">
      <c r="A858" s="61"/>
      <c r="B858" s="49"/>
      <c r="C858" s="62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49"/>
      <c r="T858" s="49"/>
      <c r="U858" s="49"/>
    </row>
    <row r="859" spans="1:21" ht="15.75" x14ac:dyDescent="0.25">
      <c r="A859" s="61"/>
      <c r="B859" s="49"/>
      <c r="C859" s="62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49"/>
      <c r="T859" s="49"/>
      <c r="U859" s="49"/>
    </row>
    <row r="860" spans="1:21" ht="15.75" x14ac:dyDescent="0.25">
      <c r="A860" s="61"/>
      <c r="B860" s="49"/>
      <c r="C860" s="62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49"/>
      <c r="T860" s="49"/>
      <c r="U860" s="49"/>
    </row>
    <row r="861" spans="1:21" ht="15.75" x14ac:dyDescent="0.25">
      <c r="A861" s="61"/>
      <c r="B861" s="49"/>
      <c r="C861" s="62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49"/>
      <c r="T861" s="49"/>
      <c r="U861" s="49"/>
    </row>
    <row r="862" spans="1:21" ht="15.75" x14ac:dyDescent="0.25">
      <c r="A862" s="61"/>
      <c r="B862" s="49"/>
      <c r="C862" s="62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49"/>
      <c r="T862" s="49"/>
      <c r="U862" s="49"/>
    </row>
    <row r="863" spans="1:21" ht="15.75" x14ac:dyDescent="0.25">
      <c r="A863" s="61"/>
      <c r="B863" s="49"/>
      <c r="C863" s="62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49"/>
      <c r="T863" s="49"/>
      <c r="U863" s="49"/>
    </row>
    <row r="864" spans="1:21" ht="15.75" x14ac:dyDescent="0.25">
      <c r="A864" s="61"/>
      <c r="B864" s="49"/>
      <c r="C864" s="62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49"/>
      <c r="T864" s="49"/>
      <c r="U864" s="49"/>
    </row>
    <row r="865" spans="1:21" ht="15.75" x14ac:dyDescent="0.25">
      <c r="A865" s="61"/>
      <c r="B865" s="49"/>
      <c r="C865" s="62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49"/>
      <c r="T865" s="49"/>
      <c r="U865" s="49"/>
    </row>
    <row r="866" spans="1:21" ht="15.75" x14ac:dyDescent="0.25">
      <c r="A866" s="61"/>
      <c r="B866" s="49"/>
      <c r="C866" s="62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49"/>
      <c r="T866" s="49"/>
      <c r="U866" s="49"/>
    </row>
    <row r="867" spans="1:21" ht="15.75" x14ac:dyDescent="0.25">
      <c r="A867" s="61"/>
      <c r="B867" s="49"/>
      <c r="C867" s="62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49"/>
      <c r="T867" s="49"/>
      <c r="U867" s="49"/>
    </row>
    <row r="868" spans="1:21" ht="15.75" x14ac:dyDescent="0.25">
      <c r="A868" s="61"/>
      <c r="B868" s="49"/>
      <c r="C868" s="62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49"/>
      <c r="T868" s="49"/>
      <c r="U868" s="49"/>
    </row>
    <row r="869" spans="1:21" ht="15.75" x14ac:dyDescent="0.25">
      <c r="A869" s="61"/>
      <c r="B869" s="49"/>
      <c r="C869" s="62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49"/>
      <c r="T869" s="49"/>
      <c r="U869" s="49"/>
    </row>
    <row r="870" spans="1:21" ht="15.75" x14ac:dyDescent="0.25">
      <c r="A870" s="61"/>
      <c r="B870" s="49"/>
      <c r="C870" s="62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49"/>
      <c r="T870" s="49"/>
      <c r="U870" s="49"/>
    </row>
    <row r="871" spans="1:21" ht="15.75" x14ac:dyDescent="0.25">
      <c r="A871" s="61"/>
      <c r="B871" s="49"/>
      <c r="C871" s="62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49"/>
      <c r="T871" s="49"/>
      <c r="U871" s="49"/>
    </row>
    <row r="872" spans="1:21" ht="15.75" x14ac:dyDescent="0.25">
      <c r="A872" s="61"/>
      <c r="B872" s="49"/>
      <c r="C872" s="62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49"/>
      <c r="T872" s="49"/>
      <c r="U872" s="49"/>
    </row>
    <row r="873" spans="1:21" ht="15.75" x14ac:dyDescent="0.25">
      <c r="A873" s="61"/>
      <c r="B873" s="49"/>
      <c r="C873" s="62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49"/>
      <c r="T873" s="49"/>
      <c r="U873" s="49"/>
    </row>
    <row r="874" spans="1:21" ht="15.75" x14ac:dyDescent="0.25">
      <c r="A874" s="61"/>
      <c r="B874" s="49"/>
      <c r="C874" s="62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49"/>
      <c r="T874" s="49"/>
      <c r="U874" s="49"/>
    </row>
    <row r="875" spans="1:21" ht="15.75" x14ac:dyDescent="0.25">
      <c r="A875" s="61"/>
      <c r="B875" s="49"/>
      <c r="C875" s="62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49"/>
      <c r="T875" s="49"/>
      <c r="U875" s="49"/>
    </row>
    <row r="876" spans="1:21" ht="15.75" x14ac:dyDescent="0.25">
      <c r="A876" s="61"/>
      <c r="B876" s="49"/>
      <c r="C876" s="62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49"/>
      <c r="T876" s="49"/>
      <c r="U876" s="49"/>
    </row>
    <row r="877" spans="1:21" ht="15.75" x14ac:dyDescent="0.25">
      <c r="A877" s="61"/>
      <c r="B877" s="49"/>
      <c r="C877" s="62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49"/>
      <c r="T877" s="49"/>
      <c r="U877" s="49"/>
    </row>
    <row r="878" spans="1:21" ht="15.75" x14ac:dyDescent="0.25">
      <c r="A878" s="61"/>
      <c r="B878" s="49"/>
      <c r="C878" s="62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49"/>
      <c r="T878" s="49"/>
      <c r="U878" s="49"/>
    </row>
    <row r="879" spans="1:21" ht="15.75" x14ac:dyDescent="0.25">
      <c r="A879" s="61"/>
      <c r="B879" s="49"/>
      <c r="C879" s="62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49"/>
      <c r="T879" s="49"/>
      <c r="U879" s="49"/>
    </row>
    <row r="880" spans="1:21" ht="15.75" x14ac:dyDescent="0.25">
      <c r="A880" s="61"/>
      <c r="B880" s="49"/>
      <c r="C880" s="62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49"/>
      <c r="T880" s="49"/>
      <c r="U880" s="49"/>
    </row>
    <row r="881" spans="1:21" ht="15.75" x14ac:dyDescent="0.25">
      <c r="A881" s="61"/>
      <c r="B881" s="49"/>
      <c r="C881" s="62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49"/>
      <c r="T881" s="49"/>
      <c r="U881" s="49"/>
    </row>
    <row r="882" spans="1:21" ht="15.75" x14ac:dyDescent="0.25">
      <c r="A882" s="61"/>
      <c r="B882" s="49"/>
      <c r="C882" s="62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49"/>
      <c r="T882" s="49"/>
      <c r="U882" s="49"/>
    </row>
    <row r="883" spans="1:21" ht="15.75" x14ac:dyDescent="0.25">
      <c r="A883" s="61"/>
      <c r="B883" s="49"/>
      <c r="C883" s="62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49"/>
      <c r="T883" s="49"/>
      <c r="U883" s="49"/>
    </row>
    <row r="884" spans="1:21" ht="15.75" x14ac:dyDescent="0.25">
      <c r="A884" s="61"/>
      <c r="B884" s="49"/>
      <c r="C884" s="62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49"/>
      <c r="T884" s="49"/>
      <c r="U884" s="49"/>
    </row>
    <row r="885" spans="1:21" ht="15.75" x14ac:dyDescent="0.25">
      <c r="A885" s="61"/>
      <c r="B885" s="49"/>
      <c r="C885" s="62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49"/>
      <c r="T885" s="49"/>
      <c r="U885" s="49"/>
    </row>
    <row r="886" spans="1:21" ht="15.75" x14ac:dyDescent="0.25">
      <c r="A886" s="61"/>
      <c r="B886" s="49"/>
      <c r="C886" s="62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49"/>
      <c r="T886" s="49"/>
      <c r="U886" s="49"/>
    </row>
    <row r="887" spans="1:21" ht="15.75" x14ac:dyDescent="0.25">
      <c r="A887" s="61"/>
      <c r="B887" s="49"/>
      <c r="C887" s="62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49"/>
      <c r="T887" s="49"/>
      <c r="U887" s="49"/>
    </row>
    <row r="888" spans="1:21" ht="15.75" x14ac:dyDescent="0.25">
      <c r="A888" s="61"/>
      <c r="B888" s="49"/>
      <c r="C888" s="62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49"/>
      <c r="T888" s="49"/>
      <c r="U888" s="49"/>
    </row>
    <row r="889" spans="1:21" ht="15.75" x14ac:dyDescent="0.25">
      <c r="A889" s="61"/>
      <c r="B889" s="49"/>
      <c r="C889" s="62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49"/>
      <c r="T889" s="49"/>
      <c r="U889" s="49"/>
    </row>
    <row r="890" spans="1:21" ht="15.75" x14ac:dyDescent="0.25">
      <c r="A890" s="61"/>
      <c r="B890" s="49"/>
      <c r="C890" s="62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49"/>
      <c r="T890" s="49"/>
      <c r="U890" s="49"/>
    </row>
    <row r="891" spans="1:21" ht="15.75" x14ac:dyDescent="0.25">
      <c r="A891" s="61"/>
      <c r="B891" s="49"/>
      <c r="C891" s="62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49"/>
      <c r="T891" s="49"/>
      <c r="U891" s="49"/>
    </row>
    <row r="892" spans="1:21" ht="15.75" x14ac:dyDescent="0.25">
      <c r="A892" s="61"/>
      <c r="B892" s="49"/>
      <c r="C892" s="62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49"/>
      <c r="T892" s="49"/>
      <c r="U892" s="49"/>
    </row>
    <row r="893" spans="1:21" ht="15.75" x14ac:dyDescent="0.25">
      <c r="A893" s="61"/>
      <c r="B893" s="49"/>
      <c r="C893" s="62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49"/>
      <c r="T893" s="49"/>
      <c r="U893" s="49"/>
    </row>
    <row r="894" spans="1:21" ht="15.75" x14ac:dyDescent="0.25">
      <c r="A894" s="61"/>
      <c r="B894" s="49"/>
      <c r="C894" s="62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49"/>
      <c r="T894" s="49"/>
      <c r="U894" s="49"/>
    </row>
    <row r="895" spans="1:21" ht="15.75" x14ac:dyDescent="0.25">
      <c r="A895" s="61"/>
      <c r="B895" s="49"/>
      <c r="C895" s="62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49"/>
      <c r="T895" s="49"/>
      <c r="U895" s="49"/>
    </row>
    <row r="896" spans="1:21" ht="15.75" x14ac:dyDescent="0.25">
      <c r="A896" s="61"/>
      <c r="B896" s="49"/>
      <c r="C896" s="62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49"/>
      <c r="T896" s="49"/>
      <c r="U896" s="49"/>
    </row>
    <row r="897" spans="1:21" ht="15.75" x14ac:dyDescent="0.25">
      <c r="A897" s="61"/>
      <c r="B897" s="49"/>
      <c r="C897" s="62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49"/>
      <c r="T897" s="49"/>
      <c r="U897" s="49"/>
    </row>
    <row r="898" spans="1:21" ht="15.75" x14ac:dyDescent="0.25">
      <c r="A898" s="61"/>
      <c r="B898" s="49"/>
      <c r="C898" s="62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49"/>
      <c r="T898" s="49"/>
      <c r="U898" s="49"/>
    </row>
    <row r="899" spans="1:21" ht="15.75" x14ac:dyDescent="0.25">
      <c r="A899" s="61"/>
      <c r="B899" s="49"/>
      <c r="C899" s="62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49"/>
      <c r="T899" s="49"/>
      <c r="U899" s="49"/>
    </row>
    <row r="900" spans="1:21" ht="15.75" x14ac:dyDescent="0.25">
      <c r="A900" s="61"/>
      <c r="B900" s="49"/>
      <c r="C900" s="62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49"/>
      <c r="T900" s="49"/>
      <c r="U900" s="49"/>
    </row>
    <row r="901" spans="1:21" ht="15.75" x14ac:dyDescent="0.25">
      <c r="A901" s="61"/>
      <c r="B901" s="49"/>
      <c r="C901" s="62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49"/>
      <c r="T901" s="49"/>
      <c r="U901" s="49"/>
    </row>
    <row r="902" spans="1:21" ht="15.75" x14ac:dyDescent="0.25">
      <c r="A902" s="61"/>
      <c r="B902" s="49"/>
      <c r="C902" s="62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49"/>
      <c r="T902" s="49"/>
      <c r="U902" s="49"/>
    </row>
    <row r="903" spans="1:21" ht="15.75" x14ac:dyDescent="0.25">
      <c r="A903" s="61"/>
      <c r="B903" s="49"/>
      <c r="C903" s="62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49"/>
      <c r="T903" s="49"/>
      <c r="U903" s="49"/>
    </row>
    <row r="904" spans="1:21" ht="15.75" x14ac:dyDescent="0.25">
      <c r="A904" s="61"/>
      <c r="B904" s="49"/>
      <c r="C904" s="62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49"/>
      <c r="T904" s="49"/>
      <c r="U904" s="49"/>
    </row>
    <row r="905" spans="1:21" ht="15.75" x14ac:dyDescent="0.25">
      <c r="A905" s="61"/>
      <c r="B905" s="49"/>
      <c r="C905" s="62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49"/>
      <c r="T905" s="49"/>
      <c r="U905" s="49"/>
    </row>
    <row r="906" spans="1:21" ht="15.75" x14ac:dyDescent="0.25">
      <c r="A906" s="61"/>
      <c r="B906" s="49"/>
      <c r="C906" s="62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49"/>
      <c r="T906" s="49"/>
      <c r="U906" s="49"/>
    </row>
    <row r="907" spans="1:21" ht="15.75" x14ac:dyDescent="0.25">
      <c r="A907" s="61"/>
      <c r="B907" s="49"/>
      <c r="C907" s="62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49"/>
      <c r="T907" s="49"/>
      <c r="U907" s="49"/>
    </row>
    <row r="908" spans="1:21" ht="15.75" x14ac:dyDescent="0.25">
      <c r="A908" s="61"/>
      <c r="B908" s="49"/>
      <c r="C908" s="62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49"/>
      <c r="T908" s="49"/>
      <c r="U908" s="49"/>
    </row>
    <row r="909" spans="1:21" ht="15.75" x14ac:dyDescent="0.25">
      <c r="A909" s="61"/>
      <c r="B909" s="49"/>
      <c r="C909" s="62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49"/>
      <c r="T909" s="49"/>
      <c r="U909" s="49"/>
    </row>
    <row r="910" spans="1:21" ht="15.75" x14ac:dyDescent="0.25">
      <c r="A910" s="61"/>
      <c r="B910" s="49"/>
      <c r="C910" s="62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49"/>
      <c r="T910" s="49"/>
      <c r="U910" s="49"/>
    </row>
    <row r="911" spans="1:21" ht="15.75" x14ac:dyDescent="0.25">
      <c r="A911" s="61"/>
      <c r="B911" s="49"/>
      <c r="C911" s="62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49"/>
      <c r="T911" s="49"/>
      <c r="U911" s="49"/>
    </row>
    <row r="912" spans="1:21" ht="15.75" x14ac:dyDescent="0.25">
      <c r="A912" s="61"/>
      <c r="B912" s="49"/>
      <c r="C912" s="62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49"/>
      <c r="T912" s="49"/>
      <c r="U912" s="49"/>
    </row>
    <row r="913" spans="1:21" ht="15.75" x14ac:dyDescent="0.25">
      <c r="A913" s="61"/>
      <c r="B913" s="49"/>
      <c r="C913" s="62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49"/>
      <c r="T913" s="49"/>
      <c r="U913" s="49"/>
    </row>
    <row r="914" spans="1:21" ht="15.75" x14ac:dyDescent="0.25">
      <c r="A914" s="61"/>
      <c r="B914" s="49"/>
      <c r="C914" s="62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49"/>
      <c r="T914" s="49"/>
      <c r="U914" s="49"/>
    </row>
    <row r="915" spans="1:21" ht="15.75" x14ac:dyDescent="0.25">
      <c r="A915" s="61"/>
      <c r="B915" s="49"/>
      <c r="C915" s="62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49"/>
      <c r="T915" s="49"/>
      <c r="U915" s="49"/>
    </row>
    <row r="916" spans="1:21" ht="15.75" x14ac:dyDescent="0.25">
      <c r="A916" s="61"/>
      <c r="B916" s="49"/>
      <c r="C916" s="62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49"/>
      <c r="T916" s="49"/>
      <c r="U916" s="49"/>
    </row>
    <row r="917" spans="1:21" ht="15.75" x14ac:dyDescent="0.25">
      <c r="A917" s="61"/>
      <c r="B917" s="49"/>
      <c r="C917" s="62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49"/>
      <c r="T917" s="49"/>
      <c r="U917" s="49"/>
    </row>
    <row r="918" spans="1:21" ht="15.75" x14ac:dyDescent="0.25">
      <c r="A918" s="61"/>
      <c r="B918" s="49"/>
      <c r="C918" s="62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49"/>
      <c r="T918" s="49"/>
      <c r="U918" s="49"/>
    </row>
    <row r="919" spans="1:21" ht="15.75" x14ac:dyDescent="0.25">
      <c r="A919" s="61"/>
      <c r="B919" s="49"/>
      <c r="C919" s="62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49"/>
      <c r="T919" s="49"/>
      <c r="U919" s="49"/>
    </row>
    <row r="920" spans="1:21" ht="15.75" x14ac:dyDescent="0.25">
      <c r="A920" s="61"/>
      <c r="B920" s="49"/>
      <c r="C920" s="62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49"/>
      <c r="T920" s="49"/>
      <c r="U920" s="49"/>
    </row>
    <row r="921" spans="1:21" ht="15.75" x14ac:dyDescent="0.25">
      <c r="A921" s="61"/>
      <c r="B921" s="49"/>
      <c r="C921" s="62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49"/>
      <c r="T921" s="49"/>
      <c r="U921" s="49"/>
    </row>
    <row r="922" spans="1:21" ht="15.75" x14ac:dyDescent="0.25">
      <c r="A922" s="61"/>
      <c r="B922" s="49"/>
      <c r="C922" s="62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49"/>
      <c r="T922" s="49"/>
      <c r="U922" s="49"/>
    </row>
    <row r="923" spans="1:21" ht="15.75" x14ac:dyDescent="0.25">
      <c r="A923" s="61"/>
      <c r="B923" s="49"/>
      <c r="C923" s="62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49"/>
      <c r="T923" s="49"/>
      <c r="U923" s="49"/>
    </row>
    <row r="924" spans="1:21" ht="15.75" x14ac:dyDescent="0.25">
      <c r="A924" s="61"/>
      <c r="B924" s="49"/>
      <c r="C924" s="62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49"/>
      <c r="T924" s="49"/>
      <c r="U924" s="49"/>
    </row>
    <row r="925" spans="1:21" ht="15.75" x14ac:dyDescent="0.25">
      <c r="A925" s="61"/>
      <c r="B925" s="49"/>
      <c r="C925" s="62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49"/>
      <c r="T925" s="49"/>
      <c r="U925" s="49"/>
    </row>
    <row r="926" spans="1:21" ht="15.75" x14ac:dyDescent="0.25">
      <c r="A926" s="61"/>
      <c r="B926" s="49"/>
      <c r="C926" s="62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49"/>
      <c r="T926" s="49"/>
      <c r="U926" s="49"/>
    </row>
    <row r="927" spans="1:21" ht="15.75" x14ac:dyDescent="0.25">
      <c r="A927" s="61"/>
      <c r="B927" s="49"/>
      <c r="C927" s="62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49"/>
      <c r="T927" s="49"/>
      <c r="U927" s="49"/>
    </row>
    <row r="928" spans="1:21" ht="15.75" x14ac:dyDescent="0.25">
      <c r="A928" s="61"/>
      <c r="B928" s="49"/>
      <c r="C928" s="62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49"/>
      <c r="T928" s="49"/>
      <c r="U928" s="49"/>
    </row>
    <row r="929" spans="1:21" ht="15.75" x14ac:dyDescent="0.25">
      <c r="A929" s="61"/>
      <c r="B929" s="49"/>
      <c r="C929" s="62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49"/>
      <c r="T929" s="49"/>
      <c r="U929" s="49"/>
    </row>
    <row r="930" spans="1:21" ht="15.75" x14ac:dyDescent="0.25">
      <c r="A930" s="61"/>
      <c r="B930" s="49"/>
      <c r="C930" s="62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49"/>
      <c r="T930" s="49"/>
      <c r="U930" s="49"/>
    </row>
    <row r="931" spans="1:21" ht="15.75" x14ac:dyDescent="0.25">
      <c r="A931" s="61"/>
      <c r="B931" s="49"/>
      <c r="C931" s="62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49"/>
      <c r="T931" s="49"/>
      <c r="U931" s="49"/>
    </row>
    <row r="932" spans="1:21" ht="15.75" x14ac:dyDescent="0.25">
      <c r="A932" s="61"/>
      <c r="B932" s="49"/>
      <c r="C932" s="62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49"/>
      <c r="T932" s="49"/>
      <c r="U932" s="49"/>
    </row>
    <row r="933" spans="1:21" ht="15.75" x14ac:dyDescent="0.25">
      <c r="A933" s="61"/>
      <c r="B933" s="49"/>
      <c r="C933" s="62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49"/>
      <c r="T933" s="49"/>
      <c r="U933" s="49"/>
    </row>
    <row r="934" spans="1:21" ht="15.75" x14ac:dyDescent="0.25">
      <c r="A934" s="61"/>
      <c r="B934" s="49"/>
      <c r="C934" s="62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49"/>
      <c r="T934" s="49"/>
      <c r="U934" s="49"/>
    </row>
    <row r="935" spans="1:21" ht="15.75" x14ac:dyDescent="0.25">
      <c r="A935" s="61"/>
      <c r="B935" s="49"/>
      <c r="C935" s="62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49"/>
      <c r="T935" s="49"/>
      <c r="U935" s="49"/>
    </row>
    <row r="936" spans="1:21" ht="15.75" x14ac:dyDescent="0.25">
      <c r="A936" s="61"/>
      <c r="B936" s="49"/>
      <c r="C936" s="62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49"/>
      <c r="T936" s="49"/>
      <c r="U936" s="49"/>
    </row>
    <row r="937" spans="1:21" ht="15.75" x14ac:dyDescent="0.25">
      <c r="A937" s="61"/>
      <c r="B937" s="49"/>
      <c r="C937" s="62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49"/>
      <c r="T937" s="49"/>
      <c r="U937" s="49"/>
    </row>
    <row r="938" spans="1:21" ht="15.75" x14ac:dyDescent="0.25">
      <c r="A938" s="61"/>
      <c r="B938" s="49"/>
      <c r="C938" s="62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49"/>
      <c r="T938" s="49"/>
      <c r="U938" s="49"/>
    </row>
    <row r="939" spans="1:21" ht="15.75" x14ac:dyDescent="0.25">
      <c r="A939" s="61"/>
      <c r="B939" s="49"/>
      <c r="C939" s="62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49"/>
      <c r="T939" s="49"/>
      <c r="U939" s="49"/>
    </row>
    <row r="940" spans="1:21" ht="15.75" x14ac:dyDescent="0.25">
      <c r="A940" s="61"/>
      <c r="B940" s="49"/>
      <c r="C940" s="62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49"/>
      <c r="T940" s="49"/>
      <c r="U940" s="49"/>
    </row>
    <row r="941" spans="1:21" ht="15.75" x14ac:dyDescent="0.25">
      <c r="A941" s="61"/>
      <c r="B941" s="49"/>
      <c r="C941" s="62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49"/>
      <c r="T941" s="49"/>
      <c r="U941" s="49"/>
    </row>
    <row r="942" spans="1:21" ht="15.75" x14ac:dyDescent="0.25">
      <c r="A942" s="61"/>
      <c r="B942" s="49"/>
      <c r="C942" s="62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49"/>
      <c r="T942" s="49"/>
      <c r="U942" s="49"/>
    </row>
    <row r="943" spans="1:21" ht="15.75" x14ac:dyDescent="0.25">
      <c r="A943" s="61"/>
      <c r="B943" s="49"/>
      <c r="C943" s="62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49"/>
      <c r="T943" s="49"/>
      <c r="U943" s="49"/>
    </row>
    <row r="944" spans="1:21" ht="15.75" x14ac:dyDescent="0.25">
      <c r="A944" s="61"/>
      <c r="B944" s="49"/>
      <c r="C944" s="62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49"/>
      <c r="T944" s="49"/>
      <c r="U944" s="49"/>
    </row>
    <row r="945" spans="1:21" ht="15.75" x14ac:dyDescent="0.25">
      <c r="A945" s="61"/>
      <c r="B945" s="49"/>
      <c r="C945" s="62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49"/>
      <c r="T945" s="49"/>
      <c r="U945" s="49"/>
    </row>
    <row r="946" spans="1:21" ht="15.75" x14ac:dyDescent="0.25">
      <c r="A946" s="61"/>
      <c r="B946" s="49"/>
      <c r="C946" s="62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49"/>
      <c r="T946" s="49"/>
      <c r="U946" s="49"/>
    </row>
    <row r="947" spans="1:21" ht="15.75" x14ac:dyDescent="0.25">
      <c r="A947" s="61"/>
      <c r="B947" s="49"/>
      <c r="C947" s="62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49"/>
      <c r="T947" s="49"/>
      <c r="U947" s="49"/>
    </row>
    <row r="948" spans="1:21" ht="15.75" x14ac:dyDescent="0.25">
      <c r="A948" s="61"/>
      <c r="B948" s="49"/>
      <c r="C948" s="62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49"/>
      <c r="T948" s="49"/>
      <c r="U948" s="49"/>
    </row>
    <row r="949" spans="1:21" ht="15.75" x14ac:dyDescent="0.25">
      <c r="A949" s="61"/>
      <c r="B949" s="49"/>
      <c r="C949" s="62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49"/>
      <c r="T949" s="49"/>
      <c r="U949" s="49"/>
    </row>
    <row r="950" spans="1:21" ht="15.75" x14ac:dyDescent="0.25">
      <c r="A950" s="61"/>
      <c r="B950" s="49"/>
      <c r="C950" s="62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49"/>
      <c r="T950" s="49"/>
      <c r="U950" s="49"/>
    </row>
    <row r="951" spans="1:21" ht="15.75" x14ac:dyDescent="0.25">
      <c r="A951" s="61"/>
      <c r="B951" s="49"/>
      <c r="C951" s="62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49"/>
      <c r="T951" s="49"/>
      <c r="U951" s="49"/>
    </row>
    <row r="952" spans="1:21" ht="15.75" x14ac:dyDescent="0.25">
      <c r="A952" s="61"/>
      <c r="B952" s="49"/>
      <c r="C952" s="62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49"/>
      <c r="T952" s="49"/>
      <c r="U952" s="49"/>
    </row>
    <row r="953" spans="1:21" ht="15.75" x14ac:dyDescent="0.25">
      <c r="A953" s="61"/>
      <c r="B953" s="49"/>
      <c r="C953" s="62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49"/>
      <c r="T953" s="49"/>
      <c r="U953" s="49"/>
    </row>
    <row r="954" spans="1:21" ht="15.75" x14ac:dyDescent="0.25">
      <c r="A954" s="61"/>
      <c r="B954" s="49"/>
      <c r="C954" s="62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49"/>
      <c r="T954" s="49"/>
      <c r="U954" s="49"/>
    </row>
    <row r="955" spans="1:21" ht="15.75" x14ac:dyDescent="0.25">
      <c r="A955" s="61"/>
      <c r="B955" s="49"/>
      <c r="C955" s="62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49"/>
      <c r="T955" s="49"/>
      <c r="U955" s="49"/>
    </row>
    <row r="956" spans="1:21" ht="15.75" x14ac:dyDescent="0.25">
      <c r="A956" s="61"/>
      <c r="B956" s="49"/>
      <c r="C956" s="62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49"/>
      <c r="T956" s="49"/>
      <c r="U956" s="49"/>
    </row>
    <row r="957" spans="1:21" ht="15.75" x14ac:dyDescent="0.25">
      <c r="A957" s="61"/>
      <c r="B957" s="49"/>
      <c r="C957" s="62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49"/>
      <c r="T957" s="49"/>
      <c r="U957" s="49"/>
    </row>
    <row r="958" spans="1:21" ht="15.75" x14ac:dyDescent="0.25">
      <c r="A958" s="61"/>
      <c r="B958" s="49"/>
      <c r="C958" s="62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49"/>
      <c r="T958" s="49"/>
      <c r="U958" s="49"/>
    </row>
    <row r="959" spans="1:21" ht="15.75" x14ac:dyDescent="0.25">
      <c r="A959" s="61"/>
      <c r="B959" s="49"/>
      <c r="C959" s="62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49"/>
      <c r="T959" s="49"/>
      <c r="U959" s="49"/>
    </row>
    <row r="960" spans="1:21" ht="15.75" x14ac:dyDescent="0.25">
      <c r="A960" s="61"/>
      <c r="B960" s="49"/>
      <c r="C960" s="62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49"/>
      <c r="T960" s="49"/>
      <c r="U960" s="49"/>
    </row>
    <row r="961" spans="1:21" ht="15.75" x14ac:dyDescent="0.25">
      <c r="A961" s="61"/>
      <c r="B961" s="49"/>
      <c r="C961" s="62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49"/>
      <c r="T961" s="49"/>
      <c r="U961" s="49"/>
    </row>
    <row r="962" spans="1:21" ht="15.75" x14ac:dyDescent="0.25">
      <c r="A962" s="61"/>
      <c r="B962" s="49"/>
      <c r="C962" s="62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49"/>
      <c r="T962" s="49"/>
      <c r="U962" s="49"/>
    </row>
    <row r="963" spans="1:21" ht="15.75" x14ac:dyDescent="0.25">
      <c r="A963" s="61"/>
      <c r="B963" s="49"/>
      <c r="C963" s="62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49"/>
      <c r="T963" s="49"/>
      <c r="U963" s="49"/>
    </row>
    <row r="964" spans="1:21" ht="15.75" x14ac:dyDescent="0.25">
      <c r="A964" s="61"/>
      <c r="B964" s="49"/>
      <c r="C964" s="62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49"/>
      <c r="T964" s="49"/>
      <c r="U964" s="49"/>
    </row>
    <row r="965" spans="1:21" ht="15.75" x14ac:dyDescent="0.25">
      <c r="A965" s="61"/>
      <c r="B965" s="49"/>
      <c r="C965" s="62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49"/>
      <c r="T965" s="49"/>
      <c r="U965" s="49"/>
    </row>
    <row r="966" spans="1:21" ht="15.75" x14ac:dyDescent="0.25">
      <c r="A966" s="61"/>
      <c r="B966" s="49"/>
      <c r="C966" s="62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49"/>
      <c r="T966" s="49"/>
      <c r="U966" s="49"/>
    </row>
    <row r="967" spans="1:21" ht="15.75" x14ac:dyDescent="0.25">
      <c r="A967" s="61"/>
      <c r="B967" s="49"/>
      <c r="C967" s="62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49"/>
      <c r="T967" s="49"/>
      <c r="U967" s="49"/>
    </row>
    <row r="968" spans="1:21" ht="15.75" x14ac:dyDescent="0.25">
      <c r="A968" s="61"/>
      <c r="B968" s="49"/>
      <c r="C968" s="62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49"/>
      <c r="T968" s="49"/>
      <c r="U968" s="49"/>
    </row>
    <row r="969" spans="1:21" ht="15.75" x14ac:dyDescent="0.25">
      <c r="A969" s="61"/>
      <c r="B969" s="49"/>
      <c r="C969" s="62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49"/>
      <c r="T969" s="49"/>
      <c r="U969" s="49"/>
    </row>
    <row r="970" spans="1:21" ht="15.75" x14ac:dyDescent="0.25">
      <c r="A970" s="61"/>
      <c r="B970" s="49"/>
      <c r="C970" s="62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49"/>
      <c r="T970" s="49"/>
      <c r="U970" s="49"/>
    </row>
    <row r="971" spans="1:21" ht="15.75" x14ac:dyDescent="0.25">
      <c r="A971" s="61"/>
      <c r="B971" s="49"/>
      <c r="C971" s="62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49"/>
      <c r="T971" s="49"/>
      <c r="U971" s="49"/>
    </row>
    <row r="972" spans="1:21" ht="15.75" x14ac:dyDescent="0.25">
      <c r="A972" s="61"/>
      <c r="B972" s="49"/>
      <c r="C972" s="62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49"/>
      <c r="T972" s="49"/>
      <c r="U972" s="49"/>
    </row>
    <row r="973" spans="1:21" ht="15.75" x14ac:dyDescent="0.25">
      <c r="A973" s="61"/>
      <c r="B973" s="49"/>
      <c r="C973" s="62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49"/>
      <c r="T973" s="49"/>
      <c r="U973" s="49"/>
    </row>
    <row r="974" spans="1:21" ht="15.75" x14ac:dyDescent="0.25">
      <c r="A974" s="61"/>
      <c r="B974" s="49"/>
      <c r="C974" s="62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49"/>
      <c r="T974" s="49"/>
      <c r="U974" s="49"/>
    </row>
    <row r="975" spans="1:21" ht="15.75" x14ac:dyDescent="0.25">
      <c r="A975" s="61"/>
      <c r="B975" s="49"/>
      <c r="C975" s="62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49"/>
      <c r="T975" s="49"/>
      <c r="U975" s="49"/>
    </row>
    <row r="976" spans="1:21" ht="15.75" x14ac:dyDescent="0.25">
      <c r="A976" s="61"/>
      <c r="B976" s="49"/>
      <c r="C976" s="62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49"/>
      <c r="T976" s="49"/>
      <c r="U976" s="49"/>
    </row>
    <row r="977" spans="1:21" ht="15.75" x14ac:dyDescent="0.25">
      <c r="A977" s="61"/>
      <c r="B977" s="49"/>
      <c r="C977" s="62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49"/>
      <c r="T977" s="49"/>
      <c r="U977" s="49"/>
    </row>
    <row r="978" spans="1:21" ht="15.75" x14ac:dyDescent="0.25">
      <c r="A978" s="61"/>
      <c r="B978" s="49"/>
      <c r="C978" s="62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49"/>
      <c r="T978" s="49"/>
      <c r="U978" s="49"/>
    </row>
    <row r="979" spans="1:21" ht="15.75" x14ac:dyDescent="0.25">
      <c r="A979" s="61"/>
      <c r="B979" s="49"/>
      <c r="C979" s="62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49"/>
      <c r="T979" s="49"/>
      <c r="U979" s="49"/>
    </row>
    <row r="980" spans="1:21" ht="15.75" x14ac:dyDescent="0.25">
      <c r="A980" s="61"/>
      <c r="B980" s="49"/>
      <c r="C980" s="62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49"/>
      <c r="T980" s="49"/>
      <c r="U980" s="49"/>
    </row>
    <row r="981" spans="1:21" ht="15.75" x14ac:dyDescent="0.25">
      <c r="A981" s="61"/>
      <c r="B981" s="49"/>
      <c r="C981" s="62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49"/>
      <c r="T981" s="49"/>
      <c r="U981" s="49"/>
    </row>
    <row r="982" spans="1:21" ht="15.75" x14ac:dyDescent="0.25">
      <c r="A982" s="61"/>
      <c r="B982" s="49"/>
      <c r="C982" s="62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49"/>
      <c r="T982" s="49"/>
      <c r="U982" s="49"/>
    </row>
    <row r="983" spans="1:21" ht="15.75" x14ac:dyDescent="0.25">
      <c r="A983" s="61"/>
      <c r="B983" s="49"/>
      <c r="C983" s="62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49"/>
      <c r="T983" s="49"/>
      <c r="U983" s="49"/>
    </row>
    <row r="984" spans="1:21" ht="15.75" x14ac:dyDescent="0.25">
      <c r="A984" s="61"/>
      <c r="B984" s="49"/>
      <c r="C984" s="62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49"/>
      <c r="T984" s="49"/>
      <c r="U984" s="49"/>
    </row>
  </sheetData>
  <mergeCells count="2">
    <mergeCell ref="C3:R3"/>
    <mergeCell ref="C2:R2"/>
  </mergeCells>
  <conditionalFormatting sqref="C14:C18">
    <cfRule type="cellIs" dxfId="31" priority="4" operator="greaterThanOrEqual">
      <formula>0.7</formula>
    </cfRule>
    <cfRule type="cellIs" dxfId="30" priority="5" operator="greaterThanOrEqual">
      <formula>0.5</formula>
    </cfRule>
    <cfRule type="cellIs" dxfId="29" priority="6" operator="lessThan">
      <formula>0.5</formula>
    </cfRule>
  </conditionalFormatting>
  <conditionalFormatting sqref="C21:C25">
    <cfRule type="cellIs" dxfId="28" priority="7" operator="greaterThanOrEqual">
      <formula>0.7</formula>
    </cfRule>
    <cfRule type="cellIs" dxfId="27" priority="8" operator="greaterThanOrEqual">
      <formula>0.5</formula>
    </cfRule>
    <cfRule type="cellIs" dxfId="26" priority="9" operator="lessThan">
      <formula>0.5</formula>
    </cfRule>
  </conditionalFormatting>
  <conditionalFormatting sqref="C28:C32">
    <cfRule type="cellIs" dxfId="25" priority="10" operator="greaterThanOrEqual">
      <formula>0.7</formula>
    </cfRule>
    <cfRule type="cellIs" dxfId="24" priority="11" operator="greaterThanOrEqual">
      <formula>0.5</formula>
    </cfRule>
    <cfRule type="cellIs" dxfId="23" priority="12" operator="lessThan">
      <formula>0.5</formula>
    </cfRule>
  </conditionalFormatting>
  <conditionalFormatting sqref="C36:C39">
    <cfRule type="cellIs" dxfId="22" priority="13" operator="greaterThanOrEqual">
      <formula>0.7</formula>
    </cfRule>
    <cfRule type="cellIs" dxfId="21" priority="14" operator="greaterThanOrEqual">
      <formula>0.5</formula>
    </cfRule>
    <cfRule type="cellIs" dxfId="20" priority="15" operator="lessThan">
      <formula>0.5</formula>
    </cfRule>
  </conditionalFormatting>
  <conditionalFormatting sqref="C35:Q39 C28:Q32 C21:Q25 C14:Q18 C7:Q11">
    <cfRule type="containsBlanks" dxfId="19" priority="16">
      <formula>LEN(TRIM(C7))=0</formula>
    </cfRule>
  </conditionalFormatting>
  <conditionalFormatting sqref="R5:R11 C7:Q11 R13:R18 C14:Q18 R20:R25 C21:Q25 R27:R32 C28:Q32 R34:R39 C35:Q39">
    <cfRule type="cellIs" dxfId="18" priority="1" operator="greaterThanOrEqual">
      <formula>0.7</formula>
    </cfRule>
    <cfRule type="cellIs" dxfId="17" priority="2" operator="greaterThanOrEqual">
      <formula>0.5</formula>
    </cfRule>
    <cfRule type="cellIs" dxfId="16" priority="3" operator="lessThan">
      <formula>0.5</formula>
    </cfRule>
  </conditionalFormatting>
  <pageMargins left="0.75" right="0.75" top="1" bottom="1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285F4"/>
    <pageSetUpPr fitToPage="1"/>
  </sheetPr>
  <dimension ref="A1:U984"/>
  <sheetViews>
    <sheetView workbookViewId="0">
      <pane xSplit="2" ySplit="4" topLeftCell="C14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14.42578125" defaultRowHeight="12.75" x14ac:dyDescent="0.2"/>
  <cols>
    <col min="1" max="1" width="10.5703125" bestFit="1" customWidth="1"/>
    <col min="2" max="2" width="42.85546875" bestFit="1" customWidth="1"/>
    <col min="3" max="3" width="4.5703125" bestFit="1" customWidth="1"/>
    <col min="4" max="11" width="4" bestFit="1" customWidth="1"/>
    <col min="12" max="17" width="5" bestFit="1" customWidth="1"/>
    <col min="18" max="18" width="9.28515625" bestFit="1" customWidth="1"/>
  </cols>
  <sheetData>
    <row r="1" spans="1:21" ht="15.75" x14ac:dyDescent="0.25">
      <c r="A1" s="61"/>
      <c r="B1" s="61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  <c r="T1" s="65"/>
      <c r="U1" s="65"/>
    </row>
    <row r="2" spans="1:21" ht="33" x14ac:dyDescent="0.55000000000000004">
      <c r="A2" s="43" t="s">
        <v>26</v>
      </c>
      <c r="B2" s="66" t="s">
        <v>32</v>
      </c>
      <c r="C2" s="91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9"/>
      <c r="S2" s="34"/>
      <c r="T2" s="34"/>
      <c r="U2" s="34"/>
    </row>
    <row r="3" spans="1:21" ht="15.75" x14ac:dyDescent="0.25">
      <c r="A3" s="43" t="s">
        <v>28</v>
      </c>
      <c r="B3" s="44" t="s">
        <v>29</v>
      </c>
      <c r="C3" s="90" t="s">
        <v>11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9"/>
      <c r="S3" s="34"/>
      <c r="T3" s="34"/>
      <c r="U3" s="34"/>
    </row>
    <row r="4" spans="1:21" ht="15.75" x14ac:dyDescent="0.25">
      <c r="A4" s="35" t="s">
        <v>12</v>
      </c>
      <c r="B4" s="67" t="str">
        <f>"" &amp; Settings!B22 &amp; " ( " &amp; TEXT(Settings!B25, "mmmm d") &amp; " — " &amp; TEXT(Settings!B28, "mmmm d yyyy") &amp; " ) "</f>
        <v xml:space="preserve">Q1 2021 ( janeiro 1 — março 31 yyyy ) </v>
      </c>
      <c r="C4" s="37" t="s">
        <v>13</v>
      </c>
      <c r="D4" s="37" t="str">
        <f>"W "&amp;WEEKNUM(Settings!$B$14)</f>
        <v>W 1</v>
      </c>
      <c r="E4" s="37" t="str">
        <f>"W "&amp;(WEEKNUM(Settings!$B$14)+1)</f>
        <v>W 2</v>
      </c>
      <c r="F4" s="37" t="str">
        <f>"W "&amp;(WEEKNUM(Settings!$B$14)+2)</f>
        <v>W 3</v>
      </c>
      <c r="G4" s="37" t="str">
        <f>"W "&amp;(WEEKNUM(Settings!$B$14)+3)</f>
        <v>W 4</v>
      </c>
      <c r="H4" s="37" t="str">
        <f>"W "&amp;(WEEKNUM(Settings!$B$14)+5)</f>
        <v>W 6</v>
      </c>
      <c r="I4" s="37" t="str">
        <f>"W "&amp;(WEEKNUM(Settings!$B$14)+6)</f>
        <v>W 7</v>
      </c>
      <c r="J4" s="37" t="str">
        <f>"W "&amp;(WEEKNUM(Settings!$B$14)+7)</f>
        <v>W 8</v>
      </c>
      <c r="K4" s="37" t="str">
        <f>"W "&amp;(WEEKNUM(Settings!$B$14)+8)</f>
        <v>W 9</v>
      </c>
      <c r="L4" s="37" t="str">
        <f>"W "&amp;(WEEKNUM(Settings!$B$14)+9)</f>
        <v>W 10</v>
      </c>
      <c r="M4" s="37" t="str">
        <f>"W "&amp;(WEEKNUM(Settings!$B$14)+10)</f>
        <v>W 11</v>
      </c>
      <c r="N4" s="37" t="str">
        <f>"W "&amp;(WEEKNUM(Settings!$B$14)+11)</f>
        <v>W 12</v>
      </c>
      <c r="O4" s="37" t="str">
        <f>"W "&amp;(WEEKNUM(Settings!$B$14)+12)</f>
        <v>W 13</v>
      </c>
      <c r="P4" s="37" t="str">
        <f>"W "&amp;(WEEKNUM(Settings!$B$14)+13)</f>
        <v>W 14</v>
      </c>
      <c r="Q4" s="37" t="str">
        <f>"W "&amp;(WEEKNUM(Settings!$B$14)+14)</f>
        <v>W 15</v>
      </c>
      <c r="R4" s="37" t="s">
        <v>14</v>
      </c>
      <c r="S4" s="38"/>
      <c r="T4" s="38"/>
      <c r="U4" s="38"/>
    </row>
    <row r="5" spans="1:21" ht="24" x14ac:dyDescent="0.4">
      <c r="A5" s="32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  <c r="R5" s="42" t="s">
        <v>42</v>
      </c>
      <c r="S5" s="38"/>
      <c r="T5" s="38"/>
      <c r="U5" s="38"/>
    </row>
    <row r="6" spans="1:21" ht="15.75" x14ac:dyDescent="0.25">
      <c r="A6" s="43" t="s">
        <v>15</v>
      </c>
      <c r="B6" s="44" t="s">
        <v>15</v>
      </c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  <c r="R6" s="48" t="s">
        <v>42</v>
      </c>
      <c r="S6" s="49"/>
      <c r="T6" s="49"/>
      <c r="U6" s="49"/>
    </row>
    <row r="7" spans="1:21" ht="15.75" x14ac:dyDescent="0.25">
      <c r="A7" s="43" t="s">
        <v>16</v>
      </c>
      <c r="B7" s="44"/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 t="str">
        <f t="array" ref="R7">IFERROR(LOOKUP( 2, 1 / ( D7:Q7 &lt;&gt; "" ), D7:Q7 ),"")</f>
        <v/>
      </c>
      <c r="S7" s="49"/>
      <c r="T7" s="49"/>
      <c r="U7" s="49"/>
    </row>
    <row r="8" spans="1:21" ht="15.75" x14ac:dyDescent="0.25">
      <c r="A8" s="43" t="s">
        <v>17</v>
      </c>
      <c r="B8" s="44"/>
      <c r="C8" s="51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 t="str">
        <f t="array" ref="R8">IFERROR(LOOKUP( 2, 1 / ( D8:Q8 &lt;&gt; "" ), D8:Q8 ),"")</f>
        <v/>
      </c>
      <c r="S8" s="49"/>
      <c r="T8" s="49"/>
      <c r="U8" s="49"/>
    </row>
    <row r="9" spans="1:21" ht="15.75" x14ac:dyDescent="0.25">
      <c r="A9" s="43" t="s">
        <v>18</v>
      </c>
      <c r="B9" s="44"/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 t="str">
        <f t="array" ref="R9">IFERROR(LOOKUP( 2, 1 / ( D9:Q9 &lt;&gt; "" ), D9:Q9 ),"")</f>
        <v/>
      </c>
      <c r="S9" s="49"/>
      <c r="T9" s="49"/>
      <c r="U9" s="49"/>
    </row>
    <row r="10" spans="1:21" ht="15.75" x14ac:dyDescent="0.25">
      <c r="A10" s="43" t="s">
        <v>19</v>
      </c>
      <c r="B10" s="44"/>
      <c r="C10" s="5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 t="str">
        <f t="array" ref="R10">IFERROR(LOOKUP( 2, 1 / ( D10:Q10 &lt;&gt; "" ), D10:Q10 ),"")</f>
        <v/>
      </c>
      <c r="S10" s="49"/>
      <c r="T10" s="49"/>
      <c r="U10" s="49"/>
    </row>
    <row r="11" spans="1:21" ht="15.75" x14ac:dyDescent="0.25">
      <c r="A11" s="43" t="s">
        <v>20</v>
      </c>
      <c r="B11" s="44"/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 t="str">
        <f t="array" ref="R11">IFERROR(LOOKUP( 2, 1 / ( D11:Q11 &lt;&gt; "" ), D11:Q11 ),"")</f>
        <v/>
      </c>
      <c r="S11" s="49"/>
      <c r="T11" s="49"/>
      <c r="U11" s="49"/>
    </row>
    <row r="12" spans="1:21" ht="15.75" x14ac:dyDescent="0.25">
      <c r="A12" s="32"/>
      <c r="B12" s="69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49"/>
      <c r="T12" s="49"/>
      <c r="U12" s="49"/>
    </row>
    <row r="13" spans="1:21" ht="15.75" x14ac:dyDescent="0.25">
      <c r="A13" s="43" t="s">
        <v>21</v>
      </c>
      <c r="B13" s="44" t="s">
        <v>21</v>
      </c>
      <c r="C13" s="45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  <c r="R13" s="48" t="s">
        <v>42</v>
      </c>
      <c r="S13" s="49"/>
      <c r="T13" s="49"/>
      <c r="U13" s="49"/>
    </row>
    <row r="14" spans="1:21" ht="15.75" x14ac:dyDescent="0.25">
      <c r="A14" s="43" t="s">
        <v>16</v>
      </c>
      <c r="B14" s="44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 t="str">
        <f t="array" ref="R14">IFERROR(LOOKUP( 2, 1 / ( D14:Q14 &lt;&gt; "" ), D14:Q14 ),"")</f>
        <v/>
      </c>
      <c r="S14" s="49"/>
      <c r="T14" s="49"/>
      <c r="U14" s="49"/>
    </row>
    <row r="15" spans="1:21" ht="15.75" x14ac:dyDescent="0.25">
      <c r="A15" s="43" t="s">
        <v>17</v>
      </c>
      <c r="B15" s="44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 t="str">
        <f t="array" ref="R15">IFERROR(LOOKUP( 2, 1 / ( D15:Q15 &lt;&gt; "" ), D15:Q15 ),"")</f>
        <v/>
      </c>
      <c r="S15" s="49"/>
      <c r="T15" s="49"/>
      <c r="U15" s="49"/>
    </row>
    <row r="16" spans="1:21" ht="15.75" x14ac:dyDescent="0.25">
      <c r="A16" s="43" t="s">
        <v>18</v>
      </c>
      <c r="B16" s="44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 t="str">
        <f t="array" ref="R16">IFERROR(LOOKUP( 2, 1 / ( D16:Q16 &lt;&gt; "" ), D16:Q16 ),"")</f>
        <v/>
      </c>
      <c r="S16" s="49"/>
      <c r="T16" s="49"/>
      <c r="U16" s="49"/>
    </row>
    <row r="17" spans="1:21" ht="15.75" x14ac:dyDescent="0.25">
      <c r="A17" s="43" t="s">
        <v>19</v>
      </c>
      <c r="B17" s="44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 t="str">
        <f t="array" ref="R17">IFERROR(LOOKUP( 2, 1 / ( D17:Q17 &lt;&gt; "" ), D17:Q17 ),"")</f>
        <v/>
      </c>
      <c r="S17" s="49"/>
      <c r="T17" s="49"/>
      <c r="U17" s="49"/>
    </row>
    <row r="18" spans="1:21" ht="15.75" x14ac:dyDescent="0.25">
      <c r="A18" s="43" t="s">
        <v>20</v>
      </c>
      <c r="B18" s="44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 t="str">
        <f t="array" ref="R18">IFERROR(LOOKUP( 2, 1 / ( D18:Q18 &lt;&gt; "" ), D18:Q18 ),"")</f>
        <v/>
      </c>
      <c r="S18" s="49"/>
      <c r="T18" s="49"/>
      <c r="U18" s="49"/>
    </row>
    <row r="19" spans="1:21" ht="15.75" x14ac:dyDescent="0.25">
      <c r="A19" s="32"/>
      <c r="B19" s="69"/>
      <c r="C19" s="56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7"/>
      <c r="R19" s="53"/>
      <c r="S19" s="49"/>
      <c r="T19" s="49"/>
      <c r="U19" s="49"/>
    </row>
    <row r="20" spans="1:21" ht="15.75" x14ac:dyDescent="0.25">
      <c r="A20" s="43" t="s">
        <v>22</v>
      </c>
      <c r="B20" s="44" t="s">
        <v>22</v>
      </c>
      <c r="C20" s="45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  <c r="R20" s="48" t="s">
        <v>42</v>
      </c>
      <c r="S20" s="49"/>
      <c r="T20" s="49"/>
      <c r="U20" s="49"/>
    </row>
    <row r="21" spans="1:21" ht="15.75" x14ac:dyDescent="0.25">
      <c r="A21" s="43" t="s">
        <v>16</v>
      </c>
      <c r="B21" s="44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 t="str">
        <f t="array" ref="R21">IFERROR(LOOKUP( 2, 1 / ( D21:Q21 &lt;&gt; "" ), D21:Q21 ),"")</f>
        <v/>
      </c>
      <c r="S21" s="49"/>
      <c r="T21" s="49"/>
      <c r="U21" s="49"/>
    </row>
    <row r="22" spans="1:21" ht="15.75" x14ac:dyDescent="0.25">
      <c r="A22" s="43" t="s">
        <v>17</v>
      </c>
      <c r="B22" s="44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 t="str">
        <f t="array" ref="R22">IFERROR(LOOKUP( 2, 1 / ( D22:Q22 &lt;&gt; "" ), D22:Q22 ),"")</f>
        <v/>
      </c>
      <c r="S22" s="49"/>
      <c r="T22" s="49"/>
      <c r="U22" s="49"/>
    </row>
    <row r="23" spans="1:21" ht="15.75" x14ac:dyDescent="0.25">
      <c r="A23" s="43" t="s">
        <v>18</v>
      </c>
      <c r="B23" s="44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 t="str">
        <f t="array" ref="R23">IFERROR(LOOKUP( 2, 1 / ( D23:Q23 &lt;&gt; "" ), D23:Q23 ),"")</f>
        <v/>
      </c>
      <c r="S23" s="49"/>
      <c r="T23" s="49"/>
      <c r="U23" s="49"/>
    </row>
    <row r="24" spans="1:21" ht="15.75" x14ac:dyDescent="0.25">
      <c r="A24" s="43" t="s">
        <v>19</v>
      </c>
      <c r="B24" s="44"/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 t="str">
        <f t="array" ref="R24">IFERROR(LOOKUP( 2, 1 / ( D24:Q24 &lt;&gt; "" ), D24:Q24 ),"")</f>
        <v/>
      </c>
      <c r="S24" s="49"/>
      <c r="T24" s="49"/>
      <c r="U24" s="49"/>
    </row>
    <row r="25" spans="1:21" ht="15.75" x14ac:dyDescent="0.25">
      <c r="A25" s="43" t="s">
        <v>20</v>
      </c>
      <c r="B25" s="44"/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 t="str">
        <f t="array" ref="R25">IFERROR(LOOKUP( 2, 1 / ( D25:Q25 &lt;&gt; "" ), D25:Q25 ),"")</f>
        <v/>
      </c>
      <c r="S25" s="49"/>
      <c r="T25" s="49"/>
      <c r="U25" s="49"/>
    </row>
    <row r="26" spans="1:21" ht="15.75" x14ac:dyDescent="0.25">
      <c r="A26" s="32"/>
      <c r="B26" s="69"/>
      <c r="C26" s="56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7"/>
      <c r="R26" s="53"/>
      <c r="S26" s="49"/>
      <c r="T26" s="49"/>
      <c r="U26" s="49"/>
    </row>
    <row r="27" spans="1:21" ht="15.75" x14ac:dyDescent="0.25">
      <c r="A27" s="43" t="s">
        <v>23</v>
      </c>
      <c r="B27" s="44" t="s">
        <v>23</v>
      </c>
      <c r="C27" s="45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  <c r="R27" s="48" t="s">
        <v>42</v>
      </c>
      <c r="S27" s="49"/>
      <c r="T27" s="49"/>
      <c r="U27" s="49"/>
    </row>
    <row r="28" spans="1:21" ht="15.75" x14ac:dyDescent="0.25">
      <c r="A28" s="43" t="s">
        <v>16</v>
      </c>
      <c r="B28" s="44"/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 t="str">
        <f t="array" ref="R28">IFERROR(LOOKUP( 2, 1 / ( D28:Q28 &lt;&gt; "" ), D28:Q28 ),"")</f>
        <v/>
      </c>
      <c r="S28" s="49"/>
      <c r="T28" s="49"/>
      <c r="U28" s="49"/>
    </row>
    <row r="29" spans="1:21" ht="15.75" x14ac:dyDescent="0.25">
      <c r="A29" s="43" t="s">
        <v>17</v>
      </c>
      <c r="B29" s="44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 t="str">
        <f t="array" ref="R29">IFERROR(LOOKUP( 2, 1 / ( D29:Q29 &lt;&gt; "" ), D29:Q29 ),"")</f>
        <v/>
      </c>
      <c r="S29" s="49"/>
      <c r="T29" s="49"/>
      <c r="U29" s="49"/>
    </row>
    <row r="30" spans="1:21" ht="15.75" x14ac:dyDescent="0.25">
      <c r="A30" s="43" t="s">
        <v>18</v>
      </c>
      <c r="B30" s="44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 t="str">
        <f t="array" ref="R30">IFERROR(LOOKUP( 2, 1 / ( D30:Q30 &lt;&gt; "" ), D30:Q30 ),"")</f>
        <v/>
      </c>
      <c r="S30" s="49"/>
      <c r="T30" s="49"/>
      <c r="U30" s="49"/>
    </row>
    <row r="31" spans="1:21" ht="15.75" x14ac:dyDescent="0.25">
      <c r="A31" s="43" t="s">
        <v>19</v>
      </c>
      <c r="B31" s="44"/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 t="str">
        <f t="array" ref="R31">IFERROR(LOOKUP( 2, 1 / ( D31:Q31 &lt;&gt; "" ), D31:Q31 ),"")</f>
        <v/>
      </c>
      <c r="S31" s="49"/>
      <c r="T31" s="49"/>
      <c r="U31" s="49"/>
    </row>
    <row r="32" spans="1:21" ht="15.75" x14ac:dyDescent="0.25">
      <c r="A32" s="43" t="s">
        <v>20</v>
      </c>
      <c r="B32" s="44"/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 t="str">
        <f t="array" ref="R32">IFERROR(LOOKUP( 2, 1 / ( D32:Q32 &lt;&gt; "" ), D32:Q32 ),"")</f>
        <v/>
      </c>
      <c r="S32" s="49"/>
      <c r="T32" s="49"/>
      <c r="U32" s="49"/>
    </row>
    <row r="33" spans="1:21" ht="15.75" x14ac:dyDescent="0.25">
      <c r="A33" s="32"/>
      <c r="B33" s="69"/>
      <c r="C33" s="56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7"/>
      <c r="R33" s="53"/>
      <c r="S33" s="49"/>
      <c r="T33" s="49"/>
      <c r="U33" s="49"/>
    </row>
    <row r="34" spans="1:21" ht="15.75" x14ac:dyDescent="0.25">
      <c r="A34" s="43" t="s">
        <v>24</v>
      </c>
      <c r="B34" s="44" t="s">
        <v>25</v>
      </c>
      <c r="C34" s="58"/>
      <c r="D34" s="59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  <c r="R34" s="48" t="s">
        <v>42</v>
      </c>
      <c r="S34" s="49"/>
      <c r="T34" s="49"/>
      <c r="U34" s="49"/>
    </row>
    <row r="35" spans="1:21" ht="15.75" x14ac:dyDescent="0.25">
      <c r="A35" s="43" t="s">
        <v>16</v>
      </c>
      <c r="B35" s="50"/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 t="str">
        <f t="array" ref="R35">IFERROR(LOOKUP( 2, 1 / ( D35:Q35 &lt;&gt; "" ), D35:Q35 ),"")</f>
        <v/>
      </c>
      <c r="S35" s="49"/>
      <c r="T35" s="49"/>
      <c r="U35" s="49"/>
    </row>
    <row r="36" spans="1:21" ht="15.75" x14ac:dyDescent="0.25">
      <c r="A36" s="43" t="s">
        <v>17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 t="str">
        <f t="array" ref="R36">IFERROR(LOOKUP( 2, 1 / ( D36:Q36 &lt;&gt; "" ), D36:Q36 ),"")</f>
        <v/>
      </c>
      <c r="S36" s="49"/>
      <c r="T36" s="49"/>
      <c r="U36" s="49"/>
    </row>
    <row r="37" spans="1:21" ht="15.75" x14ac:dyDescent="0.25">
      <c r="A37" s="43" t="s">
        <v>18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 t="str">
        <f t="array" ref="R37">IFERROR(LOOKUP( 2, 1 / ( D37:Q37 &lt;&gt; "" ), D37:Q37 ),"")</f>
        <v/>
      </c>
      <c r="S37" s="49"/>
      <c r="T37" s="49"/>
      <c r="U37" s="49"/>
    </row>
    <row r="38" spans="1:21" ht="15.75" x14ac:dyDescent="0.25">
      <c r="A38" s="43" t="s">
        <v>19</v>
      </c>
      <c r="B38" s="50"/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 t="str">
        <f t="array" ref="R38">IFERROR(LOOKUP( 2, 1 / ( D38:Q38 &lt;&gt; "" ), D38:Q38 ),"")</f>
        <v/>
      </c>
      <c r="S38" s="49"/>
      <c r="T38" s="49"/>
      <c r="U38" s="49"/>
    </row>
    <row r="39" spans="1:21" ht="15.75" x14ac:dyDescent="0.25">
      <c r="A39" s="43" t="s">
        <v>20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 t="str">
        <f t="array" ref="R39">IFERROR(LOOKUP( 2, 1 / ( D39:Q39 &lt;&gt; "" ), D39:Q39 ),"")</f>
        <v/>
      </c>
      <c r="S39" s="49"/>
      <c r="T39" s="49"/>
      <c r="U39" s="49"/>
    </row>
    <row r="40" spans="1:21" ht="15.75" x14ac:dyDescent="0.25">
      <c r="A40" s="61"/>
      <c r="B40" s="49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49"/>
      <c r="T40" s="49"/>
      <c r="U40" s="49"/>
    </row>
    <row r="41" spans="1:21" ht="15.75" x14ac:dyDescent="0.25">
      <c r="A41" s="61"/>
      <c r="B41" s="49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49"/>
      <c r="T41" s="49"/>
      <c r="U41" s="49"/>
    </row>
    <row r="42" spans="1:21" ht="15.75" x14ac:dyDescent="0.25">
      <c r="A42" s="61"/>
      <c r="B42" s="49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49"/>
      <c r="T42" s="49"/>
      <c r="U42" s="49"/>
    </row>
    <row r="43" spans="1:21" ht="15.75" x14ac:dyDescent="0.25">
      <c r="A43" s="61"/>
      <c r="B43" s="49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49"/>
      <c r="T43" s="49"/>
      <c r="U43" s="49"/>
    </row>
    <row r="44" spans="1:21" ht="15.75" x14ac:dyDescent="0.25">
      <c r="A44" s="61"/>
      <c r="B44" s="49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49"/>
      <c r="T44" s="49"/>
      <c r="U44" s="49"/>
    </row>
    <row r="45" spans="1:21" ht="15.75" x14ac:dyDescent="0.25">
      <c r="A45" s="61"/>
      <c r="B45" s="49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49"/>
      <c r="T45" s="49"/>
      <c r="U45" s="49"/>
    </row>
    <row r="46" spans="1:21" ht="15.75" x14ac:dyDescent="0.25">
      <c r="A46" s="61"/>
      <c r="B46" s="49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49"/>
      <c r="T46" s="49"/>
      <c r="U46" s="49"/>
    </row>
    <row r="47" spans="1:21" ht="15.75" x14ac:dyDescent="0.25">
      <c r="A47" s="61"/>
      <c r="B47" s="49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49"/>
      <c r="T47" s="49"/>
      <c r="U47" s="49"/>
    </row>
    <row r="48" spans="1:21" ht="15.75" x14ac:dyDescent="0.25">
      <c r="A48" s="61"/>
      <c r="B48" s="49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49"/>
      <c r="T48" s="49"/>
      <c r="U48" s="49"/>
    </row>
    <row r="49" spans="1:21" ht="15.75" x14ac:dyDescent="0.25">
      <c r="A49" s="61"/>
      <c r="B49" s="49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49"/>
      <c r="T49" s="49"/>
      <c r="U49" s="49"/>
    </row>
    <row r="50" spans="1:21" ht="15.75" x14ac:dyDescent="0.25">
      <c r="A50" s="61"/>
      <c r="B50" s="49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49"/>
      <c r="T50" s="49"/>
      <c r="U50" s="49"/>
    </row>
    <row r="51" spans="1:21" ht="15.75" x14ac:dyDescent="0.25">
      <c r="A51" s="61"/>
      <c r="B51" s="49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49"/>
      <c r="T51" s="49"/>
      <c r="U51" s="49"/>
    </row>
    <row r="52" spans="1:21" ht="15.75" x14ac:dyDescent="0.25">
      <c r="A52" s="61"/>
      <c r="B52" s="49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49"/>
      <c r="T52" s="49"/>
      <c r="U52" s="49"/>
    </row>
    <row r="53" spans="1:21" ht="15.75" x14ac:dyDescent="0.25">
      <c r="A53" s="61"/>
      <c r="B53" s="49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49"/>
      <c r="T53" s="49"/>
      <c r="U53" s="49"/>
    </row>
    <row r="54" spans="1:21" ht="15.75" x14ac:dyDescent="0.25">
      <c r="A54" s="61"/>
      <c r="B54" s="49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49"/>
      <c r="T54" s="49"/>
      <c r="U54" s="49"/>
    </row>
    <row r="55" spans="1:21" ht="15.75" x14ac:dyDescent="0.25">
      <c r="A55" s="61"/>
      <c r="B55" s="49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49"/>
      <c r="T55" s="49"/>
      <c r="U55" s="49"/>
    </row>
    <row r="56" spans="1:21" ht="15.75" x14ac:dyDescent="0.25">
      <c r="A56" s="61"/>
      <c r="B56" s="49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49"/>
      <c r="T56" s="49"/>
      <c r="U56" s="49"/>
    </row>
    <row r="57" spans="1:21" ht="15.75" x14ac:dyDescent="0.25">
      <c r="A57" s="61"/>
      <c r="B57" s="49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49"/>
      <c r="T57" s="49"/>
      <c r="U57" s="49"/>
    </row>
    <row r="58" spans="1:21" ht="15.75" x14ac:dyDescent="0.25">
      <c r="A58" s="61"/>
      <c r="B58" s="49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49"/>
      <c r="T58" s="49"/>
      <c r="U58" s="49"/>
    </row>
    <row r="59" spans="1:21" ht="15.75" x14ac:dyDescent="0.25">
      <c r="A59" s="61"/>
      <c r="B59" s="49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49"/>
      <c r="T59" s="49"/>
      <c r="U59" s="49"/>
    </row>
    <row r="60" spans="1:21" ht="15.75" x14ac:dyDescent="0.25">
      <c r="A60" s="61"/>
      <c r="B60" s="49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49"/>
      <c r="T60" s="49"/>
      <c r="U60" s="49"/>
    </row>
    <row r="61" spans="1:21" ht="15.75" x14ac:dyDescent="0.25">
      <c r="A61" s="61"/>
      <c r="B61" s="49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49"/>
      <c r="T61" s="49"/>
      <c r="U61" s="49"/>
    </row>
    <row r="62" spans="1:21" ht="15.75" x14ac:dyDescent="0.25">
      <c r="A62" s="61"/>
      <c r="B62" s="49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49"/>
      <c r="T62" s="49"/>
      <c r="U62" s="49"/>
    </row>
    <row r="63" spans="1:21" ht="15.75" x14ac:dyDescent="0.25">
      <c r="A63" s="61"/>
      <c r="B63" s="49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49"/>
      <c r="T63" s="49"/>
      <c r="U63" s="49"/>
    </row>
    <row r="64" spans="1:21" ht="15.75" x14ac:dyDescent="0.25">
      <c r="A64" s="61"/>
      <c r="B64" s="49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49"/>
      <c r="T64" s="49"/>
      <c r="U64" s="49"/>
    </row>
    <row r="65" spans="1:21" ht="15.75" x14ac:dyDescent="0.25">
      <c r="A65" s="61"/>
      <c r="B65" s="49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49"/>
      <c r="T65" s="49"/>
      <c r="U65" s="49"/>
    </row>
    <row r="66" spans="1:21" ht="15.75" x14ac:dyDescent="0.25">
      <c r="A66" s="61"/>
      <c r="B66" s="49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49"/>
      <c r="T66" s="49"/>
      <c r="U66" s="49"/>
    </row>
    <row r="67" spans="1:21" ht="15.75" x14ac:dyDescent="0.25">
      <c r="A67" s="61"/>
      <c r="B67" s="49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49"/>
      <c r="T67" s="49"/>
      <c r="U67" s="49"/>
    </row>
    <row r="68" spans="1:21" ht="15.75" x14ac:dyDescent="0.25">
      <c r="A68" s="61"/>
      <c r="B68" s="49"/>
      <c r="C68" s="62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49"/>
      <c r="T68" s="49"/>
      <c r="U68" s="49"/>
    </row>
    <row r="69" spans="1:21" ht="15.75" x14ac:dyDescent="0.25">
      <c r="A69" s="61"/>
      <c r="B69" s="49"/>
      <c r="C69" s="62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49"/>
      <c r="T69" s="49"/>
      <c r="U69" s="49"/>
    </row>
    <row r="70" spans="1:21" ht="15.75" x14ac:dyDescent="0.25">
      <c r="A70" s="61"/>
      <c r="B70" s="49"/>
      <c r="C70" s="62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49"/>
      <c r="T70" s="49"/>
      <c r="U70" s="49"/>
    </row>
    <row r="71" spans="1:21" ht="15.75" x14ac:dyDescent="0.25">
      <c r="A71" s="61"/>
      <c r="B71" s="49"/>
      <c r="C71" s="62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49"/>
      <c r="T71" s="49"/>
      <c r="U71" s="49"/>
    </row>
    <row r="72" spans="1:21" ht="15.75" x14ac:dyDescent="0.25">
      <c r="A72" s="61"/>
      <c r="B72" s="49"/>
      <c r="C72" s="62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49"/>
      <c r="T72" s="49"/>
      <c r="U72" s="49"/>
    </row>
    <row r="73" spans="1:21" ht="15.75" x14ac:dyDescent="0.25">
      <c r="A73" s="61"/>
      <c r="B73" s="49"/>
      <c r="C73" s="6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49"/>
      <c r="T73" s="49"/>
      <c r="U73" s="49"/>
    </row>
    <row r="74" spans="1:21" ht="15.75" x14ac:dyDescent="0.25">
      <c r="A74" s="61"/>
      <c r="B74" s="49"/>
      <c r="C74" s="6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49"/>
      <c r="T74" s="49"/>
      <c r="U74" s="49"/>
    </row>
    <row r="75" spans="1:21" ht="15.75" x14ac:dyDescent="0.25">
      <c r="A75" s="61"/>
      <c r="B75" s="49"/>
      <c r="C75" s="62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49"/>
      <c r="T75" s="49"/>
      <c r="U75" s="49"/>
    </row>
    <row r="76" spans="1:21" ht="15.75" x14ac:dyDescent="0.25">
      <c r="A76" s="61"/>
      <c r="B76" s="49"/>
      <c r="C76" s="62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49"/>
      <c r="T76" s="49"/>
      <c r="U76" s="49"/>
    </row>
    <row r="77" spans="1:21" ht="15.75" x14ac:dyDescent="0.25">
      <c r="A77" s="61"/>
      <c r="B77" s="49"/>
      <c r="C77" s="62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49"/>
      <c r="T77" s="49"/>
      <c r="U77" s="49"/>
    </row>
    <row r="78" spans="1:21" ht="15.75" x14ac:dyDescent="0.25">
      <c r="A78" s="61"/>
      <c r="B78" s="49"/>
      <c r="C78" s="62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49"/>
      <c r="T78" s="49"/>
      <c r="U78" s="49"/>
    </row>
    <row r="79" spans="1:21" ht="15.75" x14ac:dyDescent="0.25">
      <c r="A79" s="61"/>
      <c r="B79" s="49"/>
      <c r="C79" s="62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49"/>
      <c r="T79" s="49"/>
      <c r="U79" s="49"/>
    </row>
    <row r="80" spans="1:21" ht="15.75" x14ac:dyDescent="0.25">
      <c r="A80" s="61"/>
      <c r="B80" s="49"/>
      <c r="C80" s="62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49"/>
      <c r="T80" s="49"/>
      <c r="U80" s="49"/>
    </row>
    <row r="81" spans="1:21" ht="15.75" x14ac:dyDescent="0.25">
      <c r="A81" s="61"/>
      <c r="B81" s="49"/>
      <c r="C81" s="62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49"/>
      <c r="T81" s="49"/>
      <c r="U81" s="49"/>
    </row>
    <row r="82" spans="1:21" ht="15.75" x14ac:dyDescent="0.25">
      <c r="A82" s="61"/>
      <c r="B82" s="49"/>
      <c r="C82" s="62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49"/>
      <c r="T82" s="49"/>
      <c r="U82" s="49"/>
    </row>
    <row r="83" spans="1:21" ht="15.75" x14ac:dyDescent="0.25">
      <c r="A83" s="61"/>
      <c r="B83" s="49"/>
      <c r="C83" s="6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49"/>
      <c r="T83" s="49"/>
      <c r="U83" s="49"/>
    </row>
    <row r="84" spans="1:21" ht="15.75" x14ac:dyDescent="0.25">
      <c r="A84" s="61"/>
      <c r="B84" s="49"/>
      <c r="C84" s="62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49"/>
      <c r="T84" s="49"/>
      <c r="U84" s="49"/>
    </row>
    <row r="85" spans="1:21" ht="15.75" x14ac:dyDescent="0.25">
      <c r="A85" s="61"/>
      <c r="B85" s="49"/>
      <c r="C85" s="62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49"/>
      <c r="T85" s="49"/>
      <c r="U85" s="49"/>
    </row>
    <row r="86" spans="1:21" ht="15.75" x14ac:dyDescent="0.25">
      <c r="A86" s="61"/>
      <c r="B86" s="49"/>
      <c r="C86" s="62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49"/>
      <c r="T86" s="49"/>
      <c r="U86" s="49"/>
    </row>
    <row r="87" spans="1:21" ht="15.75" x14ac:dyDescent="0.25">
      <c r="A87" s="61"/>
      <c r="B87" s="49"/>
      <c r="C87" s="62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49"/>
      <c r="T87" s="49"/>
      <c r="U87" s="49"/>
    </row>
    <row r="88" spans="1:21" ht="15.75" x14ac:dyDescent="0.25">
      <c r="A88" s="61"/>
      <c r="B88" s="49"/>
      <c r="C88" s="62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49"/>
      <c r="T88" s="49"/>
      <c r="U88" s="49"/>
    </row>
    <row r="89" spans="1:21" ht="15.75" x14ac:dyDescent="0.25">
      <c r="A89" s="61"/>
      <c r="B89" s="49"/>
      <c r="C89" s="62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49"/>
      <c r="T89" s="49"/>
      <c r="U89" s="49"/>
    </row>
    <row r="90" spans="1:21" ht="15.75" x14ac:dyDescent="0.25">
      <c r="A90" s="61"/>
      <c r="B90" s="49"/>
      <c r="C90" s="62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49"/>
      <c r="T90" s="49"/>
      <c r="U90" s="49"/>
    </row>
    <row r="91" spans="1:21" ht="15.75" x14ac:dyDescent="0.25">
      <c r="A91" s="61"/>
      <c r="B91" s="49"/>
      <c r="C91" s="62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49"/>
      <c r="T91" s="49"/>
      <c r="U91" s="49"/>
    </row>
    <row r="92" spans="1:21" ht="15.75" x14ac:dyDescent="0.25">
      <c r="A92" s="61"/>
      <c r="B92" s="49"/>
      <c r="C92" s="62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49"/>
      <c r="T92" s="49"/>
      <c r="U92" s="49"/>
    </row>
    <row r="93" spans="1:21" ht="15.75" x14ac:dyDescent="0.25">
      <c r="A93" s="61"/>
      <c r="B93" s="49"/>
      <c r="C93" s="62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49"/>
      <c r="T93" s="49"/>
      <c r="U93" s="49"/>
    </row>
    <row r="94" spans="1:21" ht="15.75" x14ac:dyDescent="0.25">
      <c r="A94" s="61"/>
      <c r="B94" s="49"/>
      <c r="C94" s="62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49"/>
      <c r="T94" s="49"/>
      <c r="U94" s="49"/>
    </row>
    <row r="95" spans="1:21" ht="15.75" x14ac:dyDescent="0.25">
      <c r="A95" s="61"/>
      <c r="B95" s="49"/>
      <c r="C95" s="62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49"/>
      <c r="T95" s="49"/>
      <c r="U95" s="49"/>
    </row>
    <row r="96" spans="1:21" ht="15.75" x14ac:dyDescent="0.25">
      <c r="A96" s="61"/>
      <c r="B96" s="49"/>
      <c r="C96" s="62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49"/>
      <c r="T96" s="49"/>
      <c r="U96" s="49"/>
    </row>
    <row r="97" spans="1:21" ht="15.75" x14ac:dyDescent="0.25">
      <c r="A97" s="61"/>
      <c r="B97" s="49"/>
      <c r="C97" s="62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49"/>
      <c r="T97" s="49"/>
      <c r="U97" s="49"/>
    </row>
    <row r="98" spans="1:21" ht="15.75" x14ac:dyDescent="0.25">
      <c r="A98" s="61"/>
      <c r="B98" s="49"/>
      <c r="C98" s="62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49"/>
      <c r="T98" s="49"/>
      <c r="U98" s="49"/>
    </row>
    <row r="99" spans="1:21" ht="15.75" x14ac:dyDescent="0.25">
      <c r="A99" s="61"/>
      <c r="B99" s="49"/>
      <c r="C99" s="62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49"/>
      <c r="T99" s="49"/>
      <c r="U99" s="49"/>
    </row>
    <row r="100" spans="1:21" ht="15.75" x14ac:dyDescent="0.25">
      <c r="A100" s="61"/>
      <c r="B100" s="49"/>
      <c r="C100" s="62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49"/>
      <c r="T100" s="49"/>
      <c r="U100" s="49"/>
    </row>
    <row r="101" spans="1:21" ht="15.75" x14ac:dyDescent="0.25">
      <c r="A101" s="61"/>
      <c r="B101" s="49"/>
      <c r="C101" s="62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49"/>
      <c r="T101" s="49"/>
      <c r="U101" s="49"/>
    </row>
    <row r="102" spans="1:21" ht="15.75" x14ac:dyDescent="0.25">
      <c r="A102" s="61"/>
      <c r="B102" s="49"/>
      <c r="C102" s="62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49"/>
      <c r="T102" s="49"/>
      <c r="U102" s="49"/>
    </row>
    <row r="103" spans="1:21" ht="15.75" x14ac:dyDescent="0.25">
      <c r="A103" s="61"/>
      <c r="B103" s="49"/>
      <c r="C103" s="62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49"/>
      <c r="T103" s="49"/>
      <c r="U103" s="49"/>
    </row>
    <row r="104" spans="1:21" ht="15.75" x14ac:dyDescent="0.25">
      <c r="A104" s="61"/>
      <c r="B104" s="49"/>
      <c r="C104" s="62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49"/>
      <c r="T104" s="49"/>
      <c r="U104" s="49"/>
    </row>
    <row r="105" spans="1:21" ht="15.75" x14ac:dyDescent="0.25">
      <c r="A105" s="61"/>
      <c r="B105" s="49"/>
      <c r="C105" s="62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49"/>
      <c r="T105" s="49"/>
      <c r="U105" s="49"/>
    </row>
    <row r="106" spans="1:21" ht="15.75" x14ac:dyDescent="0.25">
      <c r="A106" s="61"/>
      <c r="B106" s="49"/>
      <c r="C106" s="62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49"/>
      <c r="T106" s="49"/>
      <c r="U106" s="49"/>
    </row>
    <row r="107" spans="1:21" ht="15.75" x14ac:dyDescent="0.25">
      <c r="A107" s="61"/>
      <c r="B107" s="49"/>
      <c r="C107" s="62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49"/>
      <c r="T107" s="49"/>
      <c r="U107" s="49"/>
    </row>
    <row r="108" spans="1:21" ht="15.75" x14ac:dyDescent="0.25">
      <c r="A108" s="61"/>
      <c r="B108" s="49"/>
      <c r="C108" s="62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49"/>
      <c r="T108" s="49"/>
      <c r="U108" s="49"/>
    </row>
    <row r="109" spans="1:21" ht="15.75" x14ac:dyDescent="0.25">
      <c r="A109" s="61"/>
      <c r="B109" s="49"/>
      <c r="C109" s="62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49"/>
      <c r="T109" s="49"/>
      <c r="U109" s="49"/>
    </row>
    <row r="110" spans="1:21" ht="15.75" x14ac:dyDescent="0.25">
      <c r="A110" s="61"/>
      <c r="B110" s="49"/>
      <c r="C110" s="62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49"/>
      <c r="T110" s="49"/>
      <c r="U110" s="49"/>
    </row>
    <row r="111" spans="1:21" ht="15.75" x14ac:dyDescent="0.25">
      <c r="A111" s="61"/>
      <c r="B111" s="49"/>
      <c r="C111" s="62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49"/>
      <c r="T111" s="49"/>
      <c r="U111" s="49"/>
    </row>
    <row r="112" spans="1:21" ht="15.75" x14ac:dyDescent="0.25">
      <c r="A112" s="61"/>
      <c r="B112" s="49"/>
      <c r="C112" s="62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49"/>
      <c r="T112" s="49"/>
      <c r="U112" s="49"/>
    </row>
    <row r="113" spans="1:21" ht="15.75" x14ac:dyDescent="0.25">
      <c r="A113" s="61"/>
      <c r="B113" s="49"/>
      <c r="C113" s="62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49"/>
      <c r="T113" s="49"/>
      <c r="U113" s="49"/>
    </row>
    <row r="114" spans="1:21" ht="15.75" x14ac:dyDescent="0.25">
      <c r="A114" s="61"/>
      <c r="B114" s="49"/>
      <c r="C114" s="62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49"/>
      <c r="T114" s="49"/>
      <c r="U114" s="49"/>
    </row>
    <row r="115" spans="1:21" ht="15.75" x14ac:dyDescent="0.25">
      <c r="A115" s="61"/>
      <c r="B115" s="49"/>
      <c r="C115" s="62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49"/>
      <c r="T115" s="49"/>
      <c r="U115" s="49"/>
    </row>
    <row r="116" spans="1:21" ht="15.75" x14ac:dyDescent="0.25">
      <c r="A116" s="61"/>
      <c r="B116" s="49"/>
      <c r="C116" s="62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49"/>
      <c r="T116" s="49"/>
      <c r="U116" s="49"/>
    </row>
    <row r="117" spans="1:21" ht="15.75" x14ac:dyDescent="0.25">
      <c r="A117" s="61"/>
      <c r="B117" s="49"/>
      <c r="C117" s="62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49"/>
      <c r="T117" s="49"/>
      <c r="U117" s="49"/>
    </row>
    <row r="118" spans="1:21" ht="15.75" x14ac:dyDescent="0.25">
      <c r="A118" s="61"/>
      <c r="B118" s="49"/>
      <c r="C118" s="62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49"/>
      <c r="T118" s="49"/>
      <c r="U118" s="49"/>
    </row>
    <row r="119" spans="1:21" ht="15.75" x14ac:dyDescent="0.25">
      <c r="A119" s="61"/>
      <c r="B119" s="49"/>
      <c r="C119" s="62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49"/>
      <c r="T119" s="49"/>
      <c r="U119" s="49"/>
    </row>
    <row r="120" spans="1:21" ht="15.75" x14ac:dyDescent="0.25">
      <c r="A120" s="61"/>
      <c r="B120" s="49"/>
      <c r="C120" s="62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49"/>
      <c r="T120" s="49"/>
      <c r="U120" s="49"/>
    </row>
    <row r="121" spans="1:21" ht="15.75" x14ac:dyDescent="0.25">
      <c r="A121" s="61"/>
      <c r="B121" s="49"/>
      <c r="C121" s="62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49"/>
      <c r="T121" s="49"/>
      <c r="U121" s="49"/>
    </row>
    <row r="122" spans="1:21" ht="15.75" x14ac:dyDescent="0.25">
      <c r="A122" s="61"/>
      <c r="B122" s="49"/>
      <c r="C122" s="62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49"/>
      <c r="T122" s="49"/>
      <c r="U122" s="49"/>
    </row>
    <row r="123" spans="1:21" ht="15.75" x14ac:dyDescent="0.25">
      <c r="A123" s="61"/>
      <c r="B123" s="49"/>
      <c r="C123" s="62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49"/>
      <c r="T123" s="49"/>
      <c r="U123" s="49"/>
    </row>
    <row r="124" spans="1:21" ht="15.75" x14ac:dyDescent="0.25">
      <c r="A124" s="61"/>
      <c r="B124" s="49"/>
      <c r="C124" s="62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49"/>
      <c r="T124" s="49"/>
      <c r="U124" s="49"/>
    </row>
    <row r="125" spans="1:21" ht="15.75" x14ac:dyDescent="0.25">
      <c r="A125" s="61"/>
      <c r="B125" s="49"/>
      <c r="C125" s="62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49"/>
      <c r="T125" s="49"/>
      <c r="U125" s="49"/>
    </row>
    <row r="126" spans="1:21" ht="15.75" x14ac:dyDescent="0.25">
      <c r="A126" s="61"/>
      <c r="B126" s="49"/>
      <c r="C126" s="62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49"/>
      <c r="T126" s="49"/>
      <c r="U126" s="49"/>
    </row>
    <row r="127" spans="1:21" ht="15.75" x14ac:dyDescent="0.25">
      <c r="A127" s="61"/>
      <c r="B127" s="49"/>
      <c r="C127" s="62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49"/>
      <c r="T127" s="49"/>
      <c r="U127" s="49"/>
    </row>
    <row r="128" spans="1:21" ht="15.75" x14ac:dyDescent="0.25">
      <c r="A128" s="61"/>
      <c r="B128" s="49"/>
      <c r="C128" s="62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49"/>
      <c r="T128" s="49"/>
      <c r="U128" s="49"/>
    </row>
    <row r="129" spans="1:21" ht="15.75" x14ac:dyDescent="0.25">
      <c r="A129" s="61"/>
      <c r="B129" s="49"/>
      <c r="C129" s="62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49"/>
      <c r="T129" s="49"/>
      <c r="U129" s="49"/>
    </row>
    <row r="130" spans="1:21" ht="15.75" x14ac:dyDescent="0.25">
      <c r="A130" s="61"/>
      <c r="B130" s="49"/>
      <c r="C130" s="6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49"/>
      <c r="T130" s="49"/>
      <c r="U130" s="49"/>
    </row>
    <row r="131" spans="1:21" ht="15.75" x14ac:dyDescent="0.25">
      <c r="A131" s="61"/>
      <c r="B131" s="49"/>
      <c r="C131" s="62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49"/>
      <c r="T131" s="49"/>
      <c r="U131" s="49"/>
    </row>
    <row r="132" spans="1:21" ht="15.75" x14ac:dyDescent="0.25">
      <c r="A132" s="61"/>
      <c r="B132" s="49"/>
      <c r="C132" s="62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49"/>
      <c r="T132" s="49"/>
      <c r="U132" s="49"/>
    </row>
    <row r="133" spans="1:21" ht="15.75" x14ac:dyDescent="0.25">
      <c r="A133" s="61"/>
      <c r="B133" s="49"/>
      <c r="C133" s="62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49"/>
      <c r="T133" s="49"/>
      <c r="U133" s="49"/>
    </row>
    <row r="134" spans="1:21" ht="15.75" x14ac:dyDescent="0.25">
      <c r="A134" s="61"/>
      <c r="B134" s="49"/>
      <c r="C134" s="62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49"/>
      <c r="T134" s="49"/>
      <c r="U134" s="49"/>
    </row>
    <row r="135" spans="1:21" ht="15.75" x14ac:dyDescent="0.25">
      <c r="A135" s="61"/>
      <c r="B135" s="49"/>
      <c r="C135" s="62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49"/>
      <c r="T135" s="49"/>
      <c r="U135" s="49"/>
    </row>
    <row r="136" spans="1:21" ht="15.75" x14ac:dyDescent="0.25">
      <c r="A136" s="61"/>
      <c r="B136" s="49"/>
      <c r="C136" s="62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49"/>
      <c r="T136" s="49"/>
      <c r="U136" s="49"/>
    </row>
    <row r="137" spans="1:21" ht="15.75" x14ac:dyDescent="0.25">
      <c r="A137" s="61"/>
      <c r="B137" s="49"/>
      <c r="C137" s="62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49"/>
      <c r="T137" s="49"/>
      <c r="U137" s="49"/>
    </row>
    <row r="138" spans="1:21" ht="15.75" x14ac:dyDescent="0.25">
      <c r="A138" s="61"/>
      <c r="B138" s="49"/>
      <c r="C138" s="62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49"/>
      <c r="T138" s="49"/>
      <c r="U138" s="49"/>
    </row>
    <row r="139" spans="1:21" ht="15.75" x14ac:dyDescent="0.25">
      <c r="A139" s="61"/>
      <c r="B139" s="49"/>
      <c r="C139" s="62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49"/>
      <c r="T139" s="49"/>
      <c r="U139" s="49"/>
    </row>
    <row r="140" spans="1:21" ht="15.75" x14ac:dyDescent="0.25">
      <c r="A140" s="61"/>
      <c r="B140" s="49"/>
      <c r="C140" s="62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49"/>
      <c r="T140" s="49"/>
      <c r="U140" s="49"/>
    </row>
    <row r="141" spans="1:21" ht="15.75" x14ac:dyDescent="0.25">
      <c r="A141" s="61"/>
      <c r="B141" s="49"/>
      <c r="C141" s="62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49"/>
      <c r="T141" s="49"/>
      <c r="U141" s="49"/>
    </row>
    <row r="142" spans="1:21" ht="15.75" x14ac:dyDescent="0.25">
      <c r="A142" s="61"/>
      <c r="B142" s="49"/>
      <c r="C142" s="62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49"/>
      <c r="T142" s="49"/>
      <c r="U142" s="49"/>
    </row>
    <row r="143" spans="1:21" ht="15.75" x14ac:dyDescent="0.25">
      <c r="A143" s="61"/>
      <c r="B143" s="49"/>
      <c r="C143" s="62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49"/>
      <c r="T143" s="49"/>
      <c r="U143" s="49"/>
    </row>
    <row r="144" spans="1:21" ht="15.75" x14ac:dyDescent="0.25">
      <c r="A144" s="61"/>
      <c r="B144" s="49"/>
      <c r="C144" s="62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49"/>
      <c r="T144" s="49"/>
      <c r="U144" s="49"/>
    </row>
    <row r="145" spans="1:21" ht="15.75" x14ac:dyDescent="0.25">
      <c r="A145" s="61"/>
      <c r="B145" s="49"/>
      <c r="C145" s="62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49"/>
      <c r="T145" s="49"/>
      <c r="U145" s="49"/>
    </row>
    <row r="146" spans="1:21" ht="15.75" x14ac:dyDescent="0.25">
      <c r="A146" s="61"/>
      <c r="B146" s="49"/>
      <c r="C146" s="62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49"/>
      <c r="T146" s="49"/>
      <c r="U146" s="49"/>
    </row>
    <row r="147" spans="1:21" ht="15.75" x14ac:dyDescent="0.25">
      <c r="A147" s="61"/>
      <c r="B147" s="49"/>
      <c r="C147" s="62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49"/>
      <c r="T147" s="49"/>
      <c r="U147" s="49"/>
    </row>
    <row r="148" spans="1:21" ht="15.75" x14ac:dyDescent="0.25">
      <c r="A148" s="61"/>
      <c r="B148" s="49"/>
      <c r="C148" s="62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49"/>
      <c r="T148" s="49"/>
      <c r="U148" s="49"/>
    </row>
    <row r="149" spans="1:21" ht="15.75" x14ac:dyDescent="0.25">
      <c r="A149" s="61"/>
      <c r="B149" s="49"/>
      <c r="C149" s="62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49"/>
      <c r="T149" s="49"/>
      <c r="U149" s="49"/>
    </row>
    <row r="150" spans="1:21" ht="15.75" x14ac:dyDescent="0.25">
      <c r="A150" s="61"/>
      <c r="B150" s="49"/>
      <c r="C150" s="62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49"/>
      <c r="T150" s="49"/>
      <c r="U150" s="49"/>
    </row>
    <row r="151" spans="1:21" ht="15.75" x14ac:dyDescent="0.25">
      <c r="A151" s="61"/>
      <c r="B151" s="49"/>
      <c r="C151" s="62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49"/>
      <c r="T151" s="49"/>
      <c r="U151" s="49"/>
    </row>
    <row r="152" spans="1:21" ht="15.75" x14ac:dyDescent="0.25">
      <c r="A152" s="61"/>
      <c r="B152" s="49"/>
      <c r="C152" s="62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49"/>
      <c r="T152" s="49"/>
      <c r="U152" s="49"/>
    </row>
    <row r="153" spans="1:21" ht="15.75" x14ac:dyDescent="0.25">
      <c r="A153" s="61"/>
      <c r="B153" s="49"/>
      <c r="C153" s="62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49"/>
      <c r="T153" s="49"/>
      <c r="U153" s="49"/>
    </row>
    <row r="154" spans="1:21" ht="15.75" x14ac:dyDescent="0.25">
      <c r="A154" s="61"/>
      <c r="B154" s="49"/>
      <c r="C154" s="62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49"/>
      <c r="T154" s="49"/>
      <c r="U154" s="49"/>
    </row>
    <row r="155" spans="1:21" ht="15.75" x14ac:dyDescent="0.25">
      <c r="A155" s="61"/>
      <c r="B155" s="49"/>
      <c r="C155" s="62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49"/>
      <c r="T155" s="49"/>
      <c r="U155" s="49"/>
    </row>
    <row r="156" spans="1:21" ht="15.75" x14ac:dyDescent="0.25">
      <c r="A156" s="61"/>
      <c r="B156" s="49"/>
      <c r="C156" s="62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49"/>
      <c r="T156" s="49"/>
      <c r="U156" s="49"/>
    </row>
    <row r="157" spans="1:21" ht="15.75" x14ac:dyDescent="0.25">
      <c r="A157" s="61"/>
      <c r="B157" s="49"/>
      <c r="C157" s="62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49"/>
      <c r="T157" s="49"/>
      <c r="U157" s="49"/>
    </row>
    <row r="158" spans="1:21" ht="15.75" x14ac:dyDescent="0.25">
      <c r="A158" s="61"/>
      <c r="B158" s="49"/>
      <c r="C158" s="62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49"/>
      <c r="T158" s="49"/>
      <c r="U158" s="49"/>
    </row>
    <row r="159" spans="1:21" ht="15.75" x14ac:dyDescent="0.25">
      <c r="A159" s="61"/>
      <c r="B159" s="49"/>
      <c r="C159" s="62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49"/>
      <c r="T159" s="49"/>
      <c r="U159" s="49"/>
    </row>
    <row r="160" spans="1:21" ht="15.75" x14ac:dyDescent="0.25">
      <c r="A160" s="61"/>
      <c r="B160" s="49"/>
      <c r="C160" s="62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49"/>
      <c r="T160" s="49"/>
      <c r="U160" s="49"/>
    </row>
    <row r="161" spans="1:21" ht="15.75" x14ac:dyDescent="0.25">
      <c r="A161" s="61"/>
      <c r="B161" s="49"/>
      <c r="C161" s="62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49"/>
      <c r="T161" s="49"/>
      <c r="U161" s="49"/>
    </row>
    <row r="162" spans="1:21" ht="15.75" x14ac:dyDescent="0.25">
      <c r="A162" s="61"/>
      <c r="B162" s="49"/>
      <c r="C162" s="62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49"/>
      <c r="T162" s="49"/>
      <c r="U162" s="49"/>
    </row>
    <row r="163" spans="1:21" ht="15.75" x14ac:dyDescent="0.25">
      <c r="A163" s="61"/>
      <c r="B163" s="49"/>
      <c r="C163" s="62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49"/>
      <c r="T163" s="49"/>
      <c r="U163" s="49"/>
    </row>
    <row r="164" spans="1:21" ht="15.75" x14ac:dyDescent="0.25">
      <c r="A164" s="61"/>
      <c r="B164" s="49"/>
      <c r="C164" s="62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49"/>
      <c r="T164" s="49"/>
      <c r="U164" s="49"/>
    </row>
    <row r="165" spans="1:21" ht="15.75" x14ac:dyDescent="0.25">
      <c r="A165" s="61"/>
      <c r="B165" s="49"/>
      <c r="C165" s="62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49"/>
      <c r="T165" s="49"/>
      <c r="U165" s="49"/>
    </row>
    <row r="166" spans="1:21" ht="15.75" x14ac:dyDescent="0.25">
      <c r="A166" s="61"/>
      <c r="B166" s="49"/>
      <c r="C166" s="62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49"/>
      <c r="T166" s="49"/>
      <c r="U166" s="49"/>
    </row>
    <row r="167" spans="1:21" ht="15.75" x14ac:dyDescent="0.25">
      <c r="A167" s="61"/>
      <c r="B167" s="49"/>
      <c r="C167" s="62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49"/>
      <c r="T167" s="49"/>
      <c r="U167" s="49"/>
    </row>
    <row r="168" spans="1:21" ht="15.75" x14ac:dyDescent="0.25">
      <c r="A168" s="61"/>
      <c r="B168" s="49"/>
      <c r="C168" s="62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49"/>
      <c r="T168" s="49"/>
      <c r="U168" s="49"/>
    </row>
    <row r="169" spans="1:21" ht="15.75" x14ac:dyDescent="0.25">
      <c r="A169" s="61"/>
      <c r="B169" s="49"/>
      <c r="C169" s="62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49"/>
      <c r="T169" s="49"/>
      <c r="U169" s="49"/>
    </row>
    <row r="170" spans="1:21" ht="15.75" x14ac:dyDescent="0.25">
      <c r="A170" s="61"/>
      <c r="B170" s="49"/>
      <c r="C170" s="62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49"/>
      <c r="T170" s="49"/>
      <c r="U170" s="49"/>
    </row>
    <row r="171" spans="1:21" ht="15.75" x14ac:dyDescent="0.25">
      <c r="A171" s="61"/>
      <c r="B171" s="49"/>
      <c r="C171" s="62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49"/>
      <c r="T171" s="49"/>
      <c r="U171" s="49"/>
    </row>
    <row r="172" spans="1:21" ht="15.75" x14ac:dyDescent="0.25">
      <c r="A172" s="61"/>
      <c r="B172" s="49"/>
      <c r="C172" s="62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49"/>
      <c r="T172" s="49"/>
      <c r="U172" s="49"/>
    </row>
    <row r="173" spans="1:21" ht="15.75" x14ac:dyDescent="0.25">
      <c r="A173" s="61"/>
      <c r="B173" s="49"/>
      <c r="C173" s="62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49"/>
      <c r="T173" s="49"/>
      <c r="U173" s="49"/>
    </row>
    <row r="174" spans="1:21" ht="15.75" x14ac:dyDescent="0.25">
      <c r="A174" s="61"/>
      <c r="B174" s="49"/>
      <c r="C174" s="62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49"/>
      <c r="T174" s="49"/>
      <c r="U174" s="49"/>
    </row>
    <row r="175" spans="1:21" ht="15.75" x14ac:dyDescent="0.25">
      <c r="A175" s="61"/>
      <c r="B175" s="49"/>
      <c r="C175" s="62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49"/>
      <c r="T175" s="49"/>
      <c r="U175" s="49"/>
    </row>
    <row r="176" spans="1:21" ht="15.75" x14ac:dyDescent="0.25">
      <c r="A176" s="61"/>
      <c r="B176" s="49"/>
      <c r="C176" s="62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49"/>
      <c r="T176" s="49"/>
      <c r="U176" s="49"/>
    </row>
    <row r="177" spans="1:21" ht="15.75" x14ac:dyDescent="0.25">
      <c r="A177" s="61"/>
      <c r="B177" s="49"/>
      <c r="C177" s="62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49"/>
      <c r="T177" s="49"/>
      <c r="U177" s="49"/>
    </row>
    <row r="178" spans="1:21" ht="15.75" x14ac:dyDescent="0.25">
      <c r="A178" s="61"/>
      <c r="B178" s="49"/>
      <c r="C178" s="62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49"/>
      <c r="T178" s="49"/>
      <c r="U178" s="49"/>
    </row>
    <row r="179" spans="1:21" ht="15.75" x14ac:dyDescent="0.25">
      <c r="A179" s="61"/>
      <c r="B179" s="49"/>
      <c r="C179" s="62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49"/>
      <c r="T179" s="49"/>
      <c r="U179" s="49"/>
    </row>
    <row r="180" spans="1:21" ht="15.75" x14ac:dyDescent="0.25">
      <c r="A180" s="61"/>
      <c r="B180" s="49"/>
      <c r="C180" s="62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49"/>
      <c r="T180" s="49"/>
      <c r="U180" s="49"/>
    </row>
    <row r="181" spans="1:21" ht="15.75" x14ac:dyDescent="0.25">
      <c r="A181" s="61"/>
      <c r="B181" s="49"/>
      <c r="C181" s="62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49"/>
      <c r="T181" s="49"/>
      <c r="U181" s="49"/>
    </row>
    <row r="182" spans="1:21" ht="15.75" x14ac:dyDescent="0.25">
      <c r="A182" s="61"/>
      <c r="B182" s="49"/>
      <c r="C182" s="62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49"/>
      <c r="T182" s="49"/>
      <c r="U182" s="49"/>
    </row>
    <row r="183" spans="1:21" ht="15.75" x14ac:dyDescent="0.25">
      <c r="A183" s="61"/>
      <c r="B183" s="49"/>
      <c r="C183" s="62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49"/>
      <c r="T183" s="49"/>
      <c r="U183" s="49"/>
    </row>
    <row r="184" spans="1:21" ht="15.75" x14ac:dyDescent="0.25">
      <c r="A184" s="61"/>
      <c r="B184" s="49"/>
      <c r="C184" s="62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49"/>
      <c r="T184" s="49"/>
      <c r="U184" s="49"/>
    </row>
    <row r="185" spans="1:21" ht="15.75" x14ac:dyDescent="0.25">
      <c r="A185" s="61"/>
      <c r="B185" s="49"/>
      <c r="C185" s="62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49"/>
      <c r="T185" s="49"/>
      <c r="U185" s="49"/>
    </row>
    <row r="186" spans="1:21" ht="15.75" x14ac:dyDescent="0.25">
      <c r="A186" s="61"/>
      <c r="B186" s="49"/>
      <c r="C186" s="62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49"/>
      <c r="T186" s="49"/>
      <c r="U186" s="49"/>
    </row>
    <row r="187" spans="1:21" ht="15.75" x14ac:dyDescent="0.25">
      <c r="A187" s="61"/>
      <c r="B187" s="49"/>
      <c r="C187" s="62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49"/>
      <c r="T187" s="49"/>
      <c r="U187" s="49"/>
    </row>
    <row r="188" spans="1:21" ht="15.75" x14ac:dyDescent="0.25">
      <c r="A188" s="61"/>
      <c r="B188" s="49"/>
      <c r="C188" s="62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49"/>
      <c r="T188" s="49"/>
      <c r="U188" s="49"/>
    </row>
    <row r="189" spans="1:21" ht="15.75" x14ac:dyDescent="0.25">
      <c r="A189" s="61"/>
      <c r="B189" s="49"/>
      <c r="C189" s="62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49"/>
      <c r="T189" s="49"/>
      <c r="U189" s="49"/>
    </row>
    <row r="190" spans="1:21" ht="15.75" x14ac:dyDescent="0.25">
      <c r="A190" s="61"/>
      <c r="B190" s="49"/>
      <c r="C190" s="62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49"/>
      <c r="T190" s="49"/>
      <c r="U190" s="49"/>
    </row>
    <row r="191" spans="1:21" ht="15.75" x14ac:dyDescent="0.25">
      <c r="A191" s="61"/>
      <c r="B191" s="49"/>
      <c r="C191" s="62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49"/>
      <c r="T191" s="49"/>
      <c r="U191" s="49"/>
    </row>
    <row r="192" spans="1:21" ht="15.75" x14ac:dyDescent="0.25">
      <c r="A192" s="61"/>
      <c r="B192" s="49"/>
      <c r="C192" s="62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49"/>
      <c r="T192" s="49"/>
      <c r="U192" s="49"/>
    </row>
    <row r="193" spans="1:21" ht="15.75" x14ac:dyDescent="0.25">
      <c r="A193" s="61"/>
      <c r="B193" s="49"/>
      <c r="C193" s="62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49"/>
      <c r="T193" s="49"/>
      <c r="U193" s="49"/>
    </row>
    <row r="194" spans="1:21" ht="15.75" x14ac:dyDescent="0.25">
      <c r="A194" s="61"/>
      <c r="B194" s="49"/>
      <c r="C194" s="62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49"/>
      <c r="T194" s="49"/>
      <c r="U194" s="49"/>
    </row>
    <row r="195" spans="1:21" ht="15.75" x14ac:dyDescent="0.25">
      <c r="A195" s="61"/>
      <c r="B195" s="49"/>
      <c r="C195" s="62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49"/>
      <c r="T195" s="49"/>
      <c r="U195" s="49"/>
    </row>
    <row r="196" spans="1:21" ht="15.75" x14ac:dyDescent="0.25">
      <c r="A196" s="61"/>
      <c r="B196" s="49"/>
      <c r="C196" s="62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49"/>
      <c r="T196" s="49"/>
      <c r="U196" s="49"/>
    </row>
    <row r="197" spans="1:21" ht="15.75" x14ac:dyDescent="0.25">
      <c r="A197" s="61"/>
      <c r="B197" s="49"/>
      <c r="C197" s="62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49"/>
      <c r="T197" s="49"/>
      <c r="U197" s="49"/>
    </row>
    <row r="198" spans="1:21" ht="15.75" x14ac:dyDescent="0.25">
      <c r="A198" s="61"/>
      <c r="B198" s="49"/>
      <c r="C198" s="62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49"/>
      <c r="T198" s="49"/>
      <c r="U198" s="49"/>
    </row>
    <row r="199" spans="1:21" ht="15.75" x14ac:dyDescent="0.25">
      <c r="A199" s="61"/>
      <c r="B199" s="49"/>
      <c r="C199" s="62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49"/>
      <c r="T199" s="49"/>
      <c r="U199" s="49"/>
    </row>
    <row r="200" spans="1:21" ht="15.75" x14ac:dyDescent="0.25">
      <c r="A200" s="61"/>
      <c r="B200" s="49"/>
      <c r="C200" s="62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49"/>
      <c r="T200" s="49"/>
      <c r="U200" s="49"/>
    </row>
    <row r="201" spans="1:21" ht="15.75" x14ac:dyDescent="0.25">
      <c r="A201" s="61"/>
      <c r="B201" s="49"/>
      <c r="C201" s="62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49"/>
      <c r="T201" s="49"/>
      <c r="U201" s="49"/>
    </row>
    <row r="202" spans="1:21" ht="15.75" x14ac:dyDescent="0.25">
      <c r="A202" s="61"/>
      <c r="B202" s="49"/>
      <c r="C202" s="62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49"/>
      <c r="T202" s="49"/>
      <c r="U202" s="49"/>
    </row>
    <row r="203" spans="1:21" ht="15.75" x14ac:dyDescent="0.25">
      <c r="A203" s="61"/>
      <c r="B203" s="49"/>
      <c r="C203" s="62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49"/>
      <c r="T203" s="49"/>
      <c r="U203" s="49"/>
    </row>
    <row r="204" spans="1:21" ht="15.75" x14ac:dyDescent="0.25">
      <c r="A204" s="61"/>
      <c r="B204" s="49"/>
      <c r="C204" s="62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49"/>
      <c r="T204" s="49"/>
      <c r="U204" s="49"/>
    </row>
    <row r="205" spans="1:21" ht="15.75" x14ac:dyDescent="0.25">
      <c r="A205" s="61"/>
      <c r="B205" s="49"/>
      <c r="C205" s="62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49"/>
      <c r="T205" s="49"/>
      <c r="U205" s="49"/>
    </row>
    <row r="206" spans="1:21" ht="15.75" x14ac:dyDescent="0.25">
      <c r="A206" s="61"/>
      <c r="B206" s="49"/>
      <c r="C206" s="62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49"/>
      <c r="T206" s="49"/>
      <c r="U206" s="49"/>
    </row>
    <row r="207" spans="1:21" ht="15.75" x14ac:dyDescent="0.25">
      <c r="A207" s="61"/>
      <c r="B207" s="49"/>
      <c r="C207" s="62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49"/>
      <c r="T207" s="49"/>
      <c r="U207" s="49"/>
    </row>
    <row r="208" spans="1:21" ht="15.75" x14ac:dyDescent="0.25">
      <c r="A208" s="61"/>
      <c r="B208" s="49"/>
      <c r="C208" s="62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49"/>
      <c r="T208" s="49"/>
      <c r="U208" s="49"/>
    </row>
    <row r="209" spans="1:21" ht="15.75" x14ac:dyDescent="0.25">
      <c r="A209" s="61"/>
      <c r="B209" s="49"/>
      <c r="C209" s="62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49"/>
      <c r="T209" s="49"/>
      <c r="U209" s="49"/>
    </row>
    <row r="210" spans="1:21" ht="15.75" x14ac:dyDescent="0.25">
      <c r="A210" s="61"/>
      <c r="B210" s="49"/>
      <c r="C210" s="62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49"/>
      <c r="T210" s="49"/>
      <c r="U210" s="49"/>
    </row>
    <row r="211" spans="1:21" ht="15.75" x14ac:dyDescent="0.25">
      <c r="A211" s="61"/>
      <c r="B211" s="49"/>
      <c r="C211" s="62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49"/>
      <c r="T211" s="49"/>
      <c r="U211" s="49"/>
    </row>
    <row r="212" spans="1:21" ht="15.75" x14ac:dyDescent="0.25">
      <c r="A212" s="61"/>
      <c r="B212" s="49"/>
      <c r="C212" s="62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49"/>
      <c r="T212" s="49"/>
      <c r="U212" s="49"/>
    </row>
    <row r="213" spans="1:21" ht="15.75" x14ac:dyDescent="0.25">
      <c r="A213" s="61"/>
      <c r="B213" s="49"/>
      <c r="C213" s="62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49"/>
      <c r="T213" s="49"/>
      <c r="U213" s="49"/>
    </row>
    <row r="214" spans="1:21" ht="15.75" x14ac:dyDescent="0.25">
      <c r="A214" s="61"/>
      <c r="B214" s="49"/>
      <c r="C214" s="6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49"/>
      <c r="T214" s="49"/>
      <c r="U214" s="49"/>
    </row>
    <row r="215" spans="1:21" ht="15.75" x14ac:dyDescent="0.25">
      <c r="A215" s="61"/>
      <c r="B215" s="49"/>
      <c r="C215" s="62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49"/>
      <c r="T215" s="49"/>
      <c r="U215" s="49"/>
    </row>
    <row r="216" spans="1:21" ht="15.75" x14ac:dyDescent="0.25">
      <c r="A216" s="61"/>
      <c r="B216" s="49"/>
      <c r="C216" s="62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49"/>
      <c r="T216" s="49"/>
      <c r="U216" s="49"/>
    </row>
    <row r="217" spans="1:21" ht="15.75" x14ac:dyDescent="0.25">
      <c r="A217" s="61"/>
      <c r="B217" s="49"/>
      <c r="C217" s="62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49"/>
      <c r="T217" s="49"/>
      <c r="U217" s="49"/>
    </row>
    <row r="218" spans="1:21" ht="15.75" x14ac:dyDescent="0.25">
      <c r="A218" s="61"/>
      <c r="B218" s="49"/>
      <c r="C218" s="62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49"/>
      <c r="T218" s="49"/>
      <c r="U218" s="49"/>
    </row>
    <row r="219" spans="1:21" ht="15.75" x14ac:dyDescent="0.25">
      <c r="A219" s="61"/>
      <c r="B219" s="49"/>
      <c r="C219" s="6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49"/>
      <c r="T219" s="49"/>
      <c r="U219" s="49"/>
    </row>
    <row r="220" spans="1:21" ht="15.75" x14ac:dyDescent="0.25">
      <c r="A220" s="61"/>
      <c r="B220" s="49"/>
      <c r="C220" s="62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49"/>
      <c r="T220" s="49"/>
      <c r="U220" s="49"/>
    </row>
    <row r="221" spans="1:21" ht="15.75" x14ac:dyDescent="0.25">
      <c r="A221" s="61"/>
      <c r="B221" s="49"/>
      <c r="C221" s="62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49"/>
      <c r="T221" s="49"/>
      <c r="U221" s="49"/>
    </row>
    <row r="222" spans="1:21" ht="15.75" x14ac:dyDescent="0.25">
      <c r="A222" s="61"/>
      <c r="B222" s="49"/>
      <c r="C222" s="62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49"/>
      <c r="T222" s="49"/>
      <c r="U222" s="49"/>
    </row>
    <row r="223" spans="1:21" ht="15.75" x14ac:dyDescent="0.25">
      <c r="A223" s="61"/>
      <c r="B223" s="49"/>
      <c r="C223" s="62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49"/>
      <c r="T223" s="49"/>
      <c r="U223" s="49"/>
    </row>
    <row r="224" spans="1:21" ht="15.75" x14ac:dyDescent="0.25">
      <c r="A224" s="61"/>
      <c r="B224" s="49"/>
      <c r="C224" s="62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49"/>
      <c r="T224" s="49"/>
      <c r="U224" s="49"/>
    </row>
    <row r="225" spans="1:21" ht="15.75" x14ac:dyDescent="0.25">
      <c r="A225" s="61"/>
      <c r="B225" s="49"/>
      <c r="C225" s="62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49"/>
      <c r="T225" s="49"/>
      <c r="U225" s="49"/>
    </row>
    <row r="226" spans="1:21" ht="15.75" x14ac:dyDescent="0.25">
      <c r="A226" s="61"/>
      <c r="B226" s="49"/>
      <c r="C226" s="62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49"/>
      <c r="T226" s="49"/>
      <c r="U226" s="49"/>
    </row>
    <row r="227" spans="1:21" ht="15.75" x14ac:dyDescent="0.25">
      <c r="A227" s="61"/>
      <c r="B227" s="49"/>
      <c r="C227" s="62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49"/>
      <c r="T227" s="49"/>
      <c r="U227" s="49"/>
    </row>
    <row r="228" spans="1:21" ht="15.75" x14ac:dyDescent="0.25">
      <c r="A228" s="61"/>
      <c r="B228" s="49"/>
      <c r="C228" s="62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49"/>
      <c r="T228" s="49"/>
      <c r="U228" s="49"/>
    </row>
    <row r="229" spans="1:21" ht="15.75" x14ac:dyDescent="0.25">
      <c r="A229" s="61"/>
      <c r="B229" s="49"/>
      <c r="C229" s="62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49"/>
      <c r="T229" s="49"/>
      <c r="U229" s="49"/>
    </row>
    <row r="230" spans="1:21" ht="15.75" x14ac:dyDescent="0.25">
      <c r="A230" s="61"/>
      <c r="B230" s="49"/>
      <c r="C230" s="62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49"/>
      <c r="T230" s="49"/>
      <c r="U230" s="49"/>
    </row>
    <row r="231" spans="1:21" ht="15.75" x14ac:dyDescent="0.25">
      <c r="A231" s="61"/>
      <c r="B231" s="49"/>
      <c r="C231" s="62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49"/>
      <c r="T231" s="49"/>
      <c r="U231" s="49"/>
    </row>
    <row r="232" spans="1:21" ht="15.75" x14ac:dyDescent="0.25">
      <c r="A232" s="61"/>
      <c r="B232" s="49"/>
      <c r="C232" s="62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49"/>
      <c r="T232" s="49"/>
      <c r="U232" s="49"/>
    </row>
    <row r="233" spans="1:21" ht="15.75" x14ac:dyDescent="0.25">
      <c r="A233" s="61"/>
      <c r="B233" s="49"/>
      <c r="C233" s="62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49"/>
      <c r="T233" s="49"/>
      <c r="U233" s="49"/>
    </row>
    <row r="234" spans="1:21" ht="15.75" x14ac:dyDescent="0.25">
      <c r="A234" s="61"/>
      <c r="B234" s="49"/>
      <c r="C234" s="62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49"/>
      <c r="T234" s="49"/>
      <c r="U234" s="49"/>
    </row>
    <row r="235" spans="1:21" ht="15.75" x14ac:dyDescent="0.25">
      <c r="A235" s="61"/>
      <c r="B235" s="49"/>
      <c r="C235" s="62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49"/>
      <c r="T235" s="49"/>
      <c r="U235" s="49"/>
    </row>
    <row r="236" spans="1:21" ht="15.75" x14ac:dyDescent="0.25">
      <c r="A236" s="61"/>
      <c r="B236" s="49"/>
      <c r="C236" s="62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49"/>
      <c r="T236" s="49"/>
      <c r="U236" s="49"/>
    </row>
    <row r="237" spans="1:21" ht="15.75" x14ac:dyDescent="0.25">
      <c r="A237" s="61"/>
      <c r="B237" s="49"/>
      <c r="C237" s="62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49"/>
      <c r="T237" s="49"/>
      <c r="U237" s="49"/>
    </row>
    <row r="238" spans="1:21" ht="15.75" x14ac:dyDescent="0.25">
      <c r="A238" s="61"/>
      <c r="B238" s="49"/>
      <c r="C238" s="62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49"/>
      <c r="T238" s="49"/>
      <c r="U238" s="49"/>
    </row>
    <row r="239" spans="1:21" ht="15.75" x14ac:dyDescent="0.25">
      <c r="A239" s="61"/>
      <c r="B239" s="49"/>
      <c r="C239" s="62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49"/>
      <c r="T239" s="49"/>
      <c r="U239" s="49"/>
    </row>
    <row r="240" spans="1:21" ht="15.75" x14ac:dyDescent="0.25">
      <c r="A240" s="61"/>
      <c r="B240" s="49"/>
      <c r="C240" s="62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49"/>
      <c r="T240" s="49"/>
      <c r="U240" s="49"/>
    </row>
    <row r="241" spans="1:21" ht="15.75" x14ac:dyDescent="0.25">
      <c r="A241" s="61"/>
      <c r="B241" s="49"/>
      <c r="C241" s="62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49"/>
      <c r="T241" s="49"/>
      <c r="U241" s="49"/>
    </row>
    <row r="242" spans="1:21" ht="15.75" x14ac:dyDescent="0.25">
      <c r="A242" s="61"/>
      <c r="B242" s="49"/>
      <c r="C242" s="62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49"/>
      <c r="T242" s="49"/>
      <c r="U242" s="49"/>
    </row>
    <row r="243" spans="1:21" ht="15.75" x14ac:dyDescent="0.25">
      <c r="A243" s="61"/>
      <c r="B243" s="49"/>
      <c r="C243" s="62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49"/>
      <c r="T243" s="49"/>
      <c r="U243" s="49"/>
    </row>
    <row r="244" spans="1:21" ht="15.75" x14ac:dyDescent="0.25">
      <c r="A244" s="61"/>
      <c r="B244" s="49"/>
      <c r="C244" s="62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49"/>
      <c r="T244" s="49"/>
      <c r="U244" s="49"/>
    </row>
    <row r="245" spans="1:21" ht="15.75" x14ac:dyDescent="0.25">
      <c r="A245" s="61"/>
      <c r="B245" s="49"/>
      <c r="C245" s="62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49"/>
      <c r="T245" s="49"/>
      <c r="U245" s="49"/>
    </row>
    <row r="246" spans="1:21" ht="15.75" x14ac:dyDescent="0.25">
      <c r="A246" s="61"/>
      <c r="B246" s="49"/>
      <c r="C246" s="62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49"/>
      <c r="T246" s="49"/>
      <c r="U246" s="49"/>
    </row>
    <row r="247" spans="1:21" ht="15.75" x14ac:dyDescent="0.25">
      <c r="A247" s="61"/>
      <c r="B247" s="49"/>
      <c r="C247" s="62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49"/>
      <c r="T247" s="49"/>
      <c r="U247" s="49"/>
    </row>
    <row r="248" spans="1:21" ht="15.75" x14ac:dyDescent="0.25">
      <c r="A248" s="61"/>
      <c r="B248" s="49"/>
      <c r="C248" s="62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49"/>
      <c r="T248" s="49"/>
      <c r="U248" s="49"/>
    </row>
    <row r="249" spans="1:21" ht="15.75" x14ac:dyDescent="0.25">
      <c r="A249" s="61"/>
      <c r="B249" s="49"/>
      <c r="C249" s="62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49"/>
      <c r="T249" s="49"/>
      <c r="U249" s="49"/>
    </row>
    <row r="250" spans="1:21" ht="15.75" x14ac:dyDescent="0.25">
      <c r="A250" s="61"/>
      <c r="B250" s="49"/>
      <c r="C250" s="62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49"/>
      <c r="T250" s="49"/>
      <c r="U250" s="49"/>
    </row>
    <row r="251" spans="1:21" ht="15.75" x14ac:dyDescent="0.25">
      <c r="A251" s="61"/>
      <c r="B251" s="49"/>
      <c r="C251" s="62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49"/>
      <c r="T251" s="49"/>
      <c r="U251" s="49"/>
    </row>
    <row r="252" spans="1:21" ht="15.75" x14ac:dyDescent="0.25">
      <c r="A252" s="61"/>
      <c r="B252" s="49"/>
      <c r="C252" s="62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49"/>
      <c r="T252" s="49"/>
      <c r="U252" s="49"/>
    </row>
    <row r="253" spans="1:21" ht="15.75" x14ac:dyDescent="0.25">
      <c r="A253" s="61"/>
      <c r="B253" s="49"/>
      <c r="C253" s="62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49"/>
      <c r="T253" s="49"/>
      <c r="U253" s="49"/>
    </row>
    <row r="254" spans="1:21" ht="15.75" x14ac:dyDescent="0.25">
      <c r="A254" s="61"/>
      <c r="B254" s="49"/>
      <c r="C254" s="62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49"/>
      <c r="T254" s="49"/>
      <c r="U254" s="49"/>
    </row>
    <row r="255" spans="1:21" ht="15.75" x14ac:dyDescent="0.25">
      <c r="A255" s="61"/>
      <c r="B255" s="49"/>
      <c r="C255" s="62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49"/>
      <c r="T255" s="49"/>
      <c r="U255" s="49"/>
    </row>
    <row r="256" spans="1:21" ht="15.75" x14ac:dyDescent="0.25">
      <c r="A256" s="61"/>
      <c r="B256" s="49"/>
      <c r="C256" s="62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49"/>
      <c r="T256" s="49"/>
      <c r="U256" s="49"/>
    </row>
    <row r="257" spans="1:21" ht="15.75" x14ac:dyDescent="0.25">
      <c r="A257" s="61"/>
      <c r="B257" s="49"/>
      <c r="C257" s="62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49"/>
      <c r="T257" s="49"/>
      <c r="U257" s="49"/>
    </row>
    <row r="258" spans="1:21" ht="15.75" x14ac:dyDescent="0.25">
      <c r="A258" s="61"/>
      <c r="B258" s="49"/>
      <c r="C258" s="62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49"/>
      <c r="T258" s="49"/>
      <c r="U258" s="49"/>
    </row>
    <row r="259" spans="1:21" ht="15.75" x14ac:dyDescent="0.25">
      <c r="A259" s="61"/>
      <c r="B259" s="49"/>
      <c r="C259" s="62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49"/>
      <c r="T259" s="49"/>
      <c r="U259" s="49"/>
    </row>
    <row r="260" spans="1:21" ht="15.75" x14ac:dyDescent="0.25">
      <c r="A260" s="61"/>
      <c r="B260" s="49"/>
      <c r="C260" s="62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49"/>
      <c r="T260" s="49"/>
      <c r="U260" s="49"/>
    </row>
    <row r="261" spans="1:21" ht="15.75" x14ac:dyDescent="0.25">
      <c r="A261" s="61"/>
      <c r="B261" s="49"/>
      <c r="C261" s="62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49"/>
      <c r="T261" s="49"/>
      <c r="U261" s="49"/>
    </row>
    <row r="262" spans="1:21" ht="15.75" x14ac:dyDescent="0.25">
      <c r="A262" s="61"/>
      <c r="B262" s="49"/>
      <c r="C262" s="62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49"/>
      <c r="T262" s="49"/>
      <c r="U262" s="49"/>
    </row>
    <row r="263" spans="1:21" ht="15.75" x14ac:dyDescent="0.25">
      <c r="A263" s="61"/>
      <c r="B263" s="49"/>
      <c r="C263" s="62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49"/>
      <c r="T263" s="49"/>
      <c r="U263" s="49"/>
    </row>
    <row r="264" spans="1:21" ht="15.75" x14ac:dyDescent="0.25">
      <c r="A264" s="61"/>
      <c r="B264" s="49"/>
      <c r="C264" s="62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49"/>
      <c r="T264" s="49"/>
      <c r="U264" s="49"/>
    </row>
    <row r="265" spans="1:21" ht="15.75" x14ac:dyDescent="0.25">
      <c r="A265" s="61"/>
      <c r="B265" s="49"/>
      <c r="C265" s="62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49"/>
      <c r="T265" s="49"/>
      <c r="U265" s="49"/>
    </row>
    <row r="266" spans="1:21" ht="15.75" x14ac:dyDescent="0.25">
      <c r="A266" s="61"/>
      <c r="B266" s="49"/>
      <c r="C266" s="62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49"/>
      <c r="T266" s="49"/>
      <c r="U266" s="49"/>
    </row>
    <row r="267" spans="1:21" ht="15.75" x14ac:dyDescent="0.25">
      <c r="A267" s="61"/>
      <c r="B267" s="49"/>
      <c r="C267" s="62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49"/>
      <c r="T267" s="49"/>
      <c r="U267" s="49"/>
    </row>
    <row r="268" spans="1:21" ht="15.75" x14ac:dyDescent="0.25">
      <c r="A268" s="61"/>
      <c r="B268" s="49"/>
      <c r="C268" s="62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49"/>
      <c r="T268" s="49"/>
      <c r="U268" s="49"/>
    </row>
    <row r="269" spans="1:21" ht="15.75" x14ac:dyDescent="0.25">
      <c r="A269" s="61"/>
      <c r="B269" s="49"/>
      <c r="C269" s="62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49"/>
      <c r="T269" s="49"/>
      <c r="U269" s="49"/>
    </row>
    <row r="270" spans="1:21" ht="15.75" x14ac:dyDescent="0.25">
      <c r="A270" s="61"/>
      <c r="B270" s="49"/>
      <c r="C270" s="62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49"/>
      <c r="T270" s="49"/>
      <c r="U270" s="49"/>
    </row>
    <row r="271" spans="1:21" ht="15.75" x14ac:dyDescent="0.25">
      <c r="A271" s="61"/>
      <c r="B271" s="49"/>
      <c r="C271" s="62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49"/>
      <c r="T271" s="49"/>
      <c r="U271" s="49"/>
    </row>
    <row r="272" spans="1:21" ht="15.75" x14ac:dyDescent="0.25">
      <c r="A272" s="61"/>
      <c r="B272" s="49"/>
      <c r="C272" s="62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49"/>
      <c r="T272" s="49"/>
      <c r="U272" s="49"/>
    </row>
    <row r="273" spans="1:21" ht="15.75" x14ac:dyDescent="0.25">
      <c r="A273" s="61"/>
      <c r="B273" s="49"/>
      <c r="C273" s="62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49"/>
      <c r="T273" s="49"/>
      <c r="U273" s="49"/>
    </row>
    <row r="274" spans="1:21" ht="15.75" x14ac:dyDescent="0.25">
      <c r="A274" s="61"/>
      <c r="B274" s="49"/>
      <c r="C274" s="62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49"/>
      <c r="T274" s="49"/>
      <c r="U274" s="49"/>
    </row>
    <row r="275" spans="1:21" ht="15.75" x14ac:dyDescent="0.25">
      <c r="A275" s="61"/>
      <c r="B275" s="49"/>
      <c r="C275" s="62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49"/>
      <c r="T275" s="49"/>
      <c r="U275" s="49"/>
    </row>
    <row r="276" spans="1:21" ht="15.75" x14ac:dyDescent="0.25">
      <c r="A276" s="61"/>
      <c r="B276" s="49"/>
      <c r="C276" s="62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49"/>
      <c r="T276" s="49"/>
      <c r="U276" s="49"/>
    </row>
    <row r="277" spans="1:21" ht="15.75" x14ac:dyDescent="0.25">
      <c r="A277" s="61"/>
      <c r="B277" s="49"/>
      <c r="C277" s="62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49"/>
      <c r="T277" s="49"/>
      <c r="U277" s="49"/>
    </row>
    <row r="278" spans="1:21" ht="15.75" x14ac:dyDescent="0.25">
      <c r="A278" s="61"/>
      <c r="B278" s="49"/>
      <c r="C278" s="62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49"/>
      <c r="T278" s="49"/>
      <c r="U278" s="49"/>
    </row>
    <row r="279" spans="1:21" ht="15.75" x14ac:dyDescent="0.25">
      <c r="A279" s="61"/>
      <c r="B279" s="49"/>
      <c r="C279" s="62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49"/>
      <c r="T279" s="49"/>
      <c r="U279" s="49"/>
    </row>
    <row r="280" spans="1:21" ht="15.75" x14ac:dyDescent="0.25">
      <c r="A280" s="61"/>
      <c r="B280" s="49"/>
      <c r="C280" s="62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49"/>
      <c r="T280" s="49"/>
      <c r="U280" s="49"/>
    </row>
    <row r="281" spans="1:21" ht="15.75" x14ac:dyDescent="0.25">
      <c r="A281" s="61"/>
      <c r="B281" s="49"/>
      <c r="C281" s="62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49"/>
      <c r="T281" s="49"/>
      <c r="U281" s="49"/>
    </row>
    <row r="282" spans="1:21" ht="15.75" x14ac:dyDescent="0.25">
      <c r="A282" s="61"/>
      <c r="B282" s="49"/>
      <c r="C282" s="62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49"/>
      <c r="T282" s="49"/>
      <c r="U282" s="49"/>
    </row>
    <row r="283" spans="1:21" ht="15.75" x14ac:dyDescent="0.25">
      <c r="A283" s="61"/>
      <c r="B283" s="49"/>
      <c r="C283" s="62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49"/>
      <c r="T283" s="49"/>
      <c r="U283" s="49"/>
    </row>
    <row r="284" spans="1:21" ht="15.75" x14ac:dyDescent="0.25">
      <c r="A284" s="61"/>
      <c r="B284" s="49"/>
      <c r="C284" s="62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49"/>
      <c r="T284" s="49"/>
      <c r="U284" s="49"/>
    </row>
    <row r="285" spans="1:21" ht="15.75" x14ac:dyDescent="0.25">
      <c r="A285" s="61"/>
      <c r="B285" s="49"/>
      <c r="C285" s="62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49"/>
      <c r="T285" s="49"/>
      <c r="U285" s="49"/>
    </row>
    <row r="286" spans="1:21" ht="15.75" x14ac:dyDescent="0.25">
      <c r="A286" s="61"/>
      <c r="B286" s="49"/>
      <c r="C286" s="62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49"/>
      <c r="T286" s="49"/>
      <c r="U286" s="49"/>
    </row>
    <row r="287" spans="1:21" ht="15.75" x14ac:dyDescent="0.25">
      <c r="A287" s="61"/>
      <c r="B287" s="49"/>
      <c r="C287" s="62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49"/>
      <c r="T287" s="49"/>
      <c r="U287" s="49"/>
    </row>
    <row r="288" spans="1:21" ht="15.75" x14ac:dyDescent="0.25">
      <c r="A288" s="61"/>
      <c r="B288" s="49"/>
      <c r="C288" s="62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49"/>
      <c r="T288" s="49"/>
      <c r="U288" s="49"/>
    </row>
    <row r="289" spans="1:21" ht="15.75" x14ac:dyDescent="0.25">
      <c r="A289" s="61"/>
      <c r="B289" s="49"/>
      <c r="C289" s="62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49"/>
      <c r="T289" s="49"/>
      <c r="U289" s="49"/>
    </row>
    <row r="290" spans="1:21" ht="15.75" x14ac:dyDescent="0.25">
      <c r="A290" s="61"/>
      <c r="B290" s="49"/>
      <c r="C290" s="62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49"/>
      <c r="T290" s="49"/>
      <c r="U290" s="49"/>
    </row>
    <row r="291" spans="1:21" ht="15.75" x14ac:dyDescent="0.25">
      <c r="A291" s="61"/>
      <c r="B291" s="49"/>
      <c r="C291" s="62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49"/>
      <c r="T291" s="49"/>
      <c r="U291" s="49"/>
    </row>
    <row r="292" spans="1:21" ht="15.75" x14ac:dyDescent="0.25">
      <c r="A292" s="61"/>
      <c r="B292" s="49"/>
      <c r="C292" s="62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49"/>
      <c r="T292" s="49"/>
      <c r="U292" s="49"/>
    </row>
    <row r="293" spans="1:21" ht="15.75" x14ac:dyDescent="0.25">
      <c r="A293" s="61"/>
      <c r="B293" s="49"/>
      <c r="C293" s="62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49"/>
      <c r="T293" s="49"/>
      <c r="U293" s="49"/>
    </row>
    <row r="294" spans="1:21" ht="15.75" x14ac:dyDescent="0.25">
      <c r="A294" s="61"/>
      <c r="B294" s="49"/>
      <c r="C294" s="62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49"/>
      <c r="T294" s="49"/>
      <c r="U294" s="49"/>
    </row>
    <row r="295" spans="1:21" ht="15.75" x14ac:dyDescent="0.25">
      <c r="A295" s="61"/>
      <c r="B295" s="49"/>
      <c r="C295" s="62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49"/>
      <c r="T295" s="49"/>
      <c r="U295" s="49"/>
    </row>
    <row r="296" spans="1:21" ht="15.75" x14ac:dyDescent="0.25">
      <c r="A296" s="61"/>
      <c r="B296" s="49"/>
      <c r="C296" s="62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49"/>
      <c r="T296" s="49"/>
      <c r="U296" s="49"/>
    </row>
    <row r="297" spans="1:21" ht="15.75" x14ac:dyDescent="0.25">
      <c r="A297" s="61"/>
      <c r="B297" s="49"/>
      <c r="C297" s="62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49"/>
      <c r="T297" s="49"/>
      <c r="U297" s="49"/>
    </row>
    <row r="298" spans="1:21" ht="15.75" x14ac:dyDescent="0.25">
      <c r="A298" s="61"/>
      <c r="B298" s="49"/>
      <c r="C298" s="62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49"/>
      <c r="T298" s="49"/>
      <c r="U298" s="49"/>
    </row>
    <row r="299" spans="1:21" ht="15.75" x14ac:dyDescent="0.25">
      <c r="A299" s="61"/>
      <c r="B299" s="49"/>
      <c r="C299" s="62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49"/>
      <c r="T299" s="49"/>
      <c r="U299" s="49"/>
    </row>
    <row r="300" spans="1:21" ht="15.75" x14ac:dyDescent="0.25">
      <c r="A300" s="61"/>
      <c r="B300" s="49"/>
      <c r="C300" s="62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49"/>
      <c r="T300" s="49"/>
      <c r="U300" s="49"/>
    </row>
    <row r="301" spans="1:21" ht="15.75" x14ac:dyDescent="0.25">
      <c r="A301" s="61"/>
      <c r="B301" s="49"/>
      <c r="C301" s="62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49"/>
      <c r="T301" s="49"/>
      <c r="U301" s="49"/>
    </row>
    <row r="302" spans="1:21" ht="15.75" x14ac:dyDescent="0.25">
      <c r="A302" s="61"/>
      <c r="B302" s="49"/>
      <c r="C302" s="62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49"/>
      <c r="T302" s="49"/>
      <c r="U302" s="49"/>
    </row>
    <row r="303" spans="1:21" ht="15.75" x14ac:dyDescent="0.25">
      <c r="A303" s="61"/>
      <c r="B303" s="49"/>
      <c r="C303" s="62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49"/>
      <c r="T303" s="49"/>
      <c r="U303" s="49"/>
    </row>
    <row r="304" spans="1:21" ht="15.75" x14ac:dyDescent="0.25">
      <c r="A304" s="61"/>
      <c r="B304" s="49"/>
      <c r="C304" s="62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49"/>
      <c r="T304" s="49"/>
      <c r="U304" s="49"/>
    </row>
    <row r="305" spans="1:21" ht="15.75" x14ac:dyDescent="0.25">
      <c r="A305" s="61"/>
      <c r="B305" s="49"/>
      <c r="C305" s="62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49"/>
      <c r="T305" s="49"/>
      <c r="U305" s="49"/>
    </row>
    <row r="306" spans="1:21" ht="15.75" x14ac:dyDescent="0.25">
      <c r="A306" s="61"/>
      <c r="B306" s="49"/>
      <c r="C306" s="62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49"/>
      <c r="T306" s="49"/>
      <c r="U306" s="49"/>
    </row>
    <row r="307" spans="1:21" ht="15.75" x14ac:dyDescent="0.25">
      <c r="A307" s="61"/>
      <c r="B307" s="49"/>
      <c r="C307" s="62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49"/>
      <c r="T307" s="49"/>
      <c r="U307" s="49"/>
    </row>
    <row r="308" spans="1:21" ht="15.75" x14ac:dyDescent="0.25">
      <c r="A308" s="61"/>
      <c r="B308" s="49"/>
      <c r="C308" s="62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49"/>
      <c r="T308" s="49"/>
      <c r="U308" s="49"/>
    </row>
    <row r="309" spans="1:21" ht="15.75" x14ac:dyDescent="0.25">
      <c r="A309" s="61"/>
      <c r="B309" s="49"/>
      <c r="C309" s="62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49"/>
      <c r="T309" s="49"/>
      <c r="U309" s="49"/>
    </row>
    <row r="310" spans="1:21" ht="15.75" x14ac:dyDescent="0.25">
      <c r="A310" s="61"/>
      <c r="B310" s="49"/>
      <c r="C310" s="62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49"/>
      <c r="T310" s="49"/>
      <c r="U310" s="49"/>
    </row>
    <row r="311" spans="1:21" ht="15.75" x14ac:dyDescent="0.25">
      <c r="A311" s="61"/>
      <c r="B311" s="49"/>
      <c r="C311" s="62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49"/>
      <c r="T311" s="49"/>
      <c r="U311" s="49"/>
    </row>
    <row r="312" spans="1:21" ht="15.75" x14ac:dyDescent="0.25">
      <c r="A312" s="61"/>
      <c r="B312" s="49"/>
      <c r="C312" s="62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49"/>
      <c r="T312" s="49"/>
      <c r="U312" s="49"/>
    </row>
    <row r="313" spans="1:21" ht="15.75" x14ac:dyDescent="0.25">
      <c r="A313" s="61"/>
      <c r="B313" s="49"/>
      <c r="C313" s="62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49"/>
      <c r="T313" s="49"/>
      <c r="U313" s="49"/>
    </row>
    <row r="314" spans="1:21" ht="15.75" x14ac:dyDescent="0.25">
      <c r="A314" s="61"/>
      <c r="B314" s="49"/>
      <c r="C314" s="62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49"/>
      <c r="T314" s="49"/>
      <c r="U314" s="49"/>
    </row>
    <row r="315" spans="1:21" ht="15.75" x14ac:dyDescent="0.25">
      <c r="A315" s="61"/>
      <c r="B315" s="49"/>
      <c r="C315" s="62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49"/>
      <c r="T315" s="49"/>
      <c r="U315" s="49"/>
    </row>
    <row r="316" spans="1:21" ht="15.75" x14ac:dyDescent="0.25">
      <c r="A316" s="61"/>
      <c r="B316" s="49"/>
      <c r="C316" s="62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49"/>
      <c r="T316" s="49"/>
      <c r="U316" s="49"/>
    </row>
    <row r="317" spans="1:21" ht="15.75" x14ac:dyDescent="0.25">
      <c r="A317" s="61"/>
      <c r="B317" s="49"/>
      <c r="C317" s="62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49"/>
      <c r="T317" s="49"/>
      <c r="U317" s="49"/>
    </row>
    <row r="318" spans="1:21" ht="15.75" x14ac:dyDescent="0.25">
      <c r="A318" s="61"/>
      <c r="B318" s="49"/>
      <c r="C318" s="62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49"/>
      <c r="T318" s="49"/>
      <c r="U318" s="49"/>
    </row>
    <row r="319" spans="1:21" ht="15.75" x14ac:dyDescent="0.25">
      <c r="A319" s="61"/>
      <c r="B319" s="49"/>
      <c r="C319" s="62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49"/>
      <c r="T319" s="49"/>
      <c r="U319" s="49"/>
    </row>
    <row r="320" spans="1:21" ht="15.75" x14ac:dyDescent="0.25">
      <c r="A320" s="61"/>
      <c r="B320" s="49"/>
      <c r="C320" s="62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49"/>
      <c r="T320" s="49"/>
      <c r="U320" s="49"/>
    </row>
    <row r="321" spans="1:21" ht="15.75" x14ac:dyDescent="0.25">
      <c r="A321" s="61"/>
      <c r="B321" s="49"/>
      <c r="C321" s="62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49"/>
      <c r="T321" s="49"/>
      <c r="U321" s="49"/>
    </row>
    <row r="322" spans="1:21" ht="15.75" x14ac:dyDescent="0.25">
      <c r="A322" s="61"/>
      <c r="B322" s="49"/>
      <c r="C322" s="62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49"/>
      <c r="T322" s="49"/>
      <c r="U322" s="49"/>
    </row>
    <row r="323" spans="1:21" ht="15.75" x14ac:dyDescent="0.25">
      <c r="A323" s="61"/>
      <c r="B323" s="49"/>
      <c r="C323" s="62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49"/>
      <c r="T323" s="49"/>
      <c r="U323" s="49"/>
    </row>
    <row r="324" spans="1:21" ht="15.75" x14ac:dyDescent="0.25">
      <c r="A324" s="61"/>
      <c r="B324" s="49"/>
      <c r="C324" s="62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49"/>
      <c r="T324" s="49"/>
      <c r="U324" s="49"/>
    </row>
    <row r="325" spans="1:21" ht="15.75" x14ac:dyDescent="0.25">
      <c r="A325" s="61"/>
      <c r="B325" s="49"/>
      <c r="C325" s="62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49"/>
      <c r="T325" s="49"/>
      <c r="U325" s="49"/>
    </row>
    <row r="326" spans="1:21" ht="15.75" x14ac:dyDescent="0.25">
      <c r="A326" s="61"/>
      <c r="B326" s="49"/>
      <c r="C326" s="62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49"/>
      <c r="T326" s="49"/>
      <c r="U326" s="49"/>
    </row>
    <row r="327" spans="1:21" ht="15.75" x14ac:dyDescent="0.25">
      <c r="A327" s="61"/>
      <c r="B327" s="49"/>
      <c r="C327" s="62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49"/>
      <c r="T327" s="49"/>
      <c r="U327" s="49"/>
    </row>
    <row r="328" spans="1:21" ht="15.75" x14ac:dyDescent="0.25">
      <c r="A328" s="61"/>
      <c r="B328" s="49"/>
      <c r="C328" s="62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49"/>
      <c r="T328" s="49"/>
      <c r="U328" s="49"/>
    </row>
    <row r="329" spans="1:21" ht="15.75" x14ac:dyDescent="0.25">
      <c r="A329" s="61"/>
      <c r="B329" s="49"/>
      <c r="C329" s="62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49"/>
      <c r="T329" s="49"/>
      <c r="U329" s="49"/>
    </row>
    <row r="330" spans="1:21" ht="15.75" x14ac:dyDescent="0.25">
      <c r="A330" s="61"/>
      <c r="B330" s="49"/>
      <c r="C330" s="62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49"/>
      <c r="T330" s="49"/>
      <c r="U330" s="49"/>
    </row>
    <row r="331" spans="1:21" ht="15.75" x14ac:dyDescent="0.25">
      <c r="A331" s="61"/>
      <c r="B331" s="49"/>
      <c r="C331" s="62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49"/>
      <c r="T331" s="49"/>
      <c r="U331" s="49"/>
    </row>
    <row r="332" spans="1:21" ht="15.75" x14ac:dyDescent="0.25">
      <c r="A332" s="61"/>
      <c r="B332" s="49"/>
      <c r="C332" s="62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49"/>
      <c r="T332" s="49"/>
      <c r="U332" s="49"/>
    </row>
    <row r="333" spans="1:21" ht="15.75" x14ac:dyDescent="0.25">
      <c r="A333" s="61"/>
      <c r="B333" s="49"/>
      <c r="C333" s="62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49"/>
      <c r="T333" s="49"/>
      <c r="U333" s="49"/>
    </row>
    <row r="334" spans="1:21" ht="15.75" x14ac:dyDescent="0.25">
      <c r="A334" s="61"/>
      <c r="B334" s="49"/>
      <c r="C334" s="62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49"/>
      <c r="T334" s="49"/>
      <c r="U334" s="49"/>
    </row>
    <row r="335" spans="1:21" ht="15.75" x14ac:dyDescent="0.25">
      <c r="A335" s="61"/>
      <c r="B335" s="49"/>
      <c r="C335" s="62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49"/>
      <c r="T335" s="49"/>
      <c r="U335" s="49"/>
    </row>
    <row r="336" spans="1:21" ht="15.75" x14ac:dyDescent="0.25">
      <c r="A336" s="61"/>
      <c r="B336" s="49"/>
      <c r="C336" s="62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49"/>
      <c r="T336" s="49"/>
      <c r="U336" s="49"/>
    </row>
    <row r="337" spans="1:21" ht="15.75" x14ac:dyDescent="0.25">
      <c r="A337" s="61"/>
      <c r="B337" s="49"/>
      <c r="C337" s="62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49"/>
      <c r="T337" s="49"/>
      <c r="U337" s="49"/>
    </row>
    <row r="338" spans="1:21" ht="15.75" x14ac:dyDescent="0.25">
      <c r="A338" s="61"/>
      <c r="B338" s="49"/>
      <c r="C338" s="62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49"/>
      <c r="T338" s="49"/>
      <c r="U338" s="49"/>
    </row>
    <row r="339" spans="1:21" ht="15.75" x14ac:dyDescent="0.25">
      <c r="A339" s="61"/>
      <c r="B339" s="49"/>
      <c r="C339" s="62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49"/>
      <c r="T339" s="49"/>
      <c r="U339" s="49"/>
    </row>
    <row r="340" spans="1:21" ht="15.75" x14ac:dyDescent="0.25">
      <c r="A340" s="61"/>
      <c r="B340" s="49"/>
      <c r="C340" s="62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49"/>
      <c r="T340" s="49"/>
      <c r="U340" s="49"/>
    </row>
    <row r="341" spans="1:21" ht="15.75" x14ac:dyDescent="0.25">
      <c r="A341" s="61"/>
      <c r="B341" s="49"/>
      <c r="C341" s="62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49"/>
      <c r="T341" s="49"/>
      <c r="U341" s="49"/>
    </row>
    <row r="342" spans="1:21" ht="15.75" x14ac:dyDescent="0.25">
      <c r="A342" s="61"/>
      <c r="B342" s="49"/>
      <c r="C342" s="62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49"/>
      <c r="T342" s="49"/>
      <c r="U342" s="49"/>
    </row>
    <row r="343" spans="1:21" ht="15.75" x14ac:dyDescent="0.25">
      <c r="A343" s="61"/>
      <c r="B343" s="49"/>
      <c r="C343" s="62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49"/>
      <c r="T343" s="49"/>
      <c r="U343" s="49"/>
    </row>
    <row r="344" spans="1:21" ht="15.75" x14ac:dyDescent="0.25">
      <c r="A344" s="61"/>
      <c r="B344" s="49"/>
      <c r="C344" s="62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49"/>
      <c r="T344" s="49"/>
      <c r="U344" s="49"/>
    </row>
    <row r="345" spans="1:21" ht="15.75" x14ac:dyDescent="0.25">
      <c r="A345" s="61"/>
      <c r="B345" s="49"/>
      <c r="C345" s="62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49"/>
      <c r="T345" s="49"/>
      <c r="U345" s="49"/>
    </row>
    <row r="346" spans="1:21" ht="15.75" x14ac:dyDescent="0.25">
      <c r="A346" s="61"/>
      <c r="B346" s="49"/>
      <c r="C346" s="62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49"/>
      <c r="T346" s="49"/>
      <c r="U346" s="49"/>
    </row>
    <row r="347" spans="1:21" ht="15.75" x14ac:dyDescent="0.25">
      <c r="A347" s="61"/>
      <c r="B347" s="49"/>
      <c r="C347" s="62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49"/>
      <c r="T347" s="49"/>
      <c r="U347" s="49"/>
    </row>
    <row r="348" spans="1:21" ht="15.75" x14ac:dyDescent="0.25">
      <c r="A348" s="61"/>
      <c r="B348" s="49"/>
      <c r="C348" s="62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49"/>
      <c r="T348" s="49"/>
      <c r="U348" s="49"/>
    </row>
    <row r="349" spans="1:21" ht="15.75" x14ac:dyDescent="0.25">
      <c r="A349" s="61"/>
      <c r="B349" s="49"/>
      <c r="C349" s="62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49"/>
      <c r="T349" s="49"/>
      <c r="U349" s="49"/>
    </row>
    <row r="350" spans="1:21" ht="15.75" x14ac:dyDescent="0.25">
      <c r="A350" s="61"/>
      <c r="B350" s="49"/>
      <c r="C350" s="62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49"/>
      <c r="T350" s="49"/>
      <c r="U350" s="49"/>
    </row>
    <row r="351" spans="1:21" ht="15.75" x14ac:dyDescent="0.25">
      <c r="A351" s="61"/>
      <c r="B351" s="49"/>
      <c r="C351" s="62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49"/>
      <c r="T351" s="49"/>
      <c r="U351" s="49"/>
    </row>
    <row r="352" spans="1:21" ht="15.75" x14ac:dyDescent="0.25">
      <c r="A352" s="61"/>
      <c r="B352" s="49"/>
      <c r="C352" s="62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49"/>
      <c r="T352" s="49"/>
      <c r="U352" s="49"/>
    </row>
    <row r="353" spans="1:21" ht="15.75" x14ac:dyDescent="0.25">
      <c r="A353" s="61"/>
      <c r="B353" s="49"/>
      <c r="C353" s="62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49"/>
      <c r="T353" s="49"/>
      <c r="U353" s="49"/>
    </row>
    <row r="354" spans="1:21" ht="15.75" x14ac:dyDescent="0.25">
      <c r="A354" s="61"/>
      <c r="B354" s="49"/>
      <c r="C354" s="62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49"/>
      <c r="T354" s="49"/>
      <c r="U354" s="49"/>
    </row>
    <row r="355" spans="1:21" ht="15.75" x14ac:dyDescent="0.25">
      <c r="A355" s="61"/>
      <c r="B355" s="49"/>
      <c r="C355" s="62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49"/>
      <c r="T355" s="49"/>
      <c r="U355" s="49"/>
    </row>
    <row r="356" spans="1:21" ht="15.75" x14ac:dyDescent="0.25">
      <c r="A356" s="61"/>
      <c r="B356" s="49"/>
      <c r="C356" s="62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49"/>
      <c r="T356" s="49"/>
      <c r="U356" s="49"/>
    </row>
    <row r="357" spans="1:21" ht="15.75" x14ac:dyDescent="0.25">
      <c r="A357" s="61"/>
      <c r="B357" s="49"/>
      <c r="C357" s="62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49"/>
      <c r="T357" s="49"/>
      <c r="U357" s="49"/>
    </row>
    <row r="358" spans="1:21" ht="15.75" x14ac:dyDescent="0.25">
      <c r="A358" s="61"/>
      <c r="B358" s="49"/>
      <c r="C358" s="62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49"/>
      <c r="T358" s="49"/>
      <c r="U358" s="49"/>
    </row>
    <row r="359" spans="1:21" ht="15.75" x14ac:dyDescent="0.25">
      <c r="A359" s="61"/>
      <c r="B359" s="49"/>
      <c r="C359" s="62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49"/>
      <c r="T359" s="49"/>
      <c r="U359" s="49"/>
    </row>
    <row r="360" spans="1:21" ht="15.75" x14ac:dyDescent="0.25">
      <c r="A360" s="61"/>
      <c r="B360" s="49"/>
      <c r="C360" s="62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49"/>
      <c r="T360" s="49"/>
      <c r="U360" s="49"/>
    </row>
    <row r="361" spans="1:21" ht="15.75" x14ac:dyDescent="0.25">
      <c r="A361" s="61"/>
      <c r="B361" s="49"/>
      <c r="C361" s="62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49"/>
      <c r="T361" s="49"/>
      <c r="U361" s="49"/>
    </row>
    <row r="362" spans="1:21" ht="15.75" x14ac:dyDescent="0.25">
      <c r="A362" s="61"/>
      <c r="B362" s="49"/>
      <c r="C362" s="62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49"/>
      <c r="T362" s="49"/>
      <c r="U362" s="49"/>
    </row>
    <row r="363" spans="1:21" ht="15.75" x14ac:dyDescent="0.25">
      <c r="A363" s="61"/>
      <c r="B363" s="49"/>
      <c r="C363" s="62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49"/>
      <c r="T363" s="49"/>
      <c r="U363" s="49"/>
    </row>
    <row r="364" spans="1:21" ht="15.75" x14ac:dyDescent="0.25">
      <c r="A364" s="61"/>
      <c r="B364" s="49"/>
      <c r="C364" s="62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49"/>
      <c r="T364" s="49"/>
      <c r="U364" s="49"/>
    </row>
    <row r="365" spans="1:21" ht="15.75" x14ac:dyDescent="0.25">
      <c r="A365" s="61"/>
      <c r="B365" s="49"/>
      <c r="C365" s="62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49"/>
      <c r="T365" s="49"/>
      <c r="U365" s="49"/>
    </row>
    <row r="366" spans="1:21" ht="15.75" x14ac:dyDescent="0.25">
      <c r="A366" s="61"/>
      <c r="B366" s="49"/>
      <c r="C366" s="62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49"/>
      <c r="T366" s="49"/>
      <c r="U366" s="49"/>
    </row>
    <row r="367" spans="1:21" ht="15.75" x14ac:dyDescent="0.25">
      <c r="A367" s="61"/>
      <c r="B367" s="49"/>
      <c r="C367" s="62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49"/>
      <c r="T367" s="49"/>
      <c r="U367" s="49"/>
    </row>
    <row r="368" spans="1:21" ht="15.75" x14ac:dyDescent="0.25">
      <c r="A368" s="61"/>
      <c r="B368" s="49"/>
      <c r="C368" s="62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49"/>
      <c r="T368" s="49"/>
      <c r="U368" s="49"/>
    </row>
    <row r="369" spans="1:21" ht="15.75" x14ac:dyDescent="0.25">
      <c r="A369" s="61"/>
      <c r="B369" s="49"/>
      <c r="C369" s="62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49"/>
      <c r="T369" s="49"/>
      <c r="U369" s="49"/>
    </row>
    <row r="370" spans="1:21" ht="15.75" x14ac:dyDescent="0.25">
      <c r="A370" s="61"/>
      <c r="B370" s="49"/>
      <c r="C370" s="62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49"/>
      <c r="T370" s="49"/>
      <c r="U370" s="49"/>
    </row>
    <row r="371" spans="1:21" ht="15.75" x14ac:dyDescent="0.25">
      <c r="A371" s="61"/>
      <c r="B371" s="49"/>
      <c r="C371" s="62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49"/>
      <c r="T371" s="49"/>
      <c r="U371" s="49"/>
    </row>
    <row r="372" spans="1:21" ht="15.75" x14ac:dyDescent="0.25">
      <c r="A372" s="61"/>
      <c r="B372" s="49"/>
      <c r="C372" s="62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49"/>
      <c r="T372" s="49"/>
      <c r="U372" s="49"/>
    </row>
    <row r="373" spans="1:21" ht="15.75" x14ac:dyDescent="0.25">
      <c r="A373" s="61"/>
      <c r="B373" s="49"/>
      <c r="C373" s="62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49"/>
      <c r="T373" s="49"/>
      <c r="U373" s="49"/>
    </row>
    <row r="374" spans="1:21" ht="15.75" x14ac:dyDescent="0.25">
      <c r="A374" s="61"/>
      <c r="B374" s="49"/>
      <c r="C374" s="62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49"/>
      <c r="T374" s="49"/>
      <c r="U374" s="49"/>
    </row>
    <row r="375" spans="1:21" ht="15.75" x14ac:dyDescent="0.25">
      <c r="A375" s="61"/>
      <c r="B375" s="49"/>
      <c r="C375" s="62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49"/>
      <c r="T375" s="49"/>
      <c r="U375" s="49"/>
    </row>
    <row r="376" spans="1:21" ht="15.75" x14ac:dyDescent="0.25">
      <c r="A376" s="61"/>
      <c r="B376" s="49"/>
      <c r="C376" s="62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49"/>
      <c r="T376" s="49"/>
      <c r="U376" s="49"/>
    </row>
    <row r="377" spans="1:21" ht="15.75" x14ac:dyDescent="0.25">
      <c r="A377" s="61"/>
      <c r="B377" s="49"/>
      <c r="C377" s="62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49"/>
      <c r="T377" s="49"/>
      <c r="U377" s="49"/>
    </row>
    <row r="378" spans="1:21" ht="15.75" x14ac:dyDescent="0.25">
      <c r="A378" s="61"/>
      <c r="B378" s="49"/>
      <c r="C378" s="62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49"/>
      <c r="T378" s="49"/>
      <c r="U378" s="49"/>
    </row>
    <row r="379" spans="1:21" ht="15.75" x14ac:dyDescent="0.25">
      <c r="A379" s="61"/>
      <c r="B379" s="49"/>
      <c r="C379" s="62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49"/>
      <c r="T379" s="49"/>
      <c r="U379" s="49"/>
    </row>
    <row r="380" spans="1:21" ht="15.75" x14ac:dyDescent="0.25">
      <c r="A380" s="61"/>
      <c r="B380" s="49"/>
      <c r="C380" s="62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49"/>
      <c r="T380" s="49"/>
      <c r="U380" s="49"/>
    </row>
    <row r="381" spans="1:21" ht="15.75" x14ac:dyDescent="0.25">
      <c r="A381" s="61"/>
      <c r="B381" s="49"/>
      <c r="C381" s="62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49"/>
      <c r="T381" s="49"/>
      <c r="U381" s="49"/>
    </row>
    <row r="382" spans="1:21" ht="15.75" x14ac:dyDescent="0.25">
      <c r="A382" s="61"/>
      <c r="B382" s="49"/>
      <c r="C382" s="62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49"/>
      <c r="T382" s="49"/>
      <c r="U382" s="49"/>
    </row>
    <row r="383" spans="1:21" ht="15.75" x14ac:dyDescent="0.25">
      <c r="A383" s="61"/>
      <c r="B383" s="49"/>
      <c r="C383" s="62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49"/>
      <c r="T383" s="49"/>
      <c r="U383" s="49"/>
    </row>
    <row r="384" spans="1:21" ht="15.75" x14ac:dyDescent="0.25">
      <c r="A384" s="61"/>
      <c r="B384" s="49"/>
      <c r="C384" s="62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49"/>
      <c r="T384" s="49"/>
      <c r="U384" s="49"/>
    </row>
    <row r="385" spans="1:21" ht="15.75" x14ac:dyDescent="0.25">
      <c r="A385" s="61"/>
      <c r="B385" s="49"/>
      <c r="C385" s="62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49"/>
      <c r="T385" s="49"/>
      <c r="U385" s="49"/>
    </row>
    <row r="386" spans="1:21" ht="15.75" x14ac:dyDescent="0.25">
      <c r="A386" s="61"/>
      <c r="B386" s="49"/>
      <c r="C386" s="62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49"/>
      <c r="T386" s="49"/>
      <c r="U386" s="49"/>
    </row>
    <row r="387" spans="1:21" ht="15.75" x14ac:dyDescent="0.25">
      <c r="A387" s="61"/>
      <c r="B387" s="49"/>
      <c r="C387" s="62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49"/>
      <c r="T387" s="49"/>
      <c r="U387" s="49"/>
    </row>
    <row r="388" spans="1:21" ht="15.75" x14ac:dyDescent="0.25">
      <c r="A388" s="61"/>
      <c r="B388" s="49"/>
      <c r="C388" s="62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49"/>
      <c r="T388" s="49"/>
      <c r="U388" s="49"/>
    </row>
    <row r="389" spans="1:21" ht="15.75" x14ac:dyDescent="0.25">
      <c r="A389" s="61"/>
      <c r="B389" s="49"/>
      <c r="C389" s="62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49"/>
      <c r="T389" s="49"/>
      <c r="U389" s="49"/>
    </row>
    <row r="390" spans="1:21" ht="15.75" x14ac:dyDescent="0.25">
      <c r="A390" s="61"/>
      <c r="B390" s="49"/>
      <c r="C390" s="62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49"/>
      <c r="T390" s="49"/>
      <c r="U390" s="49"/>
    </row>
    <row r="391" spans="1:21" ht="15.75" x14ac:dyDescent="0.25">
      <c r="A391" s="61"/>
      <c r="B391" s="49"/>
      <c r="C391" s="62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49"/>
      <c r="T391" s="49"/>
      <c r="U391" s="49"/>
    </row>
    <row r="392" spans="1:21" ht="15.75" x14ac:dyDescent="0.25">
      <c r="A392" s="61"/>
      <c r="B392" s="49"/>
      <c r="C392" s="62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49"/>
      <c r="T392" s="49"/>
      <c r="U392" s="49"/>
    </row>
    <row r="393" spans="1:21" ht="15.75" x14ac:dyDescent="0.25">
      <c r="A393" s="61"/>
      <c r="B393" s="49"/>
      <c r="C393" s="62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49"/>
      <c r="T393" s="49"/>
      <c r="U393" s="49"/>
    </row>
    <row r="394" spans="1:21" ht="15.75" x14ac:dyDescent="0.25">
      <c r="A394" s="61"/>
      <c r="B394" s="49"/>
      <c r="C394" s="62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49"/>
      <c r="T394" s="49"/>
      <c r="U394" s="49"/>
    </row>
    <row r="395" spans="1:21" ht="15.75" x14ac:dyDescent="0.25">
      <c r="A395" s="61"/>
      <c r="B395" s="49"/>
      <c r="C395" s="62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49"/>
      <c r="T395" s="49"/>
      <c r="U395" s="49"/>
    </row>
    <row r="396" spans="1:21" ht="15.75" x14ac:dyDescent="0.25">
      <c r="A396" s="61"/>
      <c r="B396" s="49"/>
      <c r="C396" s="62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49"/>
      <c r="T396" s="49"/>
      <c r="U396" s="49"/>
    </row>
    <row r="397" spans="1:21" ht="15.75" x14ac:dyDescent="0.25">
      <c r="A397" s="61"/>
      <c r="B397" s="49"/>
      <c r="C397" s="62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49"/>
      <c r="T397" s="49"/>
      <c r="U397" s="49"/>
    </row>
    <row r="398" spans="1:21" ht="15.75" x14ac:dyDescent="0.25">
      <c r="A398" s="61"/>
      <c r="B398" s="49"/>
      <c r="C398" s="62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49"/>
      <c r="T398" s="49"/>
      <c r="U398" s="49"/>
    </row>
    <row r="399" spans="1:21" ht="15.75" x14ac:dyDescent="0.25">
      <c r="A399" s="61"/>
      <c r="B399" s="49"/>
      <c r="C399" s="62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49"/>
      <c r="T399" s="49"/>
      <c r="U399" s="49"/>
    </row>
    <row r="400" spans="1:21" ht="15.75" x14ac:dyDescent="0.25">
      <c r="A400" s="61"/>
      <c r="B400" s="49"/>
      <c r="C400" s="62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49"/>
      <c r="T400" s="49"/>
      <c r="U400" s="49"/>
    </row>
    <row r="401" spans="1:21" ht="15.75" x14ac:dyDescent="0.25">
      <c r="A401" s="61"/>
      <c r="B401" s="49"/>
      <c r="C401" s="62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49"/>
      <c r="T401" s="49"/>
      <c r="U401" s="49"/>
    </row>
    <row r="402" spans="1:21" ht="15.75" x14ac:dyDescent="0.25">
      <c r="A402" s="61"/>
      <c r="B402" s="49"/>
      <c r="C402" s="62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49"/>
      <c r="T402" s="49"/>
      <c r="U402" s="49"/>
    </row>
    <row r="403" spans="1:21" ht="15.75" x14ac:dyDescent="0.25">
      <c r="A403" s="61"/>
      <c r="B403" s="49"/>
      <c r="C403" s="62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49"/>
      <c r="T403" s="49"/>
      <c r="U403" s="49"/>
    </row>
    <row r="404" spans="1:21" ht="15.75" x14ac:dyDescent="0.25">
      <c r="A404" s="61"/>
      <c r="B404" s="49"/>
      <c r="C404" s="62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49"/>
      <c r="T404" s="49"/>
      <c r="U404" s="49"/>
    </row>
    <row r="405" spans="1:21" ht="15.75" x14ac:dyDescent="0.25">
      <c r="A405" s="61"/>
      <c r="B405" s="49"/>
      <c r="C405" s="62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49"/>
      <c r="T405" s="49"/>
      <c r="U405" s="49"/>
    </row>
    <row r="406" spans="1:21" ht="15.75" x14ac:dyDescent="0.25">
      <c r="A406" s="61"/>
      <c r="B406" s="49"/>
      <c r="C406" s="62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49"/>
      <c r="T406" s="49"/>
      <c r="U406" s="49"/>
    </row>
    <row r="407" spans="1:21" ht="15.75" x14ac:dyDescent="0.25">
      <c r="A407" s="61"/>
      <c r="B407" s="49"/>
      <c r="C407" s="62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49"/>
      <c r="T407" s="49"/>
      <c r="U407" s="49"/>
    </row>
    <row r="408" spans="1:21" ht="15.75" x14ac:dyDescent="0.25">
      <c r="A408" s="61"/>
      <c r="B408" s="49"/>
      <c r="C408" s="62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49"/>
      <c r="T408" s="49"/>
      <c r="U408" s="49"/>
    </row>
    <row r="409" spans="1:21" ht="15.75" x14ac:dyDescent="0.25">
      <c r="A409" s="61"/>
      <c r="B409" s="49"/>
      <c r="C409" s="62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49"/>
      <c r="T409" s="49"/>
      <c r="U409" s="49"/>
    </row>
    <row r="410" spans="1:21" ht="15.75" x14ac:dyDescent="0.25">
      <c r="A410" s="61"/>
      <c r="B410" s="49"/>
      <c r="C410" s="62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49"/>
      <c r="T410" s="49"/>
      <c r="U410" s="49"/>
    </row>
    <row r="411" spans="1:21" ht="15.75" x14ac:dyDescent="0.25">
      <c r="A411" s="61"/>
      <c r="B411" s="49"/>
      <c r="C411" s="62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49"/>
      <c r="T411" s="49"/>
      <c r="U411" s="49"/>
    </row>
    <row r="412" spans="1:21" ht="15.75" x14ac:dyDescent="0.25">
      <c r="A412" s="61"/>
      <c r="B412" s="49"/>
      <c r="C412" s="62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49"/>
      <c r="T412" s="49"/>
      <c r="U412" s="49"/>
    </row>
    <row r="413" spans="1:21" ht="15.75" x14ac:dyDescent="0.25">
      <c r="A413" s="61"/>
      <c r="B413" s="49"/>
      <c r="C413" s="62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49"/>
      <c r="T413" s="49"/>
      <c r="U413" s="49"/>
    </row>
    <row r="414" spans="1:21" ht="15.75" x14ac:dyDescent="0.25">
      <c r="A414" s="61"/>
      <c r="B414" s="49"/>
      <c r="C414" s="62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49"/>
      <c r="T414" s="49"/>
      <c r="U414" s="49"/>
    </row>
    <row r="415" spans="1:21" ht="15.75" x14ac:dyDescent="0.25">
      <c r="A415" s="61"/>
      <c r="B415" s="49"/>
      <c r="C415" s="62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49"/>
      <c r="T415" s="49"/>
      <c r="U415" s="49"/>
    </row>
    <row r="416" spans="1:21" ht="15.75" x14ac:dyDescent="0.25">
      <c r="A416" s="61"/>
      <c r="B416" s="49"/>
      <c r="C416" s="62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49"/>
      <c r="T416" s="49"/>
      <c r="U416" s="49"/>
    </row>
    <row r="417" spans="1:21" ht="15.75" x14ac:dyDescent="0.25">
      <c r="A417" s="61"/>
      <c r="B417" s="49"/>
      <c r="C417" s="62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49"/>
      <c r="T417" s="49"/>
      <c r="U417" s="49"/>
    </row>
    <row r="418" spans="1:21" ht="15.75" x14ac:dyDescent="0.25">
      <c r="A418" s="61"/>
      <c r="B418" s="49"/>
      <c r="C418" s="62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49"/>
      <c r="T418" s="49"/>
      <c r="U418" s="49"/>
    </row>
    <row r="419" spans="1:21" ht="15.75" x14ac:dyDescent="0.25">
      <c r="A419" s="61"/>
      <c r="B419" s="49"/>
      <c r="C419" s="62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49"/>
      <c r="T419" s="49"/>
      <c r="U419" s="49"/>
    </row>
    <row r="420" spans="1:21" ht="15.75" x14ac:dyDescent="0.25">
      <c r="A420" s="61"/>
      <c r="B420" s="49"/>
      <c r="C420" s="62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49"/>
      <c r="T420" s="49"/>
      <c r="U420" s="49"/>
    </row>
    <row r="421" spans="1:21" ht="15.75" x14ac:dyDescent="0.25">
      <c r="A421" s="61"/>
      <c r="B421" s="49"/>
      <c r="C421" s="62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49"/>
      <c r="T421" s="49"/>
      <c r="U421" s="49"/>
    </row>
    <row r="422" spans="1:21" ht="15.75" x14ac:dyDescent="0.25">
      <c r="A422" s="61"/>
      <c r="B422" s="49"/>
      <c r="C422" s="62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49"/>
      <c r="T422" s="49"/>
      <c r="U422" s="49"/>
    </row>
    <row r="423" spans="1:21" ht="15.75" x14ac:dyDescent="0.25">
      <c r="A423" s="61"/>
      <c r="B423" s="49"/>
      <c r="C423" s="62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49"/>
      <c r="T423" s="49"/>
      <c r="U423" s="49"/>
    </row>
    <row r="424" spans="1:21" ht="15.75" x14ac:dyDescent="0.25">
      <c r="A424" s="61"/>
      <c r="B424" s="49"/>
      <c r="C424" s="62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49"/>
      <c r="T424" s="49"/>
      <c r="U424" s="49"/>
    </row>
    <row r="425" spans="1:21" ht="15.75" x14ac:dyDescent="0.25">
      <c r="A425" s="61"/>
      <c r="B425" s="49"/>
      <c r="C425" s="62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49"/>
      <c r="T425" s="49"/>
      <c r="U425" s="49"/>
    </row>
    <row r="426" spans="1:21" ht="15.75" x14ac:dyDescent="0.25">
      <c r="A426" s="61"/>
      <c r="B426" s="49"/>
      <c r="C426" s="62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49"/>
      <c r="T426" s="49"/>
      <c r="U426" s="49"/>
    </row>
    <row r="427" spans="1:21" ht="15.75" x14ac:dyDescent="0.25">
      <c r="A427" s="61"/>
      <c r="B427" s="49"/>
      <c r="C427" s="62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49"/>
      <c r="T427" s="49"/>
      <c r="U427" s="49"/>
    </row>
    <row r="428" spans="1:21" ht="15.75" x14ac:dyDescent="0.25">
      <c r="A428" s="61"/>
      <c r="B428" s="49"/>
      <c r="C428" s="62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49"/>
      <c r="T428" s="49"/>
      <c r="U428" s="49"/>
    </row>
    <row r="429" spans="1:21" ht="15.75" x14ac:dyDescent="0.25">
      <c r="A429" s="61"/>
      <c r="B429" s="49"/>
      <c r="C429" s="62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49"/>
      <c r="T429" s="49"/>
      <c r="U429" s="49"/>
    </row>
    <row r="430" spans="1:21" ht="15.75" x14ac:dyDescent="0.25">
      <c r="A430" s="61"/>
      <c r="B430" s="49"/>
      <c r="C430" s="62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49"/>
      <c r="T430" s="49"/>
      <c r="U430" s="49"/>
    </row>
    <row r="431" spans="1:21" ht="15.75" x14ac:dyDescent="0.25">
      <c r="A431" s="61"/>
      <c r="B431" s="49"/>
      <c r="C431" s="62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49"/>
      <c r="T431" s="49"/>
      <c r="U431" s="49"/>
    </row>
    <row r="432" spans="1:21" ht="15.75" x14ac:dyDescent="0.25">
      <c r="A432" s="61"/>
      <c r="B432" s="49"/>
      <c r="C432" s="62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49"/>
      <c r="T432" s="49"/>
      <c r="U432" s="49"/>
    </row>
    <row r="433" spans="1:21" ht="15.75" x14ac:dyDescent="0.25">
      <c r="A433" s="61"/>
      <c r="B433" s="49"/>
      <c r="C433" s="62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49"/>
      <c r="T433" s="49"/>
      <c r="U433" s="49"/>
    </row>
    <row r="434" spans="1:21" ht="15.75" x14ac:dyDescent="0.25">
      <c r="A434" s="61"/>
      <c r="B434" s="49"/>
      <c r="C434" s="62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49"/>
      <c r="T434" s="49"/>
      <c r="U434" s="49"/>
    </row>
    <row r="435" spans="1:21" ht="15.75" x14ac:dyDescent="0.25">
      <c r="A435" s="61"/>
      <c r="B435" s="49"/>
      <c r="C435" s="62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49"/>
      <c r="T435" s="49"/>
      <c r="U435" s="49"/>
    </row>
    <row r="436" spans="1:21" ht="15.75" x14ac:dyDescent="0.25">
      <c r="A436" s="61"/>
      <c r="B436" s="49"/>
      <c r="C436" s="62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49"/>
      <c r="T436" s="49"/>
      <c r="U436" s="49"/>
    </row>
    <row r="437" spans="1:21" ht="15.75" x14ac:dyDescent="0.25">
      <c r="A437" s="61"/>
      <c r="B437" s="49"/>
      <c r="C437" s="62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49"/>
      <c r="T437" s="49"/>
      <c r="U437" s="49"/>
    </row>
    <row r="438" spans="1:21" ht="15.75" x14ac:dyDescent="0.25">
      <c r="A438" s="61"/>
      <c r="B438" s="49"/>
      <c r="C438" s="62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49"/>
      <c r="T438" s="49"/>
      <c r="U438" s="49"/>
    </row>
    <row r="439" spans="1:21" ht="15.75" x14ac:dyDescent="0.25">
      <c r="A439" s="61"/>
      <c r="B439" s="49"/>
      <c r="C439" s="62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49"/>
      <c r="T439" s="49"/>
      <c r="U439" s="49"/>
    </row>
    <row r="440" spans="1:21" ht="15.75" x14ac:dyDescent="0.25">
      <c r="A440" s="61"/>
      <c r="B440" s="49"/>
      <c r="C440" s="62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49"/>
      <c r="T440" s="49"/>
      <c r="U440" s="49"/>
    </row>
    <row r="441" spans="1:21" ht="15.75" x14ac:dyDescent="0.25">
      <c r="A441" s="61"/>
      <c r="B441" s="49"/>
      <c r="C441" s="62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49"/>
      <c r="T441" s="49"/>
      <c r="U441" s="49"/>
    </row>
    <row r="442" spans="1:21" ht="15.75" x14ac:dyDescent="0.25">
      <c r="A442" s="61"/>
      <c r="B442" s="49"/>
      <c r="C442" s="62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49"/>
      <c r="T442" s="49"/>
      <c r="U442" s="49"/>
    </row>
    <row r="443" spans="1:21" ht="15.75" x14ac:dyDescent="0.25">
      <c r="A443" s="61"/>
      <c r="B443" s="49"/>
      <c r="C443" s="62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49"/>
      <c r="T443" s="49"/>
      <c r="U443" s="49"/>
    </row>
    <row r="444" spans="1:21" ht="15.75" x14ac:dyDescent="0.25">
      <c r="A444" s="61"/>
      <c r="B444" s="49"/>
      <c r="C444" s="62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49"/>
      <c r="T444" s="49"/>
      <c r="U444" s="49"/>
    </row>
    <row r="445" spans="1:21" ht="15.75" x14ac:dyDescent="0.25">
      <c r="A445" s="61"/>
      <c r="B445" s="49"/>
      <c r="C445" s="62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49"/>
      <c r="T445" s="49"/>
      <c r="U445" s="49"/>
    </row>
    <row r="446" spans="1:21" ht="15.75" x14ac:dyDescent="0.25">
      <c r="A446" s="61"/>
      <c r="B446" s="49"/>
      <c r="C446" s="62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49"/>
      <c r="T446" s="49"/>
      <c r="U446" s="49"/>
    </row>
    <row r="447" spans="1:21" ht="15.75" x14ac:dyDescent="0.25">
      <c r="A447" s="61"/>
      <c r="B447" s="49"/>
      <c r="C447" s="62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49"/>
      <c r="T447" s="49"/>
      <c r="U447" s="49"/>
    </row>
    <row r="448" spans="1:21" ht="15.75" x14ac:dyDescent="0.25">
      <c r="A448" s="61"/>
      <c r="B448" s="49"/>
      <c r="C448" s="62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49"/>
      <c r="T448" s="49"/>
      <c r="U448" s="49"/>
    </row>
    <row r="449" spans="1:21" ht="15.75" x14ac:dyDescent="0.25">
      <c r="A449" s="61"/>
      <c r="B449" s="49"/>
      <c r="C449" s="62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49"/>
      <c r="T449" s="49"/>
      <c r="U449" s="49"/>
    </row>
    <row r="450" spans="1:21" ht="15.75" x14ac:dyDescent="0.25">
      <c r="A450" s="61"/>
      <c r="B450" s="49"/>
      <c r="C450" s="62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49"/>
      <c r="T450" s="49"/>
      <c r="U450" s="49"/>
    </row>
    <row r="451" spans="1:21" ht="15.75" x14ac:dyDescent="0.25">
      <c r="A451" s="61"/>
      <c r="B451" s="49"/>
      <c r="C451" s="62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49"/>
      <c r="T451" s="49"/>
      <c r="U451" s="49"/>
    </row>
    <row r="452" spans="1:21" ht="15.75" x14ac:dyDescent="0.25">
      <c r="A452" s="61"/>
      <c r="B452" s="49"/>
      <c r="C452" s="62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49"/>
      <c r="T452" s="49"/>
      <c r="U452" s="49"/>
    </row>
    <row r="453" spans="1:21" ht="15.75" x14ac:dyDescent="0.25">
      <c r="A453" s="61"/>
      <c r="B453" s="49"/>
      <c r="C453" s="62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49"/>
      <c r="T453" s="49"/>
      <c r="U453" s="49"/>
    </row>
    <row r="454" spans="1:21" ht="15.75" x14ac:dyDescent="0.25">
      <c r="A454" s="61"/>
      <c r="B454" s="49"/>
      <c r="C454" s="62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49"/>
      <c r="T454" s="49"/>
      <c r="U454" s="49"/>
    </row>
    <row r="455" spans="1:21" ht="15.75" x14ac:dyDescent="0.25">
      <c r="A455" s="61"/>
      <c r="B455" s="49"/>
      <c r="C455" s="62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49"/>
      <c r="T455" s="49"/>
      <c r="U455" s="49"/>
    </row>
    <row r="456" spans="1:21" ht="15.75" x14ac:dyDescent="0.25">
      <c r="A456" s="61"/>
      <c r="B456" s="49"/>
      <c r="C456" s="62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49"/>
      <c r="T456" s="49"/>
      <c r="U456" s="49"/>
    </row>
    <row r="457" spans="1:21" ht="15.75" x14ac:dyDescent="0.25">
      <c r="A457" s="61"/>
      <c r="B457" s="49"/>
      <c r="C457" s="62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49"/>
      <c r="T457" s="49"/>
      <c r="U457" s="49"/>
    </row>
    <row r="458" spans="1:21" ht="15.75" x14ac:dyDescent="0.25">
      <c r="A458" s="61"/>
      <c r="B458" s="49"/>
      <c r="C458" s="62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49"/>
      <c r="T458" s="49"/>
      <c r="U458" s="49"/>
    </row>
    <row r="459" spans="1:21" ht="15.75" x14ac:dyDescent="0.25">
      <c r="A459" s="61"/>
      <c r="B459" s="49"/>
      <c r="C459" s="62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49"/>
      <c r="T459" s="49"/>
      <c r="U459" s="49"/>
    </row>
    <row r="460" spans="1:21" ht="15.75" x14ac:dyDescent="0.25">
      <c r="A460" s="61"/>
      <c r="B460" s="49"/>
      <c r="C460" s="62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49"/>
      <c r="T460" s="49"/>
      <c r="U460" s="49"/>
    </row>
    <row r="461" spans="1:21" ht="15.75" x14ac:dyDescent="0.25">
      <c r="A461" s="61"/>
      <c r="B461" s="49"/>
      <c r="C461" s="62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49"/>
      <c r="T461" s="49"/>
      <c r="U461" s="49"/>
    </row>
    <row r="462" spans="1:21" ht="15.75" x14ac:dyDescent="0.25">
      <c r="A462" s="61"/>
      <c r="B462" s="49"/>
      <c r="C462" s="62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49"/>
      <c r="T462" s="49"/>
      <c r="U462" s="49"/>
    </row>
    <row r="463" spans="1:21" ht="15.75" x14ac:dyDescent="0.25">
      <c r="A463" s="61"/>
      <c r="B463" s="49"/>
      <c r="C463" s="62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49"/>
      <c r="T463" s="49"/>
      <c r="U463" s="49"/>
    </row>
    <row r="464" spans="1:21" ht="15.75" x14ac:dyDescent="0.25">
      <c r="A464" s="61"/>
      <c r="B464" s="49"/>
      <c r="C464" s="62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49"/>
      <c r="T464" s="49"/>
      <c r="U464" s="49"/>
    </row>
    <row r="465" spans="1:21" ht="15.75" x14ac:dyDescent="0.25">
      <c r="A465" s="61"/>
      <c r="B465" s="49"/>
      <c r="C465" s="62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49"/>
      <c r="T465" s="49"/>
      <c r="U465" s="49"/>
    </row>
    <row r="466" spans="1:21" ht="15.75" x14ac:dyDescent="0.25">
      <c r="A466" s="61"/>
      <c r="B466" s="49"/>
      <c r="C466" s="62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49"/>
      <c r="T466" s="49"/>
      <c r="U466" s="49"/>
    </row>
    <row r="467" spans="1:21" ht="15.75" x14ac:dyDescent="0.25">
      <c r="A467" s="61"/>
      <c r="B467" s="49"/>
      <c r="C467" s="62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49"/>
      <c r="T467" s="49"/>
      <c r="U467" s="49"/>
    </row>
    <row r="468" spans="1:21" ht="15.75" x14ac:dyDescent="0.25">
      <c r="A468" s="61"/>
      <c r="B468" s="49"/>
      <c r="C468" s="62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49"/>
      <c r="T468" s="49"/>
      <c r="U468" s="49"/>
    </row>
    <row r="469" spans="1:21" ht="15.75" x14ac:dyDescent="0.25">
      <c r="A469" s="61"/>
      <c r="B469" s="49"/>
      <c r="C469" s="62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49"/>
      <c r="T469" s="49"/>
      <c r="U469" s="49"/>
    </row>
    <row r="470" spans="1:21" ht="15.75" x14ac:dyDescent="0.25">
      <c r="A470" s="61"/>
      <c r="B470" s="49"/>
      <c r="C470" s="62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49"/>
      <c r="T470" s="49"/>
      <c r="U470" s="49"/>
    </row>
    <row r="471" spans="1:21" ht="15.75" x14ac:dyDescent="0.25">
      <c r="A471" s="61"/>
      <c r="B471" s="49"/>
      <c r="C471" s="62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49"/>
      <c r="T471" s="49"/>
      <c r="U471" s="49"/>
    </row>
    <row r="472" spans="1:21" ht="15.75" x14ac:dyDescent="0.25">
      <c r="A472" s="61"/>
      <c r="B472" s="49"/>
      <c r="C472" s="62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49"/>
      <c r="T472" s="49"/>
      <c r="U472" s="49"/>
    </row>
    <row r="473" spans="1:21" ht="15.75" x14ac:dyDescent="0.25">
      <c r="A473" s="61"/>
      <c r="B473" s="49"/>
      <c r="C473" s="62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49"/>
      <c r="T473" s="49"/>
      <c r="U473" s="49"/>
    </row>
    <row r="474" spans="1:21" ht="15.75" x14ac:dyDescent="0.25">
      <c r="A474" s="61"/>
      <c r="B474" s="49"/>
      <c r="C474" s="62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49"/>
      <c r="T474" s="49"/>
      <c r="U474" s="49"/>
    </row>
    <row r="475" spans="1:21" ht="15.75" x14ac:dyDescent="0.25">
      <c r="A475" s="61"/>
      <c r="B475" s="49"/>
      <c r="C475" s="62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49"/>
      <c r="T475" s="49"/>
      <c r="U475" s="49"/>
    </row>
    <row r="476" spans="1:21" ht="15.75" x14ac:dyDescent="0.25">
      <c r="A476" s="61"/>
      <c r="B476" s="49"/>
      <c r="C476" s="62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49"/>
      <c r="T476" s="49"/>
      <c r="U476" s="49"/>
    </row>
    <row r="477" spans="1:21" ht="15.75" x14ac:dyDescent="0.25">
      <c r="A477" s="61"/>
      <c r="B477" s="49"/>
      <c r="C477" s="62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49"/>
      <c r="T477" s="49"/>
      <c r="U477" s="49"/>
    </row>
    <row r="478" spans="1:21" ht="15.75" x14ac:dyDescent="0.25">
      <c r="A478" s="61"/>
      <c r="B478" s="49"/>
      <c r="C478" s="62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49"/>
      <c r="T478" s="49"/>
      <c r="U478" s="49"/>
    </row>
    <row r="479" spans="1:21" ht="15.75" x14ac:dyDescent="0.25">
      <c r="A479" s="61"/>
      <c r="B479" s="49"/>
      <c r="C479" s="62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49"/>
      <c r="T479" s="49"/>
      <c r="U479" s="49"/>
    </row>
    <row r="480" spans="1:21" ht="15.75" x14ac:dyDescent="0.25">
      <c r="A480" s="61"/>
      <c r="B480" s="49"/>
      <c r="C480" s="62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49"/>
      <c r="T480" s="49"/>
      <c r="U480" s="49"/>
    </row>
    <row r="481" spans="1:21" ht="15.75" x14ac:dyDescent="0.25">
      <c r="A481" s="61"/>
      <c r="B481" s="49"/>
      <c r="C481" s="62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49"/>
      <c r="T481" s="49"/>
      <c r="U481" s="49"/>
    </row>
    <row r="482" spans="1:21" ht="15.75" x14ac:dyDescent="0.25">
      <c r="A482" s="61"/>
      <c r="B482" s="49"/>
      <c r="C482" s="62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49"/>
      <c r="T482" s="49"/>
      <c r="U482" s="49"/>
    </row>
    <row r="483" spans="1:21" ht="15.75" x14ac:dyDescent="0.25">
      <c r="A483" s="61"/>
      <c r="B483" s="49"/>
      <c r="C483" s="62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49"/>
      <c r="T483" s="49"/>
      <c r="U483" s="49"/>
    </row>
    <row r="484" spans="1:21" ht="15.75" x14ac:dyDescent="0.25">
      <c r="A484" s="61"/>
      <c r="B484" s="49"/>
      <c r="C484" s="62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49"/>
      <c r="T484" s="49"/>
      <c r="U484" s="49"/>
    </row>
    <row r="485" spans="1:21" ht="15.75" x14ac:dyDescent="0.25">
      <c r="A485" s="61"/>
      <c r="B485" s="49"/>
      <c r="C485" s="62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49"/>
      <c r="T485" s="49"/>
      <c r="U485" s="49"/>
    </row>
    <row r="486" spans="1:21" ht="15.75" x14ac:dyDescent="0.25">
      <c r="A486" s="61"/>
      <c r="B486" s="49"/>
      <c r="C486" s="62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49"/>
      <c r="T486" s="49"/>
      <c r="U486" s="49"/>
    </row>
    <row r="487" spans="1:21" ht="15.75" x14ac:dyDescent="0.25">
      <c r="A487" s="61"/>
      <c r="B487" s="49"/>
      <c r="C487" s="62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49"/>
      <c r="T487" s="49"/>
      <c r="U487" s="49"/>
    </row>
    <row r="488" spans="1:21" ht="15.75" x14ac:dyDescent="0.25">
      <c r="A488" s="61"/>
      <c r="B488" s="49"/>
      <c r="C488" s="62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49"/>
      <c r="T488" s="49"/>
      <c r="U488" s="49"/>
    </row>
    <row r="489" spans="1:21" ht="15.75" x14ac:dyDescent="0.25">
      <c r="A489" s="61"/>
      <c r="B489" s="49"/>
      <c r="C489" s="62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49"/>
      <c r="T489" s="49"/>
      <c r="U489" s="49"/>
    </row>
    <row r="490" spans="1:21" ht="15.75" x14ac:dyDescent="0.25">
      <c r="A490" s="61"/>
      <c r="B490" s="49"/>
      <c r="C490" s="62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49"/>
      <c r="T490" s="49"/>
      <c r="U490" s="49"/>
    </row>
    <row r="491" spans="1:21" ht="15.75" x14ac:dyDescent="0.25">
      <c r="A491" s="61"/>
      <c r="B491" s="49"/>
      <c r="C491" s="62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49"/>
      <c r="T491" s="49"/>
      <c r="U491" s="49"/>
    </row>
    <row r="492" spans="1:21" ht="15.75" x14ac:dyDescent="0.25">
      <c r="A492" s="61"/>
      <c r="B492" s="49"/>
      <c r="C492" s="62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49"/>
      <c r="T492" s="49"/>
      <c r="U492" s="49"/>
    </row>
    <row r="493" spans="1:21" ht="15.75" x14ac:dyDescent="0.25">
      <c r="A493" s="61"/>
      <c r="B493" s="49"/>
      <c r="C493" s="62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49"/>
      <c r="T493" s="49"/>
      <c r="U493" s="49"/>
    </row>
    <row r="494" spans="1:21" ht="15.75" x14ac:dyDescent="0.25">
      <c r="A494" s="61"/>
      <c r="B494" s="49"/>
      <c r="C494" s="62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49"/>
      <c r="T494" s="49"/>
      <c r="U494" s="49"/>
    </row>
    <row r="495" spans="1:21" ht="15.75" x14ac:dyDescent="0.25">
      <c r="A495" s="61"/>
      <c r="B495" s="49"/>
      <c r="C495" s="62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49"/>
      <c r="T495" s="49"/>
      <c r="U495" s="49"/>
    </row>
    <row r="496" spans="1:21" ht="15.75" x14ac:dyDescent="0.25">
      <c r="A496" s="61"/>
      <c r="B496" s="49"/>
      <c r="C496" s="62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49"/>
      <c r="T496" s="49"/>
      <c r="U496" s="49"/>
    </row>
    <row r="497" spans="1:21" ht="15.75" x14ac:dyDescent="0.25">
      <c r="A497" s="61"/>
      <c r="B497" s="49"/>
      <c r="C497" s="62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49"/>
      <c r="T497" s="49"/>
      <c r="U497" s="49"/>
    </row>
    <row r="498" spans="1:21" ht="15.75" x14ac:dyDescent="0.25">
      <c r="A498" s="61"/>
      <c r="B498" s="49"/>
      <c r="C498" s="62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49"/>
      <c r="T498" s="49"/>
      <c r="U498" s="49"/>
    </row>
    <row r="499" spans="1:21" ht="15.75" x14ac:dyDescent="0.25">
      <c r="A499" s="61"/>
      <c r="B499" s="49"/>
      <c r="C499" s="62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49"/>
      <c r="T499" s="49"/>
      <c r="U499" s="49"/>
    </row>
    <row r="500" spans="1:21" ht="15.75" x14ac:dyDescent="0.25">
      <c r="A500" s="61"/>
      <c r="B500" s="49"/>
      <c r="C500" s="62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49"/>
      <c r="T500" s="49"/>
      <c r="U500" s="49"/>
    </row>
    <row r="501" spans="1:21" ht="15.75" x14ac:dyDescent="0.25">
      <c r="A501" s="61"/>
      <c r="B501" s="49"/>
      <c r="C501" s="62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49"/>
      <c r="T501" s="49"/>
      <c r="U501" s="49"/>
    </row>
    <row r="502" spans="1:21" ht="15.75" x14ac:dyDescent="0.25">
      <c r="A502" s="61"/>
      <c r="B502" s="49"/>
      <c r="C502" s="62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49"/>
      <c r="T502" s="49"/>
      <c r="U502" s="49"/>
    </row>
    <row r="503" spans="1:21" ht="15.75" x14ac:dyDescent="0.25">
      <c r="A503" s="61"/>
      <c r="B503" s="49"/>
      <c r="C503" s="62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49"/>
      <c r="T503" s="49"/>
      <c r="U503" s="49"/>
    </row>
    <row r="504" spans="1:21" ht="15.75" x14ac:dyDescent="0.25">
      <c r="A504" s="61"/>
      <c r="B504" s="49"/>
      <c r="C504" s="62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49"/>
      <c r="T504" s="49"/>
      <c r="U504" s="49"/>
    </row>
    <row r="505" spans="1:21" ht="15.75" x14ac:dyDescent="0.25">
      <c r="A505" s="61"/>
      <c r="B505" s="49"/>
      <c r="C505" s="62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49"/>
      <c r="T505" s="49"/>
      <c r="U505" s="49"/>
    </row>
    <row r="506" spans="1:21" ht="15.75" x14ac:dyDescent="0.25">
      <c r="A506" s="61"/>
      <c r="B506" s="49"/>
      <c r="C506" s="62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49"/>
      <c r="T506" s="49"/>
      <c r="U506" s="49"/>
    </row>
    <row r="507" spans="1:21" ht="15.75" x14ac:dyDescent="0.25">
      <c r="A507" s="61"/>
      <c r="B507" s="49"/>
      <c r="C507" s="62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49"/>
      <c r="T507" s="49"/>
      <c r="U507" s="49"/>
    </row>
    <row r="508" spans="1:21" ht="15.75" x14ac:dyDescent="0.25">
      <c r="A508" s="61"/>
      <c r="B508" s="49"/>
      <c r="C508" s="62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49"/>
      <c r="T508" s="49"/>
      <c r="U508" s="49"/>
    </row>
    <row r="509" spans="1:21" ht="15.75" x14ac:dyDescent="0.25">
      <c r="A509" s="61"/>
      <c r="B509" s="49"/>
      <c r="C509" s="62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49"/>
      <c r="T509" s="49"/>
      <c r="U509" s="49"/>
    </row>
    <row r="510" spans="1:21" ht="15.75" x14ac:dyDescent="0.25">
      <c r="A510" s="61"/>
      <c r="B510" s="49"/>
      <c r="C510" s="62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49"/>
      <c r="T510" s="49"/>
      <c r="U510" s="49"/>
    </row>
    <row r="511" spans="1:21" ht="15.75" x14ac:dyDescent="0.25">
      <c r="A511" s="61"/>
      <c r="B511" s="49"/>
      <c r="C511" s="62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49"/>
      <c r="T511" s="49"/>
      <c r="U511" s="49"/>
    </row>
    <row r="512" spans="1:21" ht="15.75" x14ac:dyDescent="0.25">
      <c r="A512" s="61"/>
      <c r="B512" s="49"/>
      <c r="C512" s="62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49"/>
      <c r="T512" s="49"/>
      <c r="U512" s="49"/>
    </row>
    <row r="513" spans="1:21" ht="15.75" x14ac:dyDescent="0.25">
      <c r="A513" s="61"/>
      <c r="B513" s="49"/>
      <c r="C513" s="62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49"/>
      <c r="T513" s="49"/>
      <c r="U513" s="49"/>
    </row>
    <row r="514" spans="1:21" ht="15.75" x14ac:dyDescent="0.25">
      <c r="A514" s="61"/>
      <c r="B514" s="49"/>
      <c r="C514" s="62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49"/>
      <c r="T514" s="49"/>
      <c r="U514" s="49"/>
    </row>
    <row r="515" spans="1:21" ht="15.75" x14ac:dyDescent="0.25">
      <c r="A515" s="61"/>
      <c r="B515" s="49"/>
      <c r="C515" s="62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49"/>
      <c r="T515" s="49"/>
      <c r="U515" s="49"/>
    </row>
    <row r="516" spans="1:21" ht="15.75" x14ac:dyDescent="0.25">
      <c r="A516" s="61"/>
      <c r="B516" s="49"/>
      <c r="C516" s="62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49"/>
      <c r="T516" s="49"/>
      <c r="U516" s="49"/>
    </row>
    <row r="517" spans="1:21" ht="15.75" x14ac:dyDescent="0.25">
      <c r="A517" s="61"/>
      <c r="B517" s="49"/>
      <c r="C517" s="62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49"/>
      <c r="T517" s="49"/>
      <c r="U517" s="49"/>
    </row>
    <row r="518" spans="1:21" ht="15.75" x14ac:dyDescent="0.25">
      <c r="A518" s="61"/>
      <c r="B518" s="49"/>
      <c r="C518" s="62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49"/>
      <c r="T518" s="49"/>
      <c r="U518" s="49"/>
    </row>
    <row r="519" spans="1:21" ht="15.75" x14ac:dyDescent="0.25">
      <c r="A519" s="61"/>
      <c r="B519" s="49"/>
      <c r="C519" s="62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49"/>
      <c r="T519" s="49"/>
      <c r="U519" s="49"/>
    </row>
    <row r="520" spans="1:21" ht="15.75" x14ac:dyDescent="0.25">
      <c r="A520" s="61"/>
      <c r="B520" s="49"/>
      <c r="C520" s="62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49"/>
      <c r="T520" s="49"/>
      <c r="U520" s="49"/>
    </row>
    <row r="521" spans="1:21" ht="15.75" x14ac:dyDescent="0.25">
      <c r="A521" s="61"/>
      <c r="B521" s="49"/>
      <c r="C521" s="62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49"/>
      <c r="T521" s="49"/>
      <c r="U521" s="49"/>
    </row>
    <row r="522" spans="1:21" ht="15.75" x14ac:dyDescent="0.25">
      <c r="A522" s="61"/>
      <c r="B522" s="49"/>
      <c r="C522" s="62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49"/>
      <c r="T522" s="49"/>
      <c r="U522" s="49"/>
    </row>
    <row r="523" spans="1:21" ht="15.75" x14ac:dyDescent="0.25">
      <c r="A523" s="61"/>
      <c r="B523" s="49"/>
      <c r="C523" s="62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49"/>
      <c r="T523" s="49"/>
      <c r="U523" s="49"/>
    </row>
    <row r="524" spans="1:21" ht="15.75" x14ac:dyDescent="0.25">
      <c r="A524" s="61"/>
      <c r="B524" s="49"/>
      <c r="C524" s="62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49"/>
      <c r="T524" s="49"/>
      <c r="U524" s="49"/>
    </row>
    <row r="525" spans="1:21" ht="15.75" x14ac:dyDescent="0.25">
      <c r="A525" s="61"/>
      <c r="B525" s="49"/>
      <c r="C525" s="62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49"/>
      <c r="T525" s="49"/>
      <c r="U525" s="49"/>
    </row>
    <row r="526" spans="1:21" ht="15.75" x14ac:dyDescent="0.25">
      <c r="A526" s="61"/>
      <c r="B526" s="49"/>
      <c r="C526" s="62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49"/>
      <c r="T526" s="49"/>
      <c r="U526" s="49"/>
    </row>
    <row r="527" spans="1:21" ht="15.75" x14ac:dyDescent="0.25">
      <c r="A527" s="61"/>
      <c r="B527" s="49"/>
      <c r="C527" s="62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49"/>
      <c r="T527" s="49"/>
      <c r="U527" s="49"/>
    </row>
    <row r="528" spans="1:21" ht="15.75" x14ac:dyDescent="0.25">
      <c r="A528" s="61"/>
      <c r="B528" s="49"/>
      <c r="C528" s="62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49"/>
      <c r="T528" s="49"/>
      <c r="U528" s="49"/>
    </row>
    <row r="529" spans="1:21" ht="15.75" x14ac:dyDescent="0.25">
      <c r="A529" s="61"/>
      <c r="B529" s="49"/>
      <c r="C529" s="62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49"/>
      <c r="T529" s="49"/>
      <c r="U529" s="49"/>
    </row>
    <row r="530" spans="1:21" ht="15.75" x14ac:dyDescent="0.25">
      <c r="A530" s="61"/>
      <c r="B530" s="49"/>
      <c r="C530" s="62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49"/>
      <c r="T530" s="49"/>
      <c r="U530" s="49"/>
    </row>
    <row r="531" spans="1:21" ht="15.75" x14ac:dyDescent="0.25">
      <c r="A531" s="61"/>
      <c r="B531" s="49"/>
      <c r="C531" s="62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49"/>
      <c r="T531" s="49"/>
      <c r="U531" s="49"/>
    </row>
    <row r="532" spans="1:21" ht="15.75" x14ac:dyDescent="0.25">
      <c r="A532" s="61"/>
      <c r="B532" s="49"/>
      <c r="C532" s="62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49"/>
      <c r="T532" s="49"/>
      <c r="U532" s="49"/>
    </row>
    <row r="533" spans="1:21" ht="15.75" x14ac:dyDescent="0.25">
      <c r="A533" s="61"/>
      <c r="B533" s="49"/>
      <c r="C533" s="62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49"/>
      <c r="T533" s="49"/>
      <c r="U533" s="49"/>
    </row>
    <row r="534" spans="1:21" ht="15.75" x14ac:dyDescent="0.25">
      <c r="A534" s="61"/>
      <c r="B534" s="49"/>
      <c r="C534" s="62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49"/>
      <c r="T534" s="49"/>
      <c r="U534" s="49"/>
    </row>
    <row r="535" spans="1:21" ht="15.75" x14ac:dyDescent="0.25">
      <c r="A535" s="61"/>
      <c r="B535" s="49"/>
      <c r="C535" s="62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49"/>
      <c r="T535" s="49"/>
      <c r="U535" s="49"/>
    </row>
    <row r="536" spans="1:21" ht="15.75" x14ac:dyDescent="0.25">
      <c r="A536" s="61"/>
      <c r="B536" s="49"/>
      <c r="C536" s="62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49"/>
      <c r="T536" s="49"/>
      <c r="U536" s="49"/>
    </row>
    <row r="537" spans="1:21" ht="15.75" x14ac:dyDescent="0.25">
      <c r="A537" s="61"/>
      <c r="B537" s="49"/>
      <c r="C537" s="62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49"/>
      <c r="T537" s="49"/>
      <c r="U537" s="49"/>
    </row>
    <row r="538" spans="1:21" ht="15.75" x14ac:dyDescent="0.25">
      <c r="A538" s="61"/>
      <c r="B538" s="49"/>
      <c r="C538" s="62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49"/>
      <c r="T538" s="49"/>
      <c r="U538" s="49"/>
    </row>
    <row r="539" spans="1:21" ht="15.75" x14ac:dyDescent="0.25">
      <c r="A539" s="61"/>
      <c r="B539" s="49"/>
      <c r="C539" s="62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49"/>
      <c r="T539" s="49"/>
      <c r="U539" s="49"/>
    </row>
    <row r="540" spans="1:21" ht="15.75" x14ac:dyDescent="0.25">
      <c r="A540" s="61"/>
      <c r="B540" s="49"/>
      <c r="C540" s="62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49"/>
      <c r="T540" s="49"/>
      <c r="U540" s="49"/>
    </row>
    <row r="541" spans="1:21" ht="15.75" x14ac:dyDescent="0.25">
      <c r="A541" s="61"/>
      <c r="B541" s="49"/>
      <c r="C541" s="62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49"/>
      <c r="T541" s="49"/>
      <c r="U541" s="49"/>
    </row>
    <row r="542" spans="1:21" ht="15.75" x14ac:dyDescent="0.25">
      <c r="A542" s="61"/>
      <c r="B542" s="49"/>
      <c r="C542" s="62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49"/>
      <c r="T542" s="49"/>
      <c r="U542" s="49"/>
    </row>
    <row r="543" spans="1:21" ht="15.75" x14ac:dyDescent="0.25">
      <c r="A543" s="61"/>
      <c r="B543" s="49"/>
      <c r="C543" s="62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49"/>
      <c r="T543" s="49"/>
      <c r="U543" s="49"/>
    </row>
    <row r="544" spans="1:21" ht="15.75" x14ac:dyDescent="0.25">
      <c r="A544" s="61"/>
      <c r="B544" s="49"/>
      <c r="C544" s="62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49"/>
      <c r="T544" s="49"/>
      <c r="U544" s="49"/>
    </row>
    <row r="545" spans="1:21" ht="15.75" x14ac:dyDescent="0.25">
      <c r="A545" s="61"/>
      <c r="B545" s="49"/>
      <c r="C545" s="62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49"/>
      <c r="T545" s="49"/>
      <c r="U545" s="49"/>
    </row>
    <row r="546" spans="1:21" ht="15.75" x14ac:dyDescent="0.25">
      <c r="A546" s="61"/>
      <c r="B546" s="49"/>
      <c r="C546" s="62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49"/>
      <c r="T546" s="49"/>
      <c r="U546" s="49"/>
    </row>
    <row r="547" spans="1:21" ht="15.75" x14ac:dyDescent="0.25">
      <c r="A547" s="61"/>
      <c r="B547" s="49"/>
      <c r="C547" s="62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49"/>
      <c r="T547" s="49"/>
      <c r="U547" s="49"/>
    </row>
    <row r="548" spans="1:21" ht="15.75" x14ac:dyDescent="0.25">
      <c r="A548" s="61"/>
      <c r="B548" s="49"/>
      <c r="C548" s="62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49"/>
      <c r="T548" s="49"/>
      <c r="U548" s="49"/>
    </row>
    <row r="549" spans="1:21" ht="15.75" x14ac:dyDescent="0.25">
      <c r="A549" s="61"/>
      <c r="B549" s="49"/>
      <c r="C549" s="62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49"/>
      <c r="T549" s="49"/>
      <c r="U549" s="49"/>
    </row>
    <row r="550" spans="1:21" ht="15.75" x14ac:dyDescent="0.25">
      <c r="A550" s="61"/>
      <c r="B550" s="49"/>
      <c r="C550" s="62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49"/>
      <c r="T550" s="49"/>
      <c r="U550" s="49"/>
    </row>
    <row r="551" spans="1:21" ht="15.75" x14ac:dyDescent="0.25">
      <c r="A551" s="61"/>
      <c r="B551" s="49"/>
      <c r="C551" s="62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49"/>
      <c r="T551" s="49"/>
      <c r="U551" s="49"/>
    </row>
    <row r="552" spans="1:21" ht="15.75" x14ac:dyDescent="0.25">
      <c r="A552" s="61"/>
      <c r="B552" s="49"/>
      <c r="C552" s="62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49"/>
      <c r="T552" s="49"/>
      <c r="U552" s="49"/>
    </row>
    <row r="553" spans="1:21" ht="15.75" x14ac:dyDescent="0.25">
      <c r="A553" s="61"/>
      <c r="B553" s="49"/>
      <c r="C553" s="62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49"/>
      <c r="T553" s="49"/>
      <c r="U553" s="49"/>
    </row>
    <row r="554" spans="1:21" ht="15.75" x14ac:dyDescent="0.25">
      <c r="A554" s="61"/>
      <c r="B554" s="49"/>
      <c r="C554" s="62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49"/>
      <c r="T554" s="49"/>
      <c r="U554" s="49"/>
    </row>
    <row r="555" spans="1:21" ht="15.75" x14ac:dyDescent="0.25">
      <c r="A555" s="61"/>
      <c r="B555" s="49"/>
      <c r="C555" s="62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49"/>
      <c r="T555" s="49"/>
      <c r="U555" s="49"/>
    </row>
    <row r="556" spans="1:21" ht="15.75" x14ac:dyDescent="0.25">
      <c r="A556" s="61"/>
      <c r="B556" s="49"/>
      <c r="C556" s="62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49"/>
      <c r="T556" s="49"/>
      <c r="U556" s="49"/>
    </row>
    <row r="557" spans="1:21" ht="15.75" x14ac:dyDescent="0.25">
      <c r="A557" s="61"/>
      <c r="B557" s="49"/>
      <c r="C557" s="62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49"/>
      <c r="T557" s="49"/>
      <c r="U557" s="49"/>
    </row>
    <row r="558" spans="1:21" ht="15.75" x14ac:dyDescent="0.25">
      <c r="A558" s="61"/>
      <c r="B558" s="49"/>
      <c r="C558" s="62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49"/>
      <c r="T558" s="49"/>
      <c r="U558" s="49"/>
    </row>
    <row r="559" spans="1:21" ht="15.75" x14ac:dyDescent="0.25">
      <c r="A559" s="61"/>
      <c r="B559" s="49"/>
      <c r="C559" s="62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49"/>
      <c r="T559" s="49"/>
      <c r="U559" s="49"/>
    </row>
    <row r="560" spans="1:21" ht="15.75" x14ac:dyDescent="0.25">
      <c r="A560" s="61"/>
      <c r="B560" s="49"/>
      <c r="C560" s="62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49"/>
      <c r="T560" s="49"/>
      <c r="U560" s="49"/>
    </row>
    <row r="561" spans="1:21" ht="15.75" x14ac:dyDescent="0.25">
      <c r="A561" s="61"/>
      <c r="B561" s="49"/>
      <c r="C561" s="62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49"/>
      <c r="T561" s="49"/>
      <c r="U561" s="49"/>
    </row>
    <row r="562" spans="1:21" ht="15.75" x14ac:dyDescent="0.25">
      <c r="A562" s="61"/>
      <c r="B562" s="49"/>
      <c r="C562" s="62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49"/>
      <c r="T562" s="49"/>
      <c r="U562" s="49"/>
    </row>
    <row r="563" spans="1:21" ht="15.75" x14ac:dyDescent="0.25">
      <c r="A563" s="61"/>
      <c r="B563" s="49"/>
      <c r="C563" s="62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49"/>
      <c r="T563" s="49"/>
      <c r="U563" s="49"/>
    </row>
    <row r="564" spans="1:21" ht="15.75" x14ac:dyDescent="0.25">
      <c r="A564" s="61"/>
      <c r="B564" s="49"/>
      <c r="C564" s="62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49"/>
      <c r="T564" s="49"/>
      <c r="U564" s="49"/>
    </row>
    <row r="565" spans="1:21" ht="15.75" x14ac:dyDescent="0.25">
      <c r="A565" s="61"/>
      <c r="B565" s="49"/>
      <c r="C565" s="62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49"/>
      <c r="T565" s="49"/>
      <c r="U565" s="49"/>
    </row>
    <row r="566" spans="1:21" ht="15.75" x14ac:dyDescent="0.25">
      <c r="A566" s="61"/>
      <c r="B566" s="49"/>
      <c r="C566" s="62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49"/>
      <c r="T566" s="49"/>
      <c r="U566" s="49"/>
    </row>
    <row r="567" spans="1:21" ht="15.75" x14ac:dyDescent="0.25">
      <c r="A567" s="61"/>
      <c r="B567" s="49"/>
      <c r="C567" s="62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49"/>
      <c r="T567" s="49"/>
      <c r="U567" s="49"/>
    </row>
    <row r="568" spans="1:21" ht="15.75" x14ac:dyDescent="0.25">
      <c r="A568" s="61"/>
      <c r="B568" s="49"/>
      <c r="C568" s="62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49"/>
      <c r="T568" s="49"/>
      <c r="U568" s="49"/>
    </row>
    <row r="569" spans="1:21" ht="15.75" x14ac:dyDescent="0.25">
      <c r="A569" s="61"/>
      <c r="B569" s="49"/>
      <c r="C569" s="62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49"/>
      <c r="T569" s="49"/>
      <c r="U569" s="49"/>
    </row>
    <row r="570" spans="1:21" ht="15.75" x14ac:dyDescent="0.25">
      <c r="A570" s="61"/>
      <c r="B570" s="49"/>
      <c r="C570" s="62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49"/>
      <c r="T570" s="49"/>
      <c r="U570" s="49"/>
    </row>
    <row r="571" spans="1:21" ht="15.75" x14ac:dyDescent="0.25">
      <c r="A571" s="61"/>
      <c r="B571" s="49"/>
      <c r="C571" s="62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49"/>
      <c r="T571" s="49"/>
      <c r="U571" s="49"/>
    </row>
    <row r="572" spans="1:21" ht="15.75" x14ac:dyDescent="0.25">
      <c r="A572" s="61"/>
      <c r="B572" s="49"/>
      <c r="C572" s="62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49"/>
      <c r="T572" s="49"/>
      <c r="U572" s="49"/>
    </row>
    <row r="573" spans="1:21" ht="15.75" x14ac:dyDescent="0.25">
      <c r="A573" s="61"/>
      <c r="B573" s="49"/>
      <c r="C573" s="62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49"/>
      <c r="T573" s="49"/>
      <c r="U573" s="49"/>
    </row>
    <row r="574" spans="1:21" ht="15.75" x14ac:dyDescent="0.25">
      <c r="A574" s="61"/>
      <c r="B574" s="49"/>
      <c r="C574" s="62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49"/>
      <c r="T574" s="49"/>
      <c r="U574" s="49"/>
    </row>
    <row r="575" spans="1:21" ht="15.75" x14ac:dyDescent="0.25">
      <c r="A575" s="61"/>
      <c r="B575" s="49"/>
      <c r="C575" s="62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49"/>
      <c r="T575" s="49"/>
      <c r="U575" s="49"/>
    </row>
    <row r="576" spans="1:21" ht="15.75" x14ac:dyDescent="0.25">
      <c r="A576" s="61"/>
      <c r="B576" s="49"/>
      <c r="C576" s="62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49"/>
      <c r="T576" s="49"/>
      <c r="U576" s="49"/>
    </row>
    <row r="577" spans="1:21" ht="15.75" x14ac:dyDescent="0.25">
      <c r="A577" s="61"/>
      <c r="B577" s="49"/>
      <c r="C577" s="62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49"/>
      <c r="T577" s="49"/>
      <c r="U577" s="49"/>
    </row>
    <row r="578" spans="1:21" ht="15.75" x14ac:dyDescent="0.25">
      <c r="A578" s="61"/>
      <c r="B578" s="49"/>
      <c r="C578" s="62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49"/>
      <c r="T578" s="49"/>
      <c r="U578" s="49"/>
    </row>
    <row r="579" spans="1:21" ht="15.75" x14ac:dyDescent="0.25">
      <c r="A579" s="61"/>
      <c r="B579" s="49"/>
      <c r="C579" s="62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49"/>
      <c r="T579" s="49"/>
      <c r="U579" s="49"/>
    </row>
    <row r="580" spans="1:21" ht="15.75" x14ac:dyDescent="0.25">
      <c r="A580" s="61"/>
      <c r="B580" s="49"/>
      <c r="C580" s="62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49"/>
      <c r="T580" s="49"/>
      <c r="U580" s="49"/>
    </row>
    <row r="581" spans="1:21" ht="15.75" x14ac:dyDescent="0.25">
      <c r="A581" s="61"/>
      <c r="B581" s="49"/>
      <c r="C581" s="62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49"/>
      <c r="T581" s="49"/>
      <c r="U581" s="49"/>
    </row>
    <row r="582" spans="1:21" ht="15.75" x14ac:dyDescent="0.25">
      <c r="A582" s="61"/>
      <c r="B582" s="49"/>
      <c r="C582" s="62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49"/>
      <c r="T582" s="49"/>
      <c r="U582" s="49"/>
    </row>
    <row r="583" spans="1:21" ht="15.75" x14ac:dyDescent="0.25">
      <c r="A583" s="61"/>
      <c r="B583" s="49"/>
      <c r="C583" s="62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49"/>
      <c r="T583" s="49"/>
      <c r="U583" s="49"/>
    </row>
    <row r="584" spans="1:21" ht="15.75" x14ac:dyDescent="0.25">
      <c r="A584" s="61"/>
      <c r="B584" s="49"/>
      <c r="C584" s="62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49"/>
      <c r="T584" s="49"/>
      <c r="U584" s="49"/>
    </row>
    <row r="585" spans="1:21" ht="15.75" x14ac:dyDescent="0.25">
      <c r="A585" s="61"/>
      <c r="B585" s="49"/>
      <c r="C585" s="62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49"/>
      <c r="T585" s="49"/>
      <c r="U585" s="49"/>
    </row>
    <row r="586" spans="1:21" ht="15.75" x14ac:dyDescent="0.25">
      <c r="A586" s="61"/>
      <c r="B586" s="49"/>
      <c r="C586" s="62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49"/>
      <c r="T586" s="49"/>
      <c r="U586" s="49"/>
    </row>
    <row r="587" spans="1:21" ht="15.75" x14ac:dyDescent="0.25">
      <c r="A587" s="61"/>
      <c r="B587" s="49"/>
      <c r="C587" s="62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49"/>
      <c r="T587" s="49"/>
      <c r="U587" s="49"/>
    </row>
    <row r="588" spans="1:21" ht="15.75" x14ac:dyDescent="0.25">
      <c r="A588" s="61"/>
      <c r="B588" s="49"/>
      <c r="C588" s="62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49"/>
      <c r="T588" s="49"/>
      <c r="U588" s="49"/>
    </row>
    <row r="589" spans="1:21" ht="15.75" x14ac:dyDescent="0.25">
      <c r="A589" s="61"/>
      <c r="B589" s="49"/>
      <c r="C589" s="62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49"/>
      <c r="T589" s="49"/>
      <c r="U589" s="49"/>
    </row>
    <row r="590" spans="1:21" ht="15.75" x14ac:dyDescent="0.25">
      <c r="A590" s="61"/>
      <c r="B590" s="49"/>
      <c r="C590" s="62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49"/>
      <c r="T590" s="49"/>
      <c r="U590" s="49"/>
    </row>
    <row r="591" spans="1:21" ht="15.75" x14ac:dyDescent="0.25">
      <c r="A591" s="61"/>
      <c r="B591" s="49"/>
      <c r="C591" s="62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49"/>
      <c r="T591" s="49"/>
      <c r="U591" s="49"/>
    </row>
    <row r="592" spans="1:21" ht="15.75" x14ac:dyDescent="0.25">
      <c r="A592" s="61"/>
      <c r="B592" s="49"/>
      <c r="C592" s="62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49"/>
      <c r="T592" s="49"/>
      <c r="U592" s="49"/>
    </row>
    <row r="593" spans="1:21" ht="15.75" x14ac:dyDescent="0.25">
      <c r="A593" s="61"/>
      <c r="B593" s="49"/>
      <c r="C593" s="62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49"/>
      <c r="T593" s="49"/>
      <c r="U593" s="49"/>
    </row>
    <row r="594" spans="1:21" ht="15.75" x14ac:dyDescent="0.25">
      <c r="A594" s="61"/>
      <c r="B594" s="49"/>
      <c r="C594" s="62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49"/>
      <c r="T594" s="49"/>
      <c r="U594" s="49"/>
    </row>
    <row r="595" spans="1:21" ht="15.75" x14ac:dyDescent="0.25">
      <c r="A595" s="61"/>
      <c r="B595" s="49"/>
      <c r="C595" s="62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49"/>
      <c r="T595" s="49"/>
      <c r="U595" s="49"/>
    </row>
    <row r="596" spans="1:21" ht="15.75" x14ac:dyDescent="0.25">
      <c r="A596" s="61"/>
      <c r="B596" s="49"/>
      <c r="C596" s="62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49"/>
      <c r="T596" s="49"/>
      <c r="U596" s="49"/>
    </row>
    <row r="597" spans="1:21" ht="15.75" x14ac:dyDescent="0.25">
      <c r="A597" s="61"/>
      <c r="B597" s="49"/>
      <c r="C597" s="62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49"/>
      <c r="T597" s="49"/>
      <c r="U597" s="49"/>
    </row>
    <row r="598" spans="1:21" ht="15.75" x14ac:dyDescent="0.25">
      <c r="A598" s="61"/>
      <c r="B598" s="49"/>
      <c r="C598" s="62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49"/>
      <c r="T598" s="49"/>
      <c r="U598" s="49"/>
    </row>
    <row r="599" spans="1:21" ht="15.75" x14ac:dyDescent="0.25">
      <c r="A599" s="61"/>
      <c r="B599" s="49"/>
      <c r="C599" s="62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49"/>
      <c r="T599" s="49"/>
      <c r="U599" s="49"/>
    </row>
    <row r="600" spans="1:21" ht="15.75" x14ac:dyDescent="0.25">
      <c r="A600" s="61"/>
      <c r="B600" s="49"/>
      <c r="C600" s="62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49"/>
      <c r="T600" s="49"/>
      <c r="U600" s="49"/>
    </row>
    <row r="601" spans="1:21" ht="15.75" x14ac:dyDescent="0.25">
      <c r="A601" s="61"/>
      <c r="B601" s="49"/>
      <c r="C601" s="62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49"/>
      <c r="T601" s="49"/>
      <c r="U601" s="49"/>
    </row>
    <row r="602" spans="1:21" ht="15.75" x14ac:dyDescent="0.25">
      <c r="A602" s="61"/>
      <c r="B602" s="49"/>
      <c r="C602" s="62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49"/>
      <c r="T602" s="49"/>
      <c r="U602" s="49"/>
    </row>
    <row r="603" spans="1:21" ht="15.75" x14ac:dyDescent="0.25">
      <c r="A603" s="61"/>
      <c r="B603" s="49"/>
      <c r="C603" s="62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49"/>
      <c r="T603" s="49"/>
      <c r="U603" s="49"/>
    </row>
    <row r="604" spans="1:21" ht="15.75" x14ac:dyDescent="0.25">
      <c r="A604" s="61"/>
      <c r="B604" s="49"/>
      <c r="C604" s="62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49"/>
      <c r="T604" s="49"/>
      <c r="U604" s="49"/>
    </row>
    <row r="605" spans="1:21" ht="15.75" x14ac:dyDescent="0.25">
      <c r="A605" s="61"/>
      <c r="B605" s="49"/>
      <c r="C605" s="62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49"/>
      <c r="T605" s="49"/>
      <c r="U605" s="49"/>
    </row>
    <row r="606" spans="1:21" ht="15.75" x14ac:dyDescent="0.25">
      <c r="A606" s="61"/>
      <c r="B606" s="49"/>
      <c r="C606" s="62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49"/>
      <c r="T606" s="49"/>
      <c r="U606" s="49"/>
    </row>
    <row r="607" spans="1:21" ht="15.75" x14ac:dyDescent="0.25">
      <c r="A607" s="61"/>
      <c r="B607" s="49"/>
      <c r="C607" s="62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49"/>
      <c r="T607" s="49"/>
      <c r="U607" s="49"/>
    </row>
    <row r="608" spans="1:21" ht="15.75" x14ac:dyDescent="0.25">
      <c r="A608" s="61"/>
      <c r="B608" s="49"/>
      <c r="C608" s="62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49"/>
      <c r="T608" s="49"/>
      <c r="U608" s="49"/>
    </row>
    <row r="609" spans="1:21" ht="15.75" x14ac:dyDescent="0.25">
      <c r="A609" s="61"/>
      <c r="B609" s="49"/>
      <c r="C609" s="62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49"/>
      <c r="T609" s="49"/>
      <c r="U609" s="49"/>
    </row>
    <row r="610" spans="1:21" ht="15.75" x14ac:dyDescent="0.25">
      <c r="A610" s="61"/>
      <c r="B610" s="49"/>
      <c r="C610" s="62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49"/>
      <c r="T610" s="49"/>
      <c r="U610" s="49"/>
    </row>
    <row r="611" spans="1:21" ht="15.75" x14ac:dyDescent="0.25">
      <c r="A611" s="61"/>
      <c r="B611" s="49"/>
      <c r="C611" s="62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49"/>
      <c r="T611" s="49"/>
      <c r="U611" s="49"/>
    </row>
    <row r="612" spans="1:21" ht="15.75" x14ac:dyDescent="0.25">
      <c r="A612" s="61"/>
      <c r="B612" s="49"/>
      <c r="C612" s="62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49"/>
      <c r="T612" s="49"/>
      <c r="U612" s="49"/>
    </row>
    <row r="613" spans="1:21" ht="15.75" x14ac:dyDescent="0.25">
      <c r="A613" s="61"/>
      <c r="B613" s="49"/>
      <c r="C613" s="62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49"/>
      <c r="T613" s="49"/>
      <c r="U613" s="49"/>
    </row>
    <row r="614" spans="1:21" ht="15.75" x14ac:dyDescent="0.25">
      <c r="A614" s="61"/>
      <c r="B614" s="49"/>
      <c r="C614" s="62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49"/>
      <c r="T614" s="49"/>
      <c r="U614" s="49"/>
    </row>
    <row r="615" spans="1:21" ht="15.75" x14ac:dyDescent="0.25">
      <c r="A615" s="61"/>
      <c r="B615" s="49"/>
      <c r="C615" s="62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49"/>
      <c r="T615" s="49"/>
      <c r="U615" s="49"/>
    </row>
    <row r="616" spans="1:21" ht="15.75" x14ac:dyDescent="0.25">
      <c r="A616" s="61"/>
      <c r="B616" s="49"/>
      <c r="C616" s="62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49"/>
      <c r="T616" s="49"/>
      <c r="U616" s="49"/>
    </row>
    <row r="617" spans="1:21" ht="15.75" x14ac:dyDescent="0.25">
      <c r="A617" s="61"/>
      <c r="B617" s="49"/>
      <c r="C617" s="62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49"/>
      <c r="T617" s="49"/>
      <c r="U617" s="49"/>
    </row>
    <row r="618" spans="1:21" ht="15.75" x14ac:dyDescent="0.25">
      <c r="A618" s="61"/>
      <c r="B618" s="49"/>
      <c r="C618" s="62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49"/>
      <c r="T618" s="49"/>
      <c r="U618" s="49"/>
    </row>
    <row r="619" spans="1:21" ht="15.75" x14ac:dyDescent="0.25">
      <c r="A619" s="61"/>
      <c r="B619" s="49"/>
      <c r="C619" s="62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49"/>
      <c r="T619" s="49"/>
      <c r="U619" s="49"/>
    </row>
    <row r="620" spans="1:21" ht="15.75" x14ac:dyDescent="0.25">
      <c r="A620" s="61"/>
      <c r="B620" s="49"/>
      <c r="C620" s="62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49"/>
      <c r="T620" s="49"/>
      <c r="U620" s="49"/>
    </row>
    <row r="621" spans="1:21" ht="15.75" x14ac:dyDescent="0.25">
      <c r="A621" s="61"/>
      <c r="B621" s="49"/>
      <c r="C621" s="62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49"/>
      <c r="T621" s="49"/>
      <c r="U621" s="49"/>
    </row>
    <row r="622" spans="1:21" ht="15.75" x14ac:dyDescent="0.25">
      <c r="A622" s="61"/>
      <c r="B622" s="49"/>
      <c r="C622" s="62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49"/>
      <c r="T622" s="49"/>
      <c r="U622" s="49"/>
    </row>
    <row r="623" spans="1:21" ht="15.75" x14ac:dyDescent="0.25">
      <c r="A623" s="61"/>
      <c r="B623" s="49"/>
      <c r="C623" s="62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49"/>
      <c r="T623" s="49"/>
      <c r="U623" s="49"/>
    </row>
    <row r="624" spans="1:21" ht="15.75" x14ac:dyDescent="0.25">
      <c r="A624" s="61"/>
      <c r="B624" s="49"/>
      <c r="C624" s="62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49"/>
      <c r="T624" s="49"/>
      <c r="U624" s="49"/>
    </row>
    <row r="625" spans="1:21" ht="15.75" x14ac:dyDescent="0.25">
      <c r="A625" s="61"/>
      <c r="B625" s="49"/>
      <c r="C625" s="62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49"/>
      <c r="T625" s="49"/>
      <c r="U625" s="49"/>
    </row>
    <row r="626" spans="1:21" ht="15.75" x14ac:dyDescent="0.25">
      <c r="A626" s="61"/>
      <c r="B626" s="49"/>
      <c r="C626" s="62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49"/>
      <c r="T626" s="49"/>
      <c r="U626" s="49"/>
    </row>
    <row r="627" spans="1:21" ht="15.75" x14ac:dyDescent="0.25">
      <c r="A627" s="61"/>
      <c r="B627" s="49"/>
      <c r="C627" s="62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49"/>
      <c r="T627" s="49"/>
      <c r="U627" s="49"/>
    </row>
    <row r="628" spans="1:21" ht="15.75" x14ac:dyDescent="0.25">
      <c r="A628" s="61"/>
      <c r="B628" s="49"/>
      <c r="C628" s="62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49"/>
      <c r="T628" s="49"/>
      <c r="U628" s="49"/>
    </row>
    <row r="629" spans="1:21" ht="15.75" x14ac:dyDescent="0.25">
      <c r="A629" s="61"/>
      <c r="B629" s="49"/>
      <c r="C629" s="62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49"/>
      <c r="T629" s="49"/>
      <c r="U629" s="49"/>
    </row>
    <row r="630" spans="1:21" ht="15.75" x14ac:dyDescent="0.25">
      <c r="A630" s="61"/>
      <c r="B630" s="49"/>
      <c r="C630" s="62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49"/>
      <c r="T630" s="49"/>
      <c r="U630" s="49"/>
    </row>
    <row r="631" spans="1:21" ht="15.75" x14ac:dyDescent="0.25">
      <c r="A631" s="61"/>
      <c r="B631" s="49"/>
      <c r="C631" s="62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49"/>
      <c r="T631" s="49"/>
      <c r="U631" s="49"/>
    </row>
    <row r="632" spans="1:21" ht="15.75" x14ac:dyDescent="0.25">
      <c r="A632" s="61"/>
      <c r="B632" s="49"/>
      <c r="C632" s="62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49"/>
      <c r="T632" s="49"/>
      <c r="U632" s="49"/>
    </row>
    <row r="633" spans="1:21" ht="15.75" x14ac:dyDescent="0.25">
      <c r="A633" s="61"/>
      <c r="B633" s="49"/>
      <c r="C633" s="62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49"/>
      <c r="T633" s="49"/>
      <c r="U633" s="49"/>
    </row>
    <row r="634" spans="1:21" ht="15.75" x14ac:dyDescent="0.25">
      <c r="A634" s="61"/>
      <c r="B634" s="49"/>
      <c r="C634" s="62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49"/>
      <c r="T634" s="49"/>
      <c r="U634" s="49"/>
    </row>
    <row r="635" spans="1:21" ht="15.75" x14ac:dyDescent="0.25">
      <c r="A635" s="61"/>
      <c r="B635" s="49"/>
      <c r="C635" s="62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49"/>
      <c r="T635" s="49"/>
      <c r="U635" s="49"/>
    </row>
    <row r="636" spans="1:21" ht="15.75" x14ac:dyDescent="0.25">
      <c r="A636" s="61"/>
      <c r="B636" s="49"/>
      <c r="C636" s="62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49"/>
      <c r="T636" s="49"/>
      <c r="U636" s="49"/>
    </row>
    <row r="637" spans="1:21" ht="15.75" x14ac:dyDescent="0.25">
      <c r="A637" s="61"/>
      <c r="B637" s="49"/>
      <c r="C637" s="62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49"/>
      <c r="T637" s="49"/>
      <c r="U637" s="49"/>
    </row>
    <row r="638" spans="1:21" ht="15.75" x14ac:dyDescent="0.25">
      <c r="A638" s="61"/>
      <c r="B638" s="49"/>
      <c r="C638" s="62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49"/>
      <c r="T638" s="49"/>
      <c r="U638" s="49"/>
    </row>
    <row r="639" spans="1:21" ht="15.75" x14ac:dyDescent="0.25">
      <c r="A639" s="61"/>
      <c r="B639" s="49"/>
      <c r="C639" s="62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49"/>
      <c r="T639" s="49"/>
      <c r="U639" s="49"/>
    </row>
    <row r="640" spans="1:21" ht="15.75" x14ac:dyDescent="0.25">
      <c r="A640" s="61"/>
      <c r="B640" s="49"/>
      <c r="C640" s="62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49"/>
      <c r="T640" s="49"/>
      <c r="U640" s="49"/>
    </row>
    <row r="641" spans="1:21" ht="15.75" x14ac:dyDescent="0.25">
      <c r="A641" s="61"/>
      <c r="B641" s="49"/>
      <c r="C641" s="62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49"/>
      <c r="T641" s="49"/>
      <c r="U641" s="49"/>
    </row>
    <row r="642" spans="1:21" ht="15.75" x14ac:dyDescent="0.25">
      <c r="A642" s="61"/>
      <c r="B642" s="49"/>
      <c r="C642" s="62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49"/>
      <c r="T642" s="49"/>
      <c r="U642" s="49"/>
    </row>
    <row r="643" spans="1:21" ht="15.75" x14ac:dyDescent="0.25">
      <c r="A643" s="61"/>
      <c r="B643" s="49"/>
      <c r="C643" s="62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49"/>
      <c r="T643" s="49"/>
      <c r="U643" s="49"/>
    </row>
    <row r="644" spans="1:21" ht="15.75" x14ac:dyDescent="0.25">
      <c r="A644" s="61"/>
      <c r="B644" s="49"/>
      <c r="C644" s="62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49"/>
      <c r="T644" s="49"/>
      <c r="U644" s="49"/>
    </row>
    <row r="645" spans="1:21" ht="15.75" x14ac:dyDescent="0.25">
      <c r="A645" s="61"/>
      <c r="B645" s="49"/>
      <c r="C645" s="62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49"/>
      <c r="T645" s="49"/>
      <c r="U645" s="49"/>
    </row>
    <row r="646" spans="1:21" ht="15.75" x14ac:dyDescent="0.25">
      <c r="A646" s="61"/>
      <c r="B646" s="49"/>
      <c r="C646" s="62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49"/>
      <c r="T646" s="49"/>
      <c r="U646" s="49"/>
    </row>
    <row r="647" spans="1:21" ht="15.75" x14ac:dyDescent="0.25">
      <c r="A647" s="61"/>
      <c r="B647" s="49"/>
      <c r="C647" s="62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49"/>
      <c r="T647" s="49"/>
      <c r="U647" s="49"/>
    </row>
    <row r="648" spans="1:21" ht="15.75" x14ac:dyDescent="0.25">
      <c r="A648" s="61"/>
      <c r="B648" s="49"/>
      <c r="C648" s="62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49"/>
      <c r="T648" s="49"/>
      <c r="U648" s="49"/>
    </row>
    <row r="649" spans="1:21" ht="15.75" x14ac:dyDescent="0.25">
      <c r="A649" s="61"/>
      <c r="B649" s="49"/>
      <c r="C649" s="62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49"/>
      <c r="T649" s="49"/>
      <c r="U649" s="49"/>
    </row>
    <row r="650" spans="1:21" ht="15.75" x14ac:dyDescent="0.25">
      <c r="A650" s="61"/>
      <c r="B650" s="49"/>
      <c r="C650" s="62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49"/>
      <c r="T650" s="49"/>
      <c r="U650" s="49"/>
    </row>
    <row r="651" spans="1:21" ht="15.75" x14ac:dyDescent="0.25">
      <c r="A651" s="61"/>
      <c r="B651" s="49"/>
      <c r="C651" s="62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49"/>
      <c r="T651" s="49"/>
      <c r="U651" s="49"/>
    </row>
    <row r="652" spans="1:21" ht="15.75" x14ac:dyDescent="0.25">
      <c r="A652" s="61"/>
      <c r="B652" s="49"/>
      <c r="C652" s="62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49"/>
      <c r="T652" s="49"/>
      <c r="U652" s="49"/>
    </row>
    <row r="653" spans="1:21" ht="15.75" x14ac:dyDescent="0.25">
      <c r="A653" s="61"/>
      <c r="B653" s="49"/>
      <c r="C653" s="62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49"/>
      <c r="T653" s="49"/>
      <c r="U653" s="49"/>
    </row>
    <row r="654" spans="1:21" ht="15.75" x14ac:dyDescent="0.25">
      <c r="A654" s="61"/>
      <c r="B654" s="49"/>
      <c r="C654" s="62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49"/>
      <c r="T654" s="49"/>
      <c r="U654" s="49"/>
    </row>
    <row r="655" spans="1:21" ht="15.75" x14ac:dyDescent="0.25">
      <c r="A655" s="61"/>
      <c r="B655" s="49"/>
      <c r="C655" s="62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49"/>
      <c r="T655" s="49"/>
      <c r="U655" s="49"/>
    </row>
    <row r="656" spans="1:21" ht="15.75" x14ac:dyDescent="0.25">
      <c r="A656" s="61"/>
      <c r="B656" s="49"/>
      <c r="C656" s="62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49"/>
      <c r="T656" s="49"/>
      <c r="U656" s="49"/>
    </row>
    <row r="657" spans="1:21" ht="15.75" x14ac:dyDescent="0.25">
      <c r="A657" s="61"/>
      <c r="B657" s="49"/>
      <c r="C657" s="62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49"/>
      <c r="T657" s="49"/>
      <c r="U657" s="49"/>
    </row>
    <row r="658" spans="1:21" ht="15.75" x14ac:dyDescent="0.25">
      <c r="A658" s="61"/>
      <c r="B658" s="49"/>
      <c r="C658" s="62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49"/>
      <c r="T658" s="49"/>
      <c r="U658" s="49"/>
    </row>
    <row r="659" spans="1:21" ht="15.75" x14ac:dyDescent="0.25">
      <c r="A659" s="61"/>
      <c r="B659" s="49"/>
      <c r="C659" s="62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49"/>
      <c r="T659" s="49"/>
      <c r="U659" s="49"/>
    </row>
    <row r="660" spans="1:21" ht="15.75" x14ac:dyDescent="0.25">
      <c r="A660" s="61"/>
      <c r="B660" s="49"/>
      <c r="C660" s="62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49"/>
      <c r="T660" s="49"/>
      <c r="U660" s="49"/>
    </row>
    <row r="661" spans="1:21" ht="15.75" x14ac:dyDescent="0.25">
      <c r="A661" s="61"/>
      <c r="B661" s="49"/>
      <c r="C661" s="62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49"/>
      <c r="T661" s="49"/>
      <c r="U661" s="49"/>
    </row>
    <row r="662" spans="1:21" ht="15.75" x14ac:dyDescent="0.25">
      <c r="A662" s="61"/>
      <c r="B662" s="49"/>
      <c r="C662" s="62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49"/>
      <c r="T662" s="49"/>
      <c r="U662" s="49"/>
    </row>
    <row r="663" spans="1:21" ht="15.75" x14ac:dyDescent="0.25">
      <c r="A663" s="61"/>
      <c r="B663" s="49"/>
      <c r="C663" s="62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49"/>
      <c r="T663" s="49"/>
      <c r="U663" s="49"/>
    </row>
    <row r="664" spans="1:21" ht="15.75" x14ac:dyDescent="0.25">
      <c r="A664" s="61"/>
      <c r="B664" s="49"/>
      <c r="C664" s="62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49"/>
      <c r="T664" s="49"/>
      <c r="U664" s="49"/>
    </row>
    <row r="665" spans="1:21" ht="15.75" x14ac:dyDescent="0.25">
      <c r="A665" s="61"/>
      <c r="B665" s="49"/>
      <c r="C665" s="62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49"/>
      <c r="T665" s="49"/>
      <c r="U665" s="49"/>
    </row>
    <row r="666" spans="1:21" ht="15.75" x14ac:dyDescent="0.25">
      <c r="A666" s="61"/>
      <c r="B666" s="49"/>
      <c r="C666" s="62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49"/>
      <c r="T666" s="49"/>
      <c r="U666" s="49"/>
    </row>
    <row r="667" spans="1:21" ht="15.75" x14ac:dyDescent="0.25">
      <c r="A667" s="61"/>
      <c r="B667" s="49"/>
      <c r="C667" s="62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49"/>
      <c r="T667" s="49"/>
      <c r="U667" s="49"/>
    </row>
    <row r="668" spans="1:21" ht="15.75" x14ac:dyDescent="0.25">
      <c r="A668" s="61"/>
      <c r="B668" s="49"/>
      <c r="C668" s="62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49"/>
      <c r="T668" s="49"/>
      <c r="U668" s="49"/>
    </row>
    <row r="669" spans="1:21" ht="15.75" x14ac:dyDescent="0.25">
      <c r="A669" s="61"/>
      <c r="B669" s="49"/>
      <c r="C669" s="62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49"/>
      <c r="T669" s="49"/>
      <c r="U669" s="49"/>
    </row>
    <row r="670" spans="1:21" ht="15.75" x14ac:dyDescent="0.25">
      <c r="A670" s="61"/>
      <c r="B670" s="49"/>
      <c r="C670" s="62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49"/>
      <c r="T670" s="49"/>
      <c r="U670" s="49"/>
    </row>
    <row r="671" spans="1:21" ht="15.75" x14ac:dyDescent="0.25">
      <c r="A671" s="61"/>
      <c r="B671" s="49"/>
      <c r="C671" s="62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49"/>
      <c r="T671" s="49"/>
      <c r="U671" s="49"/>
    </row>
    <row r="672" spans="1:21" ht="15.75" x14ac:dyDescent="0.25">
      <c r="A672" s="61"/>
      <c r="B672" s="49"/>
      <c r="C672" s="62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49"/>
      <c r="T672" s="49"/>
      <c r="U672" s="49"/>
    </row>
    <row r="673" spans="1:21" ht="15.75" x14ac:dyDescent="0.25">
      <c r="A673" s="61"/>
      <c r="B673" s="49"/>
      <c r="C673" s="62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49"/>
      <c r="T673" s="49"/>
      <c r="U673" s="49"/>
    </row>
    <row r="674" spans="1:21" ht="15.75" x14ac:dyDescent="0.25">
      <c r="A674" s="61"/>
      <c r="B674" s="49"/>
      <c r="C674" s="62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49"/>
      <c r="T674" s="49"/>
      <c r="U674" s="49"/>
    </row>
    <row r="675" spans="1:21" ht="15.75" x14ac:dyDescent="0.25">
      <c r="A675" s="61"/>
      <c r="B675" s="49"/>
      <c r="C675" s="62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49"/>
      <c r="T675" s="49"/>
      <c r="U675" s="49"/>
    </row>
    <row r="676" spans="1:21" ht="15.75" x14ac:dyDescent="0.25">
      <c r="A676" s="61"/>
      <c r="B676" s="49"/>
      <c r="C676" s="62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49"/>
      <c r="T676" s="49"/>
      <c r="U676" s="49"/>
    </row>
    <row r="677" spans="1:21" ht="15.75" x14ac:dyDescent="0.25">
      <c r="A677" s="61"/>
      <c r="B677" s="49"/>
      <c r="C677" s="62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49"/>
      <c r="T677" s="49"/>
      <c r="U677" s="49"/>
    </row>
    <row r="678" spans="1:21" ht="15.75" x14ac:dyDescent="0.25">
      <c r="A678" s="61"/>
      <c r="B678" s="49"/>
      <c r="C678" s="62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49"/>
      <c r="T678" s="49"/>
      <c r="U678" s="49"/>
    </row>
    <row r="679" spans="1:21" ht="15.75" x14ac:dyDescent="0.25">
      <c r="A679" s="61"/>
      <c r="B679" s="49"/>
      <c r="C679" s="62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49"/>
      <c r="T679" s="49"/>
      <c r="U679" s="49"/>
    </row>
    <row r="680" spans="1:21" ht="15.75" x14ac:dyDescent="0.25">
      <c r="A680" s="61"/>
      <c r="B680" s="49"/>
      <c r="C680" s="62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49"/>
      <c r="T680" s="49"/>
      <c r="U680" s="49"/>
    </row>
    <row r="681" spans="1:21" ht="15.75" x14ac:dyDescent="0.25">
      <c r="A681" s="61"/>
      <c r="B681" s="49"/>
      <c r="C681" s="62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49"/>
      <c r="T681" s="49"/>
      <c r="U681" s="49"/>
    </row>
    <row r="682" spans="1:21" ht="15.75" x14ac:dyDescent="0.25">
      <c r="A682" s="61"/>
      <c r="B682" s="49"/>
      <c r="C682" s="62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49"/>
      <c r="T682" s="49"/>
      <c r="U682" s="49"/>
    </row>
    <row r="683" spans="1:21" ht="15.75" x14ac:dyDescent="0.25">
      <c r="A683" s="61"/>
      <c r="B683" s="49"/>
      <c r="C683" s="62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49"/>
      <c r="T683" s="49"/>
      <c r="U683" s="49"/>
    </row>
    <row r="684" spans="1:21" ht="15.75" x14ac:dyDescent="0.25">
      <c r="A684" s="61"/>
      <c r="B684" s="49"/>
      <c r="C684" s="62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49"/>
      <c r="T684" s="49"/>
      <c r="U684" s="49"/>
    </row>
    <row r="685" spans="1:21" ht="15.75" x14ac:dyDescent="0.25">
      <c r="A685" s="61"/>
      <c r="B685" s="49"/>
      <c r="C685" s="62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49"/>
      <c r="T685" s="49"/>
      <c r="U685" s="49"/>
    </row>
    <row r="686" spans="1:21" ht="15.75" x14ac:dyDescent="0.25">
      <c r="A686" s="61"/>
      <c r="B686" s="49"/>
      <c r="C686" s="62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49"/>
      <c r="T686" s="49"/>
      <c r="U686" s="49"/>
    </row>
    <row r="687" spans="1:21" ht="15.75" x14ac:dyDescent="0.25">
      <c r="A687" s="61"/>
      <c r="B687" s="49"/>
      <c r="C687" s="62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49"/>
      <c r="T687" s="49"/>
      <c r="U687" s="49"/>
    </row>
    <row r="688" spans="1:21" ht="15.75" x14ac:dyDescent="0.25">
      <c r="A688" s="61"/>
      <c r="B688" s="49"/>
      <c r="C688" s="62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49"/>
      <c r="T688" s="49"/>
      <c r="U688" s="49"/>
    </row>
    <row r="689" spans="1:21" ht="15.75" x14ac:dyDescent="0.25">
      <c r="A689" s="61"/>
      <c r="B689" s="49"/>
      <c r="C689" s="62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49"/>
      <c r="T689" s="49"/>
      <c r="U689" s="49"/>
    </row>
    <row r="690" spans="1:21" ht="15.75" x14ac:dyDescent="0.25">
      <c r="A690" s="61"/>
      <c r="B690" s="49"/>
      <c r="C690" s="62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49"/>
      <c r="T690" s="49"/>
      <c r="U690" s="49"/>
    </row>
    <row r="691" spans="1:21" ht="15.75" x14ac:dyDescent="0.25">
      <c r="A691" s="61"/>
      <c r="B691" s="49"/>
      <c r="C691" s="62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49"/>
      <c r="T691" s="49"/>
      <c r="U691" s="49"/>
    </row>
    <row r="692" spans="1:21" ht="15.75" x14ac:dyDescent="0.25">
      <c r="A692" s="61"/>
      <c r="B692" s="49"/>
      <c r="C692" s="62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49"/>
      <c r="T692" s="49"/>
      <c r="U692" s="49"/>
    </row>
    <row r="693" spans="1:21" ht="15.75" x14ac:dyDescent="0.25">
      <c r="A693" s="61"/>
      <c r="B693" s="49"/>
      <c r="C693" s="62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49"/>
      <c r="T693" s="49"/>
      <c r="U693" s="49"/>
    </row>
    <row r="694" spans="1:21" ht="15.75" x14ac:dyDescent="0.25">
      <c r="A694" s="61"/>
      <c r="B694" s="49"/>
      <c r="C694" s="62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49"/>
      <c r="T694" s="49"/>
      <c r="U694" s="49"/>
    </row>
    <row r="695" spans="1:21" ht="15.75" x14ac:dyDescent="0.25">
      <c r="A695" s="61"/>
      <c r="B695" s="49"/>
      <c r="C695" s="62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49"/>
      <c r="T695" s="49"/>
      <c r="U695" s="49"/>
    </row>
    <row r="696" spans="1:21" ht="15.75" x14ac:dyDescent="0.25">
      <c r="A696" s="61"/>
      <c r="B696" s="49"/>
      <c r="C696" s="62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49"/>
      <c r="T696" s="49"/>
      <c r="U696" s="49"/>
    </row>
    <row r="697" spans="1:21" ht="15.75" x14ac:dyDescent="0.25">
      <c r="A697" s="61"/>
      <c r="B697" s="49"/>
      <c r="C697" s="62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49"/>
      <c r="T697" s="49"/>
      <c r="U697" s="49"/>
    </row>
    <row r="698" spans="1:21" ht="15.75" x14ac:dyDescent="0.25">
      <c r="A698" s="61"/>
      <c r="B698" s="49"/>
      <c r="C698" s="62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49"/>
      <c r="T698" s="49"/>
      <c r="U698" s="49"/>
    </row>
    <row r="699" spans="1:21" ht="15.75" x14ac:dyDescent="0.25">
      <c r="A699" s="61"/>
      <c r="B699" s="49"/>
      <c r="C699" s="62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49"/>
      <c r="T699" s="49"/>
      <c r="U699" s="49"/>
    </row>
    <row r="700" spans="1:21" ht="15.75" x14ac:dyDescent="0.25">
      <c r="A700" s="61"/>
      <c r="B700" s="49"/>
      <c r="C700" s="62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49"/>
      <c r="T700" s="49"/>
      <c r="U700" s="49"/>
    </row>
    <row r="701" spans="1:21" ht="15.75" x14ac:dyDescent="0.25">
      <c r="A701" s="61"/>
      <c r="B701" s="49"/>
      <c r="C701" s="62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49"/>
      <c r="T701" s="49"/>
      <c r="U701" s="49"/>
    </row>
    <row r="702" spans="1:21" ht="15.75" x14ac:dyDescent="0.25">
      <c r="A702" s="61"/>
      <c r="B702" s="49"/>
      <c r="C702" s="62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49"/>
      <c r="T702" s="49"/>
      <c r="U702" s="49"/>
    </row>
    <row r="703" spans="1:21" ht="15.75" x14ac:dyDescent="0.25">
      <c r="A703" s="61"/>
      <c r="B703" s="49"/>
      <c r="C703" s="62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49"/>
      <c r="T703" s="49"/>
      <c r="U703" s="49"/>
    </row>
    <row r="704" spans="1:21" ht="15.75" x14ac:dyDescent="0.25">
      <c r="A704" s="61"/>
      <c r="B704" s="49"/>
      <c r="C704" s="62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49"/>
      <c r="T704" s="49"/>
      <c r="U704" s="49"/>
    </row>
    <row r="705" spans="1:21" ht="15.75" x14ac:dyDescent="0.25">
      <c r="A705" s="61"/>
      <c r="B705" s="49"/>
      <c r="C705" s="62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49"/>
      <c r="T705" s="49"/>
      <c r="U705" s="49"/>
    </row>
    <row r="706" spans="1:21" ht="15.75" x14ac:dyDescent="0.25">
      <c r="A706" s="61"/>
      <c r="B706" s="49"/>
      <c r="C706" s="62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49"/>
      <c r="T706" s="49"/>
      <c r="U706" s="49"/>
    </row>
    <row r="707" spans="1:21" ht="15.75" x14ac:dyDescent="0.25">
      <c r="A707" s="61"/>
      <c r="B707" s="49"/>
      <c r="C707" s="62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49"/>
      <c r="T707" s="49"/>
      <c r="U707" s="49"/>
    </row>
    <row r="708" spans="1:21" ht="15.75" x14ac:dyDescent="0.25">
      <c r="A708" s="61"/>
      <c r="B708" s="49"/>
      <c r="C708" s="62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49"/>
      <c r="T708" s="49"/>
      <c r="U708" s="49"/>
    </row>
    <row r="709" spans="1:21" ht="15.75" x14ac:dyDescent="0.25">
      <c r="A709" s="61"/>
      <c r="B709" s="49"/>
      <c r="C709" s="62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49"/>
      <c r="T709" s="49"/>
      <c r="U709" s="49"/>
    </row>
    <row r="710" spans="1:21" ht="15.75" x14ac:dyDescent="0.25">
      <c r="A710" s="61"/>
      <c r="B710" s="49"/>
      <c r="C710" s="62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49"/>
      <c r="T710" s="49"/>
      <c r="U710" s="49"/>
    </row>
    <row r="711" spans="1:21" ht="15.75" x14ac:dyDescent="0.25">
      <c r="A711" s="61"/>
      <c r="B711" s="49"/>
      <c r="C711" s="62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49"/>
      <c r="T711" s="49"/>
      <c r="U711" s="49"/>
    </row>
    <row r="712" spans="1:21" ht="15.75" x14ac:dyDescent="0.25">
      <c r="A712" s="61"/>
      <c r="B712" s="49"/>
      <c r="C712" s="62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49"/>
      <c r="T712" s="49"/>
      <c r="U712" s="49"/>
    </row>
    <row r="713" spans="1:21" ht="15.75" x14ac:dyDescent="0.25">
      <c r="A713" s="61"/>
      <c r="B713" s="49"/>
      <c r="C713" s="62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49"/>
      <c r="T713" s="49"/>
      <c r="U713" s="49"/>
    </row>
    <row r="714" spans="1:21" ht="15.75" x14ac:dyDescent="0.25">
      <c r="A714" s="61"/>
      <c r="B714" s="49"/>
      <c r="C714" s="62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49"/>
      <c r="T714" s="49"/>
      <c r="U714" s="49"/>
    </row>
    <row r="715" spans="1:21" ht="15.75" x14ac:dyDescent="0.25">
      <c r="A715" s="61"/>
      <c r="B715" s="49"/>
      <c r="C715" s="62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49"/>
      <c r="T715" s="49"/>
      <c r="U715" s="49"/>
    </row>
    <row r="716" spans="1:21" ht="15.75" x14ac:dyDescent="0.25">
      <c r="A716" s="61"/>
      <c r="B716" s="49"/>
      <c r="C716" s="62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49"/>
      <c r="T716" s="49"/>
      <c r="U716" s="49"/>
    </row>
    <row r="717" spans="1:21" ht="15.75" x14ac:dyDescent="0.25">
      <c r="A717" s="61"/>
      <c r="B717" s="49"/>
      <c r="C717" s="62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49"/>
      <c r="T717" s="49"/>
      <c r="U717" s="49"/>
    </row>
    <row r="718" spans="1:21" ht="15.75" x14ac:dyDescent="0.25">
      <c r="A718" s="61"/>
      <c r="B718" s="49"/>
      <c r="C718" s="62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49"/>
      <c r="T718" s="49"/>
      <c r="U718" s="49"/>
    </row>
    <row r="719" spans="1:21" ht="15.75" x14ac:dyDescent="0.25">
      <c r="A719" s="61"/>
      <c r="B719" s="49"/>
      <c r="C719" s="62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49"/>
      <c r="T719" s="49"/>
      <c r="U719" s="49"/>
    </row>
    <row r="720" spans="1:21" ht="15.75" x14ac:dyDescent="0.25">
      <c r="A720" s="61"/>
      <c r="B720" s="49"/>
      <c r="C720" s="62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49"/>
      <c r="T720" s="49"/>
      <c r="U720" s="49"/>
    </row>
    <row r="721" spans="1:21" ht="15.75" x14ac:dyDescent="0.25">
      <c r="A721" s="61"/>
      <c r="B721" s="49"/>
      <c r="C721" s="62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49"/>
      <c r="T721" s="49"/>
      <c r="U721" s="49"/>
    </row>
    <row r="722" spans="1:21" ht="15.75" x14ac:dyDescent="0.25">
      <c r="A722" s="61"/>
      <c r="B722" s="49"/>
      <c r="C722" s="62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49"/>
      <c r="T722" s="49"/>
      <c r="U722" s="49"/>
    </row>
    <row r="723" spans="1:21" ht="15.75" x14ac:dyDescent="0.25">
      <c r="A723" s="61"/>
      <c r="B723" s="49"/>
      <c r="C723" s="62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49"/>
      <c r="T723" s="49"/>
      <c r="U723" s="49"/>
    </row>
    <row r="724" spans="1:21" ht="15.75" x14ac:dyDescent="0.25">
      <c r="A724" s="61"/>
      <c r="B724" s="49"/>
      <c r="C724" s="62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49"/>
      <c r="T724" s="49"/>
      <c r="U724" s="49"/>
    </row>
    <row r="725" spans="1:21" ht="15.75" x14ac:dyDescent="0.25">
      <c r="A725" s="61"/>
      <c r="B725" s="49"/>
      <c r="C725" s="62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49"/>
      <c r="T725" s="49"/>
      <c r="U725" s="49"/>
    </row>
    <row r="726" spans="1:21" ht="15.75" x14ac:dyDescent="0.25">
      <c r="A726" s="61"/>
      <c r="B726" s="49"/>
      <c r="C726" s="62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49"/>
      <c r="T726" s="49"/>
      <c r="U726" s="49"/>
    </row>
    <row r="727" spans="1:21" ht="15.75" x14ac:dyDescent="0.25">
      <c r="A727" s="61"/>
      <c r="B727" s="49"/>
      <c r="C727" s="62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49"/>
      <c r="T727" s="49"/>
      <c r="U727" s="49"/>
    </row>
    <row r="728" spans="1:21" ht="15.75" x14ac:dyDescent="0.25">
      <c r="A728" s="61"/>
      <c r="B728" s="49"/>
      <c r="C728" s="62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49"/>
      <c r="T728" s="49"/>
      <c r="U728" s="49"/>
    </row>
    <row r="729" spans="1:21" ht="15.75" x14ac:dyDescent="0.25">
      <c r="A729" s="61"/>
      <c r="B729" s="49"/>
      <c r="C729" s="62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49"/>
      <c r="T729" s="49"/>
      <c r="U729" s="49"/>
    </row>
    <row r="730" spans="1:21" ht="15.75" x14ac:dyDescent="0.25">
      <c r="A730" s="61"/>
      <c r="B730" s="49"/>
      <c r="C730" s="62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49"/>
      <c r="T730" s="49"/>
      <c r="U730" s="49"/>
    </row>
    <row r="731" spans="1:21" ht="15.75" x14ac:dyDescent="0.25">
      <c r="A731" s="61"/>
      <c r="B731" s="49"/>
      <c r="C731" s="62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49"/>
      <c r="T731" s="49"/>
      <c r="U731" s="49"/>
    </row>
    <row r="732" spans="1:21" ht="15.75" x14ac:dyDescent="0.25">
      <c r="A732" s="61"/>
      <c r="B732" s="49"/>
      <c r="C732" s="62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49"/>
      <c r="T732" s="49"/>
      <c r="U732" s="49"/>
    </row>
    <row r="733" spans="1:21" ht="15.75" x14ac:dyDescent="0.25">
      <c r="A733" s="61"/>
      <c r="B733" s="49"/>
      <c r="C733" s="62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49"/>
      <c r="T733" s="49"/>
      <c r="U733" s="49"/>
    </row>
    <row r="734" spans="1:21" ht="15.75" x14ac:dyDescent="0.25">
      <c r="A734" s="61"/>
      <c r="B734" s="49"/>
      <c r="C734" s="62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49"/>
      <c r="T734" s="49"/>
      <c r="U734" s="49"/>
    </row>
    <row r="735" spans="1:21" ht="15.75" x14ac:dyDescent="0.25">
      <c r="A735" s="61"/>
      <c r="B735" s="49"/>
      <c r="C735" s="62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49"/>
      <c r="T735" s="49"/>
      <c r="U735" s="49"/>
    </row>
    <row r="736" spans="1:21" ht="15.75" x14ac:dyDescent="0.25">
      <c r="A736" s="61"/>
      <c r="B736" s="49"/>
      <c r="C736" s="62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49"/>
      <c r="T736" s="49"/>
      <c r="U736" s="49"/>
    </row>
    <row r="737" spans="1:21" ht="15.75" x14ac:dyDescent="0.25">
      <c r="A737" s="61"/>
      <c r="B737" s="49"/>
      <c r="C737" s="62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49"/>
      <c r="T737" s="49"/>
      <c r="U737" s="49"/>
    </row>
    <row r="738" spans="1:21" ht="15.75" x14ac:dyDescent="0.25">
      <c r="A738" s="61"/>
      <c r="B738" s="49"/>
      <c r="C738" s="62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49"/>
      <c r="T738" s="49"/>
      <c r="U738" s="49"/>
    </row>
    <row r="739" spans="1:21" ht="15.75" x14ac:dyDescent="0.25">
      <c r="A739" s="61"/>
      <c r="B739" s="49"/>
      <c r="C739" s="62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49"/>
      <c r="T739" s="49"/>
      <c r="U739" s="49"/>
    </row>
    <row r="740" spans="1:21" ht="15.75" x14ac:dyDescent="0.25">
      <c r="A740" s="61"/>
      <c r="B740" s="49"/>
      <c r="C740" s="62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49"/>
      <c r="T740" s="49"/>
      <c r="U740" s="49"/>
    </row>
    <row r="741" spans="1:21" ht="15.75" x14ac:dyDescent="0.25">
      <c r="A741" s="61"/>
      <c r="B741" s="49"/>
      <c r="C741" s="62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49"/>
      <c r="T741" s="49"/>
      <c r="U741" s="49"/>
    </row>
    <row r="742" spans="1:21" ht="15.75" x14ac:dyDescent="0.25">
      <c r="A742" s="61"/>
      <c r="B742" s="49"/>
      <c r="C742" s="62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49"/>
      <c r="T742" s="49"/>
      <c r="U742" s="49"/>
    </row>
    <row r="743" spans="1:21" ht="15.75" x14ac:dyDescent="0.25">
      <c r="A743" s="61"/>
      <c r="B743" s="49"/>
      <c r="C743" s="62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49"/>
      <c r="T743" s="49"/>
      <c r="U743" s="49"/>
    </row>
    <row r="744" spans="1:21" ht="15.75" x14ac:dyDescent="0.25">
      <c r="A744" s="61"/>
      <c r="B744" s="49"/>
      <c r="C744" s="62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49"/>
      <c r="T744" s="49"/>
      <c r="U744" s="49"/>
    </row>
    <row r="745" spans="1:21" ht="15.75" x14ac:dyDescent="0.25">
      <c r="A745" s="61"/>
      <c r="B745" s="49"/>
      <c r="C745" s="62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49"/>
      <c r="T745" s="49"/>
      <c r="U745" s="49"/>
    </row>
    <row r="746" spans="1:21" ht="15.75" x14ac:dyDescent="0.25">
      <c r="A746" s="61"/>
      <c r="B746" s="49"/>
      <c r="C746" s="62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49"/>
      <c r="T746" s="49"/>
      <c r="U746" s="49"/>
    </row>
    <row r="747" spans="1:21" ht="15.75" x14ac:dyDescent="0.25">
      <c r="A747" s="61"/>
      <c r="B747" s="49"/>
      <c r="C747" s="62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49"/>
      <c r="T747" s="49"/>
      <c r="U747" s="49"/>
    </row>
    <row r="748" spans="1:21" ht="15.75" x14ac:dyDescent="0.25">
      <c r="A748" s="61"/>
      <c r="B748" s="49"/>
      <c r="C748" s="62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49"/>
      <c r="T748" s="49"/>
      <c r="U748" s="49"/>
    </row>
    <row r="749" spans="1:21" ht="15.75" x14ac:dyDescent="0.25">
      <c r="A749" s="61"/>
      <c r="B749" s="49"/>
      <c r="C749" s="62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49"/>
      <c r="T749" s="49"/>
      <c r="U749" s="49"/>
    </row>
    <row r="750" spans="1:21" ht="15.75" x14ac:dyDescent="0.25">
      <c r="A750" s="61"/>
      <c r="B750" s="49"/>
      <c r="C750" s="62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49"/>
      <c r="T750" s="49"/>
      <c r="U750" s="49"/>
    </row>
    <row r="751" spans="1:21" ht="15.75" x14ac:dyDescent="0.25">
      <c r="A751" s="61"/>
      <c r="B751" s="49"/>
      <c r="C751" s="62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49"/>
      <c r="T751" s="49"/>
      <c r="U751" s="49"/>
    </row>
    <row r="752" spans="1:21" ht="15.75" x14ac:dyDescent="0.25">
      <c r="A752" s="61"/>
      <c r="B752" s="49"/>
      <c r="C752" s="62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49"/>
      <c r="T752" s="49"/>
      <c r="U752" s="49"/>
    </row>
    <row r="753" spans="1:21" ht="15.75" x14ac:dyDescent="0.25">
      <c r="A753" s="61"/>
      <c r="B753" s="49"/>
      <c r="C753" s="62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49"/>
      <c r="T753" s="49"/>
      <c r="U753" s="49"/>
    </row>
    <row r="754" spans="1:21" ht="15.75" x14ac:dyDescent="0.25">
      <c r="A754" s="61"/>
      <c r="B754" s="49"/>
      <c r="C754" s="62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49"/>
      <c r="T754" s="49"/>
      <c r="U754" s="49"/>
    </row>
    <row r="755" spans="1:21" ht="15.75" x14ac:dyDescent="0.25">
      <c r="A755" s="61"/>
      <c r="B755" s="49"/>
      <c r="C755" s="62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49"/>
      <c r="T755" s="49"/>
      <c r="U755" s="49"/>
    </row>
    <row r="756" spans="1:21" ht="15.75" x14ac:dyDescent="0.25">
      <c r="A756" s="61"/>
      <c r="B756" s="49"/>
      <c r="C756" s="62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49"/>
      <c r="T756" s="49"/>
      <c r="U756" s="49"/>
    </row>
    <row r="757" spans="1:21" ht="15.75" x14ac:dyDescent="0.25">
      <c r="A757" s="61"/>
      <c r="B757" s="49"/>
      <c r="C757" s="62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49"/>
      <c r="T757" s="49"/>
      <c r="U757" s="49"/>
    </row>
    <row r="758" spans="1:21" ht="15.75" x14ac:dyDescent="0.25">
      <c r="A758" s="61"/>
      <c r="B758" s="49"/>
      <c r="C758" s="62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49"/>
      <c r="T758" s="49"/>
      <c r="U758" s="49"/>
    </row>
    <row r="759" spans="1:21" ht="15.75" x14ac:dyDescent="0.25">
      <c r="A759" s="61"/>
      <c r="B759" s="49"/>
      <c r="C759" s="62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49"/>
      <c r="T759" s="49"/>
      <c r="U759" s="49"/>
    </row>
    <row r="760" spans="1:21" ht="15.75" x14ac:dyDescent="0.25">
      <c r="A760" s="61"/>
      <c r="B760" s="49"/>
      <c r="C760" s="62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49"/>
      <c r="T760" s="49"/>
      <c r="U760" s="49"/>
    </row>
    <row r="761" spans="1:21" ht="15.75" x14ac:dyDescent="0.25">
      <c r="A761" s="61"/>
      <c r="B761" s="49"/>
      <c r="C761" s="62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49"/>
      <c r="T761" s="49"/>
      <c r="U761" s="49"/>
    </row>
    <row r="762" spans="1:21" ht="15.75" x14ac:dyDescent="0.25">
      <c r="A762" s="61"/>
      <c r="B762" s="49"/>
      <c r="C762" s="62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49"/>
      <c r="T762" s="49"/>
      <c r="U762" s="49"/>
    </row>
    <row r="763" spans="1:21" ht="15.75" x14ac:dyDescent="0.25">
      <c r="A763" s="61"/>
      <c r="B763" s="49"/>
      <c r="C763" s="62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49"/>
      <c r="T763" s="49"/>
      <c r="U763" s="49"/>
    </row>
    <row r="764" spans="1:21" ht="15.75" x14ac:dyDescent="0.25">
      <c r="A764" s="61"/>
      <c r="B764" s="49"/>
      <c r="C764" s="62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49"/>
      <c r="T764" s="49"/>
      <c r="U764" s="49"/>
    </row>
    <row r="765" spans="1:21" ht="15.75" x14ac:dyDescent="0.25">
      <c r="A765" s="61"/>
      <c r="B765" s="49"/>
      <c r="C765" s="62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49"/>
      <c r="T765" s="49"/>
      <c r="U765" s="49"/>
    </row>
    <row r="766" spans="1:21" ht="15.75" x14ac:dyDescent="0.25">
      <c r="A766" s="61"/>
      <c r="B766" s="49"/>
      <c r="C766" s="62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49"/>
      <c r="T766" s="49"/>
      <c r="U766" s="49"/>
    </row>
    <row r="767" spans="1:21" ht="15.75" x14ac:dyDescent="0.25">
      <c r="A767" s="61"/>
      <c r="B767" s="49"/>
      <c r="C767" s="62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49"/>
      <c r="T767" s="49"/>
      <c r="U767" s="49"/>
    </row>
    <row r="768" spans="1:21" ht="15.75" x14ac:dyDescent="0.25">
      <c r="A768" s="61"/>
      <c r="B768" s="49"/>
      <c r="C768" s="62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49"/>
      <c r="T768" s="49"/>
      <c r="U768" s="49"/>
    </row>
    <row r="769" spans="1:21" ht="15.75" x14ac:dyDescent="0.25">
      <c r="A769" s="61"/>
      <c r="B769" s="49"/>
      <c r="C769" s="62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49"/>
      <c r="T769" s="49"/>
      <c r="U769" s="49"/>
    </row>
    <row r="770" spans="1:21" ht="15.75" x14ac:dyDescent="0.25">
      <c r="A770" s="61"/>
      <c r="B770" s="49"/>
      <c r="C770" s="62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49"/>
      <c r="T770" s="49"/>
      <c r="U770" s="49"/>
    </row>
    <row r="771" spans="1:21" ht="15.75" x14ac:dyDescent="0.25">
      <c r="A771" s="61"/>
      <c r="B771" s="49"/>
      <c r="C771" s="62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49"/>
      <c r="T771" s="49"/>
      <c r="U771" s="49"/>
    </row>
    <row r="772" spans="1:21" ht="15.75" x14ac:dyDescent="0.25">
      <c r="A772" s="61"/>
      <c r="B772" s="49"/>
      <c r="C772" s="62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49"/>
      <c r="T772" s="49"/>
      <c r="U772" s="49"/>
    </row>
    <row r="773" spans="1:21" ht="15.75" x14ac:dyDescent="0.25">
      <c r="A773" s="61"/>
      <c r="B773" s="49"/>
      <c r="C773" s="62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49"/>
      <c r="T773" s="49"/>
      <c r="U773" s="49"/>
    </row>
    <row r="774" spans="1:21" ht="15.75" x14ac:dyDescent="0.25">
      <c r="A774" s="61"/>
      <c r="B774" s="49"/>
      <c r="C774" s="62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49"/>
      <c r="T774" s="49"/>
      <c r="U774" s="49"/>
    </row>
    <row r="775" spans="1:21" ht="15.75" x14ac:dyDescent="0.25">
      <c r="A775" s="61"/>
      <c r="B775" s="49"/>
      <c r="C775" s="62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49"/>
      <c r="T775" s="49"/>
      <c r="U775" s="49"/>
    </row>
    <row r="776" spans="1:21" ht="15.75" x14ac:dyDescent="0.25">
      <c r="A776" s="61"/>
      <c r="B776" s="49"/>
      <c r="C776" s="62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49"/>
      <c r="T776" s="49"/>
      <c r="U776" s="49"/>
    </row>
    <row r="777" spans="1:21" ht="15.75" x14ac:dyDescent="0.25">
      <c r="A777" s="61"/>
      <c r="B777" s="49"/>
      <c r="C777" s="62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49"/>
      <c r="T777" s="49"/>
      <c r="U777" s="49"/>
    </row>
    <row r="778" spans="1:21" ht="15.75" x14ac:dyDescent="0.25">
      <c r="A778" s="61"/>
      <c r="B778" s="49"/>
      <c r="C778" s="62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49"/>
      <c r="T778" s="49"/>
      <c r="U778" s="49"/>
    </row>
    <row r="779" spans="1:21" ht="15.75" x14ac:dyDescent="0.25">
      <c r="A779" s="61"/>
      <c r="B779" s="49"/>
      <c r="C779" s="62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49"/>
      <c r="T779" s="49"/>
      <c r="U779" s="49"/>
    </row>
    <row r="780" spans="1:21" ht="15.75" x14ac:dyDescent="0.25">
      <c r="A780" s="61"/>
      <c r="B780" s="49"/>
      <c r="C780" s="62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49"/>
      <c r="T780" s="49"/>
      <c r="U780" s="49"/>
    </row>
    <row r="781" spans="1:21" ht="15.75" x14ac:dyDescent="0.25">
      <c r="A781" s="61"/>
      <c r="B781" s="49"/>
      <c r="C781" s="62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49"/>
      <c r="T781" s="49"/>
      <c r="U781" s="49"/>
    </row>
    <row r="782" spans="1:21" ht="15.75" x14ac:dyDescent="0.25">
      <c r="A782" s="61"/>
      <c r="B782" s="49"/>
      <c r="C782" s="62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49"/>
      <c r="T782" s="49"/>
      <c r="U782" s="49"/>
    </row>
    <row r="783" spans="1:21" ht="15.75" x14ac:dyDescent="0.25">
      <c r="A783" s="61"/>
      <c r="B783" s="49"/>
      <c r="C783" s="62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49"/>
      <c r="T783" s="49"/>
      <c r="U783" s="49"/>
    </row>
    <row r="784" spans="1:21" ht="15.75" x14ac:dyDescent="0.25">
      <c r="A784" s="61"/>
      <c r="B784" s="49"/>
      <c r="C784" s="62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49"/>
      <c r="T784" s="49"/>
      <c r="U784" s="49"/>
    </row>
    <row r="785" spans="1:21" ht="15.75" x14ac:dyDescent="0.25">
      <c r="A785" s="61"/>
      <c r="B785" s="49"/>
      <c r="C785" s="62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49"/>
      <c r="T785" s="49"/>
      <c r="U785" s="49"/>
    </row>
    <row r="786" spans="1:21" ht="15.75" x14ac:dyDescent="0.25">
      <c r="A786" s="61"/>
      <c r="B786" s="49"/>
      <c r="C786" s="62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49"/>
      <c r="T786" s="49"/>
      <c r="U786" s="49"/>
    </row>
    <row r="787" spans="1:21" ht="15.75" x14ac:dyDescent="0.25">
      <c r="A787" s="61"/>
      <c r="B787" s="49"/>
      <c r="C787" s="62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49"/>
      <c r="T787" s="49"/>
      <c r="U787" s="49"/>
    </row>
    <row r="788" spans="1:21" ht="15.75" x14ac:dyDescent="0.25">
      <c r="A788" s="61"/>
      <c r="B788" s="49"/>
      <c r="C788" s="62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49"/>
      <c r="T788" s="49"/>
      <c r="U788" s="49"/>
    </row>
    <row r="789" spans="1:21" ht="15.75" x14ac:dyDescent="0.25">
      <c r="A789" s="61"/>
      <c r="B789" s="49"/>
      <c r="C789" s="62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49"/>
      <c r="T789" s="49"/>
      <c r="U789" s="49"/>
    </row>
    <row r="790" spans="1:21" ht="15.75" x14ac:dyDescent="0.25">
      <c r="A790" s="61"/>
      <c r="B790" s="49"/>
      <c r="C790" s="62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49"/>
      <c r="T790" s="49"/>
      <c r="U790" s="49"/>
    </row>
    <row r="791" spans="1:21" ht="15.75" x14ac:dyDescent="0.25">
      <c r="A791" s="61"/>
      <c r="B791" s="49"/>
      <c r="C791" s="62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49"/>
      <c r="T791" s="49"/>
      <c r="U791" s="49"/>
    </row>
    <row r="792" spans="1:21" ht="15.75" x14ac:dyDescent="0.25">
      <c r="A792" s="61"/>
      <c r="B792" s="49"/>
      <c r="C792" s="62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49"/>
      <c r="T792" s="49"/>
      <c r="U792" s="49"/>
    </row>
    <row r="793" spans="1:21" ht="15.75" x14ac:dyDescent="0.25">
      <c r="A793" s="61"/>
      <c r="B793" s="49"/>
      <c r="C793" s="62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49"/>
      <c r="T793" s="49"/>
      <c r="U793" s="49"/>
    </row>
    <row r="794" spans="1:21" ht="15.75" x14ac:dyDescent="0.25">
      <c r="A794" s="61"/>
      <c r="B794" s="49"/>
      <c r="C794" s="62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49"/>
      <c r="T794" s="49"/>
      <c r="U794" s="49"/>
    </row>
    <row r="795" spans="1:21" ht="15.75" x14ac:dyDescent="0.25">
      <c r="A795" s="61"/>
      <c r="B795" s="49"/>
      <c r="C795" s="62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49"/>
      <c r="T795" s="49"/>
      <c r="U795" s="49"/>
    </row>
    <row r="796" spans="1:21" ht="15.75" x14ac:dyDescent="0.25">
      <c r="A796" s="61"/>
      <c r="B796" s="49"/>
      <c r="C796" s="62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49"/>
      <c r="T796" s="49"/>
      <c r="U796" s="49"/>
    </row>
    <row r="797" spans="1:21" ht="15.75" x14ac:dyDescent="0.25">
      <c r="A797" s="61"/>
      <c r="B797" s="49"/>
      <c r="C797" s="62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49"/>
      <c r="T797" s="49"/>
      <c r="U797" s="49"/>
    </row>
    <row r="798" spans="1:21" ht="15.75" x14ac:dyDescent="0.25">
      <c r="A798" s="61"/>
      <c r="B798" s="49"/>
      <c r="C798" s="62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49"/>
      <c r="T798" s="49"/>
      <c r="U798" s="49"/>
    </row>
    <row r="799" spans="1:21" ht="15.75" x14ac:dyDescent="0.25">
      <c r="A799" s="61"/>
      <c r="B799" s="49"/>
      <c r="C799" s="62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49"/>
      <c r="T799" s="49"/>
      <c r="U799" s="49"/>
    </row>
    <row r="800" spans="1:21" ht="15.75" x14ac:dyDescent="0.25">
      <c r="A800" s="61"/>
      <c r="B800" s="49"/>
      <c r="C800" s="62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49"/>
      <c r="T800" s="49"/>
      <c r="U800" s="49"/>
    </row>
    <row r="801" spans="1:21" ht="15.75" x14ac:dyDescent="0.25">
      <c r="A801" s="61"/>
      <c r="B801" s="49"/>
      <c r="C801" s="62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49"/>
      <c r="T801" s="49"/>
      <c r="U801" s="49"/>
    </row>
    <row r="802" spans="1:21" ht="15.75" x14ac:dyDescent="0.25">
      <c r="A802" s="61"/>
      <c r="B802" s="49"/>
      <c r="C802" s="62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49"/>
      <c r="T802" s="49"/>
      <c r="U802" s="49"/>
    </row>
    <row r="803" spans="1:21" ht="15.75" x14ac:dyDescent="0.25">
      <c r="A803" s="61"/>
      <c r="B803" s="49"/>
      <c r="C803" s="62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49"/>
      <c r="T803" s="49"/>
      <c r="U803" s="49"/>
    </row>
    <row r="804" spans="1:21" ht="15.75" x14ac:dyDescent="0.25">
      <c r="A804" s="61"/>
      <c r="B804" s="49"/>
      <c r="C804" s="62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49"/>
      <c r="T804" s="49"/>
      <c r="U804" s="49"/>
    </row>
    <row r="805" spans="1:21" ht="15.75" x14ac:dyDescent="0.25">
      <c r="A805" s="61"/>
      <c r="B805" s="49"/>
      <c r="C805" s="62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49"/>
      <c r="T805" s="49"/>
      <c r="U805" s="49"/>
    </row>
    <row r="806" spans="1:21" ht="15.75" x14ac:dyDescent="0.25">
      <c r="A806" s="61"/>
      <c r="B806" s="49"/>
      <c r="C806" s="62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49"/>
      <c r="T806" s="49"/>
      <c r="U806" s="49"/>
    </row>
    <row r="807" spans="1:21" ht="15.75" x14ac:dyDescent="0.25">
      <c r="A807" s="61"/>
      <c r="B807" s="49"/>
      <c r="C807" s="62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49"/>
      <c r="T807" s="49"/>
      <c r="U807" s="49"/>
    </row>
    <row r="808" spans="1:21" ht="15.75" x14ac:dyDescent="0.25">
      <c r="A808" s="61"/>
      <c r="B808" s="49"/>
      <c r="C808" s="62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49"/>
      <c r="T808" s="49"/>
      <c r="U808" s="49"/>
    </row>
    <row r="809" spans="1:21" ht="15.75" x14ac:dyDescent="0.25">
      <c r="A809" s="61"/>
      <c r="B809" s="49"/>
      <c r="C809" s="62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49"/>
      <c r="T809" s="49"/>
      <c r="U809" s="49"/>
    </row>
    <row r="810" spans="1:21" ht="15.75" x14ac:dyDescent="0.25">
      <c r="A810" s="61"/>
      <c r="B810" s="49"/>
      <c r="C810" s="62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49"/>
      <c r="T810" s="49"/>
      <c r="U810" s="49"/>
    </row>
    <row r="811" spans="1:21" ht="15.75" x14ac:dyDescent="0.25">
      <c r="A811" s="61"/>
      <c r="B811" s="49"/>
      <c r="C811" s="62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49"/>
      <c r="T811" s="49"/>
      <c r="U811" s="49"/>
    </row>
    <row r="812" spans="1:21" ht="15.75" x14ac:dyDescent="0.25">
      <c r="A812" s="61"/>
      <c r="B812" s="49"/>
      <c r="C812" s="62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49"/>
      <c r="T812" s="49"/>
      <c r="U812" s="49"/>
    </row>
    <row r="813" spans="1:21" ht="15.75" x14ac:dyDescent="0.25">
      <c r="A813" s="61"/>
      <c r="B813" s="49"/>
      <c r="C813" s="62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49"/>
      <c r="T813" s="49"/>
      <c r="U813" s="49"/>
    </row>
    <row r="814" spans="1:21" ht="15.75" x14ac:dyDescent="0.25">
      <c r="A814" s="61"/>
      <c r="B814" s="49"/>
      <c r="C814" s="62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49"/>
      <c r="T814" s="49"/>
      <c r="U814" s="49"/>
    </row>
    <row r="815" spans="1:21" ht="15.75" x14ac:dyDescent="0.25">
      <c r="A815" s="61"/>
      <c r="B815" s="49"/>
      <c r="C815" s="62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49"/>
      <c r="T815" s="49"/>
      <c r="U815" s="49"/>
    </row>
    <row r="816" spans="1:21" ht="15.75" x14ac:dyDescent="0.25">
      <c r="A816" s="61"/>
      <c r="B816" s="49"/>
      <c r="C816" s="62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49"/>
      <c r="T816" s="49"/>
      <c r="U816" s="49"/>
    </row>
    <row r="817" spans="1:21" ht="15.75" x14ac:dyDescent="0.25">
      <c r="A817" s="61"/>
      <c r="B817" s="49"/>
      <c r="C817" s="62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49"/>
      <c r="T817" s="49"/>
      <c r="U817" s="49"/>
    </row>
    <row r="818" spans="1:21" ht="15.75" x14ac:dyDescent="0.25">
      <c r="A818" s="61"/>
      <c r="B818" s="49"/>
      <c r="C818" s="62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49"/>
      <c r="T818" s="49"/>
      <c r="U818" s="49"/>
    </row>
    <row r="819" spans="1:21" ht="15.75" x14ac:dyDescent="0.25">
      <c r="A819" s="61"/>
      <c r="B819" s="49"/>
      <c r="C819" s="62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49"/>
      <c r="T819" s="49"/>
      <c r="U819" s="49"/>
    </row>
    <row r="820" spans="1:21" ht="15.75" x14ac:dyDescent="0.25">
      <c r="A820" s="61"/>
      <c r="B820" s="49"/>
      <c r="C820" s="62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49"/>
      <c r="T820" s="49"/>
      <c r="U820" s="49"/>
    </row>
    <row r="821" spans="1:21" ht="15.75" x14ac:dyDescent="0.25">
      <c r="A821" s="61"/>
      <c r="B821" s="49"/>
      <c r="C821" s="62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49"/>
      <c r="T821" s="49"/>
      <c r="U821" s="49"/>
    </row>
    <row r="822" spans="1:21" ht="15.75" x14ac:dyDescent="0.25">
      <c r="A822" s="61"/>
      <c r="B822" s="49"/>
      <c r="C822" s="62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49"/>
      <c r="T822" s="49"/>
      <c r="U822" s="49"/>
    </row>
    <row r="823" spans="1:21" ht="15.75" x14ac:dyDescent="0.25">
      <c r="A823" s="61"/>
      <c r="B823" s="49"/>
      <c r="C823" s="62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49"/>
      <c r="T823" s="49"/>
      <c r="U823" s="49"/>
    </row>
    <row r="824" spans="1:21" ht="15.75" x14ac:dyDescent="0.25">
      <c r="A824" s="61"/>
      <c r="B824" s="49"/>
      <c r="C824" s="62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49"/>
      <c r="T824" s="49"/>
      <c r="U824" s="49"/>
    </row>
    <row r="825" spans="1:21" ht="15.75" x14ac:dyDescent="0.25">
      <c r="A825" s="61"/>
      <c r="B825" s="49"/>
      <c r="C825" s="62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49"/>
      <c r="T825" s="49"/>
      <c r="U825" s="49"/>
    </row>
    <row r="826" spans="1:21" ht="15.75" x14ac:dyDescent="0.25">
      <c r="A826" s="61"/>
      <c r="B826" s="49"/>
      <c r="C826" s="62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49"/>
      <c r="T826" s="49"/>
      <c r="U826" s="49"/>
    </row>
    <row r="827" spans="1:21" ht="15.75" x14ac:dyDescent="0.25">
      <c r="A827" s="61"/>
      <c r="B827" s="49"/>
      <c r="C827" s="62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49"/>
      <c r="T827" s="49"/>
      <c r="U827" s="49"/>
    </row>
    <row r="828" spans="1:21" ht="15.75" x14ac:dyDescent="0.25">
      <c r="A828" s="61"/>
      <c r="B828" s="49"/>
      <c r="C828" s="62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49"/>
      <c r="T828" s="49"/>
      <c r="U828" s="49"/>
    </row>
    <row r="829" spans="1:21" ht="15.75" x14ac:dyDescent="0.25">
      <c r="A829" s="61"/>
      <c r="B829" s="49"/>
      <c r="C829" s="62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49"/>
      <c r="T829" s="49"/>
      <c r="U829" s="49"/>
    </row>
    <row r="830" spans="1:21" ht="15.75" x14ac:dyDescent="0.25">
      <c r="A830" s="61"/>
      <c r="B830" s="49"/>
      <c r="C830" s="62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49"/>
      <c r="T830" s="49"/>
      <c r="U830" s="49"/>
    </row>
    <row r="831" spans="1:21" ht="15.75" x14ac:dyDescent="0.25">
      <c r="A831" s="61"/>
      <c r="B831" s="49"/>
      <c r="C831" s="62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49"/>
      <c r="T831" s="49"/>
      <c r="U831" s="49"/>
    </row>
    <row r="832" spans="1:21" ht="15.75" x14ac:dyDescent="0.25">
      <c r="A832" s="61"/>
      <c r="B832" s="49"/>
      <c r="C832" s="62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49"/>
      <c r="T832" s="49"/>
      <c r="U832" s="49"/>
    </row>
    <row r="833" spans="1:21" ht="15.75" x14ac:dyDescent="0.25">
      <c r="A833" s="61"/>
      <c r="B833" s="49"/>
      <c r="C833" s="62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49"/>
      <c r="T833" s="49"/>
      <c r="U833" s="49"/>
    </row>
    <row r="834" spans="1:21" ht="15.75" x14ac:dyDescent="0.25">
      <c r="A834" s="61"/>
      <c r="B834" s="49"/>
      <c r="C834" s="62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49"/>
      <c r="T834" s="49"/>
      <c r="U834" s="49"/>
    </row>
    <row r="835" spans="1:21" ht="15.75" x14ac:dyDescent="0.25">
      <c r="A835" s="61"/>
      <c r="B835" s="49"/>
      <c r="C835" s="62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49"/>
      <c r="T835" s="49"/>
      <c r="U835" s="49"/>
    </row>
    <row r="836" spans="1:21" ht="15.75" x14ac:dyDescent="0.25">
      <c r="A836" s="61"/>
      <c r="B836" s="49"/>
      <c r="C836" s="62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49"/>
      <c r="T836" s="49"/>
      <c r="U836" s="49"/>
    </row>
    <row r="837" spans="1:21" ht="15.75" x14ac:dyDescent="0.25">
      <c r="A837" s="61"/>
      <c r="B837" s="49"/>
      <c r="C837" s="62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49"/>
      <c r="T837" s="49"/>
      <c r="U837" s="49"/>
    </row>
    <row r="838" spans="1:21" ht="15.75" x14ac:dyDescent="0.25">
      <c r="A838" s="61"/>
      <c r="B838" s="49"/>
      <c r="C838" s="62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49"/>
      <c r="T838" s="49"/>
      <c r="U838" s="49"/>
    </row>
    <row r="839" spans="1:21" ht="15.75" x14ac:dyDescent="0.25">
      <c r="A839" s="61"/>
      <c r="B839" s="49"/>
      <c r="C839" s="62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49"/>
      <c r="T839" s="49"/>
      <c r="U839" s="49"/>
    </row>
    <row r="840" spans="1:21" ht="15.75" x14ac:dyDescent="0.25">
      <c r="A840" s="61"/>
      <c r="B840" s="49"/>
      <c r="C840" s="62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49"/>
      <c r="T840" s="49"/>
      <c r="U840" s="49"/>
    </row>
    <row r="841" spans="1:21" ht="15.75" x14ac:dyDescent="0.25">
      <c r="A841" s="61"/>
      <c r="B841" s="49"/>
      <c r="C841" s="62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49"/>
      <c r="T841" s="49"/>
      <c r="U841" s="49"/>
    </row>
    <row r="842" spans="1:21" ht="15.75" x14ac:dyDescent="0.25">
      <c r="A842" s="61"/>
      <c r="B842" s="49"/>
      <c r="C842" s="62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49"/>
      <c r="T842" s="49"/>
      <c r="U842" s="49"/>
    </row>
    <row r="843" spans="1:21" ht="15.75" x14ac:dyDescent="0.25">
      <c r="A843" s="61"/>
      <c r="B843" s="49"/>
      <c r="C843" s="62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49"/>
      <c r="T843" s="49"/>
      <c r="U843" s="49"/>
    </row>
    <row r="844" spans="1:21" ht="15.75" x14ac:dyDescent="0.25">
      <c r="A844" s="61"/>
      <c r="B844" s="49"/>
      <c r="C844" s="62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49"/>
      <c r="T844" s="49"/>
      <c r="U844" s="49"/>
    </row>
    <row r="845" spans="1:21" ht="15.75" x14ac:dyDescent="0.25">
      <c r="A845" s="61"/>
      <c r="B845" s="49"/>
      <c r="C845" s="62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49"/>
      <c r="T845" s="49"/>
      <c r="U845" s="49"/>
    </row>
    <row r="846" spans="1:21" ht="15.75" x14ac:dyDescent="0.25">
      <c r="A846" s="61"/>
      <c r="B846" s="49"/>
      <c r="C846" s="62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49"/>
      <c r="T846" s="49"/>
      <c r="U846" s="49"/>
    </row>
    <row r="847" spans="1:21" ht="15.75" x14ac:dyDescent="0.25">
      <c r="A847" s="61"/>
      <c r="B847" s="49"/>
      <c r="C847" s="62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49"/>
      <c r="T847" s="49"/>
      <c r="U847" s="49"/>
    </row>
    <row r="848" spans="1:21" ht="15.75" x14ac:dyDescent="0.25">
      <c r="A848" s="61"/>
      <c r="B848" s="49"/>
      <c r="C848" s="62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49"/>
      <c r="T848" s="49"/>
      <c r="U848" s="49"/>
    </row>
    <row r="849" spans="1:21" ht="15.75" x14ac:dyDescent="0.25">
      <c r="A849" s="61"/>
      <c r="B849" s="49"/>
      <c r="C849" s="62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49"/>
      <c r="T849" s="49"/>
      <c r="U849" s="49"/>
    </row>
    <row r="850" spans="1:21" ht="15.75" x14ac:dyDescent="0.25">
      <c r="A850" s="61"/>
      <c r="B850" s="49"/>
      <c r="C850" s="62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49"/>
      <c r="T850" s="49"/>
      <c r="U850" s="49"/>
    </row>
    <row r="851" spans="1:21" ht="15.75" x14ac:dyDescent="0.25">
      <c r="A851" s="61"/>
      <c r="B851" s="49"/>
      <c r="C851" s="62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49"/>
      <c r="T851" s="49"/>
      <c r="U851" s="49"/>
    </row>
    <row r="852" spans="1:21" ht="15.75" x14ac:dyDescent="0.25">
      <c r="A852" s="61"/>
      <c r="B852" s="49"/>
      <c r="C852" s="62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49"/>
      <c r="T852" s="49"/>
      <c r="U852" s="49"/>
    </row>
    <row r="853" spans="1:21" ht="15.75" x14ac:dyDescent="0.25">
      <c r="A853" s="61"/>
      <c r="B853" s="49"/>
      <c r="C853" s="62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49"/>
      <c r="T853" s="49"/>
      <c r="U853" s="49"/>
    </row>
    <row r="854" spans="1:21" ht="15.75" x14ac:dyDescent="0.25">
      <c r="A854" s="61"/>
      <c r="B854" s="49"/>
      <c r="C854" s="62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49"/>
      <c r="T854" s="49"/>
      <c r="U854" s="49"/>
    </row>
    <row r="855" spans="1:21" ht="15.75" x14ac:dyDescent="0.25">
      <c r="A855" s="61"/>
      <c r="B855" s="49"/>
      <c r="C855" s="62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49"/>
      <c r="T855" s="49"/>
      <c r="U855" s="49"/>
    </row>
    <row r="856" spans="1:21" ht="15.75" x14ac:dyDescent="0.25">
      <c r="A856" s="61"/>
      <c r="B856" s="49"/>
      <c r="C856" s="62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49"/>
      <c r="T856" s="49"/>
      <c r="U856" s="49"/>
    </row>
    <row r="857" spans="1:21" ht="15.75" x14ac:dyDescent="0.25">
      <c r="A857" s="61"/>
      <c r="B857" s="49"/>
      <c r="C857" s="62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49"/>
      <c r="T857" s="49"/>
      <c r="U857" s="49"/>
    </row>
    <row r="858" spans="1:21" ht="15.75" x14ac:dyDescent="0.25">
      <c r="A858" s="61"/>
      <c r="B858" s="49"/>
      <c r="C858" s="62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49"/>
      <c r="T858" s="49"/>
      <c r="U858" s="49"/>
    </row>
    <row r="859" spans="1:21" ht="15.75" x14ac:dyDescent="0.25">
      <c r="A859" s="61"/>
      <c r="B859" s="49"/>
      <c r="C859" s="62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49"/>
      <c r="T859" s="49"/>
      <c r="U859" s="49"/>
    </row>
    <row r="860" spans="1:21" ht="15.75" x14ac:dyDescent="0.25">
      <c r="A860" s="61"/>
      <c r="B860" s="49"/>
      <c r="C860" s="62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49"/>
      <c r="T860" s="49"/>
      <c r="U860" s="49"/>
    </row>
    <row r="861" spans="1:21" ht="15.75" x14ac:dyDescent="0.25">
      <c r="A861" s="61"/>
      <c r="B861" s="49"/>
      <c r="C861" s="62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49"/>
      <c r="T861" s="49"/>
      <c r="U861" s="49"/>
    </row>
    <row r="862" spans="1:21" ht="15.75" x14ac:dyDescent="0.25">
      <c r="A862" s="61"/>
      <c r="B862" s="49"/>
      <c r="C862" s="62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49"/>
      <c r="T862" s="49"/>
      <c r="U862" s="49"/>
    </row>
    <row r="863" spans="1:21" ht="15.75" x14ac:dyDescent="0.25">
      <c r="A863" s="61"/>
      <c r="B863" s="49"/>
      <c r="C863" s="62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49"/>
      <c r="T863" s="49"/>
      <c r="U863" s="49"/>
    </row>
    <row r="864" spans="1:21" ht="15.75" x14ac:dyDescent="0.25">
      <c r="A864" s="61"/>
      <c r="B864" s="49"/>
      <c r="C864" s="62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49"/>
      <c r="T864" s="49"/>
      <c r="U864" s="49"/>
    </row>
    <row r="865" spans="1:21" ht="15.75" x14ac:dyDescent="0.25">
      <c r="A865" s="61"/>
      <c r="B865" s="49"/>
      <c r="C865" s="62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49"/>
      <c r="T865" s="49"/>
      <c r="U865" s="49"/>
    </row>
    <row r="866" spans="1:21" ht="15.75" x14ac:dyDescent="0.25">
      <c r="A866" s="61"/>
      <c r="B866" s="49"/>
      <c r="C866" s="62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49"/>
      <c r="T866" s="49"/>
      <c r="U866" s="49"/>
    </row>
    <row r="867" spans="1:21" ht="15.75" x14ac:dyDescent="0.25">
      <c r="A867" s="61"/>
      <c r="B867" s="49"/>
      <c r="C867" s="62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49"/>
      <c r="T867" s="49"/>
      <c r="U867" s="49"/>
    </row>
    <row r="868" spans="1:21" ht="15.75" x14ac:dyDescent="0.25">
      <c r="A868" s="61"/>
      <c r="B868" s="49"/>
      <c r="C868" s="62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49"/>
      <c r="T868" s="49"/>
      <c r="U868" s="49"/>
    </row>
    <row r="869" spans="1:21" ht="15.75" x14ac:dyDescent="0.25">
      <c r="A869" s="61"/>
      <c r="B869" s="49"/>
      <c r="C869" s="62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49"/>
      <c r="T869" s="49"/>
      <c r="U869" s="49"/>
    </row>
    <row r="870" spans="1:21" ht="15.75" x14ac:dyDescent="0.25">
      <c r="A870" s="61"/>
      <c r="B870" s="49"/>
      <c r="C870" s="62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49"/>
      <c r="T870" s="49"/>
      <c r="U870" s="49"/>
    </row>
    <row r="871" spans="1:21" ht="15.75" x14ac:dyDescent="0.25">
      <c r="A871" s="61"/>
      <c r="B871" s="49"/>
      <c r="C871" s="62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49"/>
      <c r="T871" s="49"/>
      <c r="U871" s="49"/>
    </row>
    <row r="872" spans="1:21" ht="15.75" x14ac:dyDescent="0.25">
      <c r="A872" s="61"/>
      <c r="B872" s="49"/>
      <c r="C872" s="62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49"/>
      <c r="T872" s="49"/>
      <c r="U872" s="49"/>
    </row>
    <row r="873" spans="1:21" ht="15.75" x14ac:dyDescent="0.25">
      <c r="A873" s="61"/>
      <c r="B873" s="49"/>
      <c r="C873" s="62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49"/>
      <c r="T873" s="49"/>
      <c r="U873" s="49"/>
    </row>
    <row r="874" spans="1:21" ht="15.75" x14ac:dyDescent="0.25">
      <c r="A874" s="61"/>
      <c r="B874" s="49"/>
      <c r="C874" s="62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49"/>
      <c r="T874" s="49"/>
      <c r="U874" s="49"/>
    </row>
    <row r="875" spans="1:21" ht="15.75" x14ac:dyDescent="0.25">
      <c r="A875" s="61"/>
      <c r="B875" s="49"/>
      <c r="C875" s="62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49"/>
      <c r="T875" s="49"/>
      <c r="U875" s="49"/>
    </row>
    <row r="876" spans="1:21" ht="15.75" x14ac:dyDescent="0.25">
      <c r="A876" s="61"/>
      <c r="B876" s="49"/>
      <c r="C876" s="62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49"/>
      <c r="T876" s="49"/>
      <c r="U876" s="49"/>
    </row>
    <row r="877" spans="1:21" ht="15.75" x14ac:dyDescent="0.25">
      <c r="A877" s="61"/>
      <c r="B877" s="49"/>
      <c r="C877" s="62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49"/>
      <c r="T877" s="49"/>
      <c r="U877" s="49"/>
    </row>
    <row r="878" spans="1:21" ht="15.75" x14ac:dyDescent="0.25">
      <c r="A878" s="61"/>
      <c r="B878" s="49"/>
      <c r="C878" s="62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49"/>
      <c r="T878" s="49"/>
      <c r="U878" s="49"/>
    </row>
    <row r="879" spans="1:21" ht="15.75" x14ac:dyDescent="0.25">
      <c r="A879" s="61"/>
      <c r="B879" s="49"/>
      <c r="C879" s="62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49"/>
      <c r="T879" s="49"/>
      <c r="U879" s="49"/>
    </row>
    <row r="880" spans="1:21" ht="15.75" x14ac:dyDescent="0.25">
      <c r="A880" s="61"/>
      <c r="B880" s="49"/>
      <c r="C880" s="62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49"/>
      <c r="T880" s="49"/>
      <c r="U880" s="49"/>
    </row>
    <row r="881" spans="1:21" ht="15.75" x14ac:dyDescent="0.25">
      <c r="A881" s="61"/>
      <c r="B881" s="49"/>
      <c r="C881" s="62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49"/>
      <c r="T881" s="49"/>
      <c r="U881" s="49"/>
    </row>
    <row r="882" spans="1:21" ht="15.75" x14ac:dyDescent="0.25">
      <c r="A882" s="61"/>
      <c r="B882" s="49"/>
      <c r="C882" s="62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49"/>
      <c r="T882" s="49"/>
      <c r="U882" s="49"/>
    </row>
    <row r="883" spans="1:21" ht="15.75" x14ac:dyDescent="0.25">
      <c r="A883" s="61"/>
      <c r="B883" s="49"/>
      <c r="C883" s="62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49"/>
      <c r="T883" s="49"/>
      <c r="U883" s="49"/>
    </row>
    <row r="884" spans="1:21" ht="15.75" x14ac:dyDescent="0.25">
      <c r="A884" s="61"/>
      <c r="B884" s="49"/>
      <c r="C884" s="62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49"/>
      <c r="T884" s="49"/>
      <c r="U884" s="49"/>
    </row>
    <row r="885" spans="1:21" ht="15.75" x14ac:dyDescent="0.25">
      <c r="A885" s="61"/>
      <c r="B885" s="49"/>
      <c r="C885" s="62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49"/>
      <c r="T885" s="49"/>
      <c r="U885" s="49"/>
    </row>
    <row r="886" spans="1:21" ht="15.75" x14ac:dyDescent="0.25">
      <c r="A886" s="61"/>
      <c r="B886" s="49"/>
      <c r="C886" s="62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49"/>
      <c r="T886" s="49"/>
      <c r="U886" s="49"/>
    </row>
    <row r="887" spans="1:21" ht="15.75" x14ac:dyDescent="0.25">
      <c r="A887" s="61"/>
      <c r="B887" s="49"/>
      <c r="C887" s="62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49"/>
      <c r="T887" s="49"/>
      <c r="U887" s="49"/>
    </row>
    <row r="888" spans="1:21" ht="15.75" x14ac:dyDescent="0.25">
      <c r="A888" s="61"/>
      <c r="B888" s="49"/>
      <c r="C888" s="62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49"/>
      <c r="T888" s="49"/>
      <c r="U888" s="49"/>
    </row>
    <row r="889" spans="1:21" ht="15.75" x14ac:dyDescent="0.25">
      <c r="A889" s="61"/>
      <c r="B889" s="49"/>
      <c r="C889" s="62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49"/>
      <c r="T889" s="49"/>
      <c r="U889" s="49"/>
    </row>
    <row r="890" spans="1:21" ht="15.75" x14ac:dyDescent="0.25">
      <c r="A890" s="61"/>
      <c r="B890" s="49"/>
      <c r="C890" s="62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49"/>
      <c r="T890" s="49"/>
      <c r="U890" s="49"/>
    </row>
    <row r="891" spans="1:21" ht="15.75" x14ac:dyDescent="0.25">
      <c r="A891" s="61"/>
      <c r="B891" s="49"/>
      <c r="C891" s="62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49"/>
      <c r="T891" s="49"/>
      <c r="U891" s="49"/>
    </row>
    <row r="892" spans="1:21" ht="15.75" x14ac:dyDescent="0.25">
      <c r="A892" s="61"/>
      <c r="B892" s="49"/>
      <c r="C892" s="62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49"/>
      <c r="T892" s="49"/>
      <c r="U892" s="49"/>
    </row>
    <row r="893" spans="1:21" ht="15.75" x14ac:dyDescent="0.25">
      <c r="A893" s="61"/>
      <c r="B893" s="49"/>
      <c r="C893" s="62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49"/>
      <c r="T893" s="49"/>
      <c r="U893" s="49"/>
    </row>
    <row r="894" spans="1:21" ht="15.75" x14ac:dyDescent="0.25">
      <c r="A894" s="61"/>
      <c r="B894" s="49"/>
      <c r="C894" s="62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49"/>
      <c r="T894" s="49"/>
      <c r="U894" s="49"/>
    </row>
    <row r="895" spans="1:21" ht="15.75" x14ac:dyDescent="0.25">
      <c r="A895" s="61"/>
      <c r="B895" s="49"/>
      <c r="C895" s="62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49"/>
      <c r="T895" s="49"/>
      <c r="U895" s="49"/>
    </row>
    <row r="896" spans="1:21" ht="15.75" x14ac:dyDescent="0.25">
      <c r="A896" s="61"/>
      <c r="B896" s="49"/>
      <c r="C896" s="62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49"/>
      <c r="T896" s="49"/>
      <c r="U896" s="49"/>
    </row>
    <row r="897" spans="1:21" ht="15.75" x14ac:dyDescent="0.25">
      <c r="A897" s="61"/>
      <c r="B897" s="49"/>
      <c r="C897" s="62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49"/>
      <c r="T897" s="49"/>
      <c r="U897" s="49"/>
    </row>
    <row r="898" spans="1:21" ht="15.75" x14ac:dyDescent="0.25">
      <c r="A898" s="61"/>
      <c r="B898" s="49"/>
      <c r="C898" s="62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49"/>
      <c r="T898" s="49"/>
      <c r="U898" s="49"/>
    </row>
    <row r="899" spans="1:21" ht="15.75" x14ac:dyDescent="0.25">
      <c r="A899" s="61"/>
      <c r="B899" s="49"/>
      <c r="C899" s="62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49"/>
      <c r="T899" s="49"/>
      <c r="U899" s="49"/>
    </row>
    <row r="900" spans="1:21" ht="15.75" x14ac:dyDescent="0.25">
      <c r="A900" s="61"/>
      <c r="B900" s="49"/>
      <c r="C900" s="62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49"/>
      <c r="T900" s="49"/>
      <c r="U900" s="49"/>
    </row>
    <row r="901" spans="1:21" ht="15.75" x14ac:dyDescent="0.25">
      <c r="A901" s="61"/>
      <c r="B901" s="49"/>
      <c r="C901" s="62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49"/>
      <c r="T901" s="49"/>
      <c r="U901" s="49"/>
    </row>
    <row r="902" spans="1:21" ht="15.75" x14ac:dyDescent="0.25">
      <c r="A902" s="61"/>
      <c r="B902" s="49"/>
      <c r="C902" s="62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49"/>
      <c r="T902" s="49"/>
      <c r="U902" s="49"/>
    </row>
    <row r="903" spans="1:21" ht="15.75" x14ac:dyDescent="0.25">
      <c r="A903" s="61"/>
      <c r="B903" s="49"/>
      <c r="C903" s="62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49"/>
      <c r="T903" s="49"/>
      <c r="U903" s="49"/>
    </row>
    <row r="904" spans="1:21" ht="15.75" x14ac:dyDescent="0.25">
      <c r="A904" s="61"/>
      <c r="B904" s="49"/>
      <c r="C904" s="62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49"/>
      <c r="T904" s="49"/>
      <c r="U904" s="49"/>
    </row>
    <row r="905" spans="1:21" ht="15.75" x14ac:dyDescent="0.25">
      <c r="A905" s="61"/>
      <c r="B905" s="49"/>
      <c r="C905" s="62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49"/>
      <c r="T905" s="49"/>
      <c r="U905" s="49"/>
    </row>
    <row r="906" spans="1:21" ht="15.75" x14ac:dyDescent="0.25">
      <c r="A906" s="61"/>
      <c r="B906" s="49"/>
      <c r="C906" s="62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49"/>
      <c r="T906" s="49"/>
      <c r="U906" s="49"/>
    </row>
    <row r="907" spans="1:21" ht="15.75" x14ac:dyDescent="0.25">
      <c r="A907" s="61"/>
      <c r="B907" s="49"/>
      <c r="C907" s="62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49"/>
      <c r="T907" s="49"/>
      <c r="U907" s="49"/>
    </row>
    <row r="908" spans="1:21" ht="15.75" x14ac:dyDescent="0.25">
      <c r="A908" s="61"/>
      <c r="B908" s="49"/>
      <c r="C908" s="62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49"/>
      <c r="T908" s="49"/>
      <c r="U908" s="49"/>
    </row>
    <row r="909" spans="1:21" ht="15.75" x14ac:dyDescent="0.25">
      <c r="A909" s="61"/>
      <c r="B909" s="49"/>
      <c r="C909" s="62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49"/>
      <c r="T909" s="49"/>
      <c r="U909" s="49"/>
    </row>
    <row r="910" spans="1:21" ht="15.75" x14ac:dyDescent="0.25">
      <c r="A910" s="61"/>
      <c r="B910" s="49"/>
      <c r="C910" s="62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49"/>
      <c r="T910" s="49"/>
      <c r="U910" s="49"/>
    </row>
    <row r="911" spans="1:21" ht="15.75" x14ac:dyDescent="0.25">
      <c r="A911" s="61"/>
      <c r="B911" s="49"/>
      <c r="C911" s="62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49"/>
      <c r="T911" s="49"/>
      <c r="U911" s="49"/>
    </row>
    <row r="912" spans="1:21" ht="15.75" x14ac:dyDescent="0.25">
      <c r="A912" s="61"/>
      <c r="B912" s="49"/>
      <c r="C912" s="62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49"/>
      <c r="T912" s="49"/>
      <c r="U912" s="49"/>
    </row>
    <row r="913" spans="1:21" ht="15.75" x14ac:dyDescent="0.25">
      <c r="A913" s="61"/>
      <c r="B913" s="49"/>
      <c r="C913" s="62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49"/>
      <c r="T913" s="49"/>
      <c r="U913" s="49"/>
    </row>
    <row r="914" spans="1:21" ht="15.75" x14ac:dyDescent="0.25">
      <c r="A914" s="61"/>
      <c r="B914" s="49"/>
      <c r="C914" s="62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49"/>
      <c r="T914" s="49"/>
      <c r="U914" s="49"/>
    </row>
    <row r="915" spans="1:21" ht="15.75" x14ac:dyDescent="0.25">
      <c r="A915" s="61"/>
      <c r="B915" s="49"/>
      <c r="C915" s="62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49"/>
      <c r="T915" s="49"/>
      <c r="U915" s="49"/>
    </row>
    <row r="916" spans="1:21" ht="15.75" x14ac:dyDescent="0.25">
      <c r="A916" s="61"/>
      <c r="B916" s="49"/>
      <c r="C916" s="62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49"/>
      <c r="T916" s="49"/>
      <c r="U916" s="49"/>
    </row>
    <row r="917" spans="1:21" ht="15.75" x14ac:dyDescent="0.25">
      <c r="A917" s="61"/>
      <c r="B917" s="49"/>
      <c r="C917" s="62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49"/>
      <c r="T917" s="49"/>
      <c r="U917" s="49"/>
    </row>
    <row r="918" spans="1:21" ht="15.75" x14ac:dyDescent="0.25">
      <c r="A918" s="61"/>
      <c r="B918" s="49"/>
      <c r="C918" s="62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49"/>
      <c r="T918" s="49"/>
      <c r="U918" s="49"/>
    </row>
    <row r="919" spans="1:21" ht="15.75" x14ac:dyDescent="0.25">
      <c r="A919" s="61"/>
      <c r="B919" s="49"/>
      <c r="C919" s="62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49"/>
      <c r="T919" s="49"/>
      <c r="U919" s="49"/>
    </row>
    <row r="920" spans="1:21" ht="15.75" x14ac:dyDescent="0.25">
      <c r="A920" s="61"/>
      <c r="B920" s="49"/>
      <c r="C920" s="62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49"/>
      <c r="T920" s="49"/>
      <c r="U920" s="49"/>
    </row>
    <row r="921" spans="1:21" ht="15.75" x14ac:dyDescent="0.25">
      <c r="A921" s="61"/>
      <c r="B921" s="49"/>
      <c r="C921" s="62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49"/>
      <c r="T921" s="49"/>
      <c r="U921" s="49"/>
    </row>
    <row r="922" spans="1:21" ht="15.75" x14ac:dyDescent="0.25">
      <c r="A922" s="61"/>
      <c r="B922" s="49"/>
      <c r="C922" s="62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49"/>
      <c r="T922" s="49"/>
      <c r="U922" s="49"/>
    </row>
    <row r="923" spans="1:21" ht="15.75" x14ac:dyDescent="0.25">
      <c r="A923" s="61"/>
      <c r="B923" s="49"/>
      <c r="C923" s="62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49"/>
      <c r="T923" s="49"/>
      <c r="U923" s="49"/>
    </row>
    <row r="924" spans="1:21" ht="15.75" x14ac:dyDescent="0.25">
      <c r="A924" s="61"/>
      <c r="B924" s="49"/>
      <c r="C924" s="62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49"/>
      <c r="T924" s="49"/>
      <c r="U924" s="49"/>
    </row>
    <row r="925" spans="1:21" ht="15.75" x14ac:dyDescent="0.25">
      <c r="A925" s="61"/>
      <c r="B925" s="49"/>
      <c r="C925" s="62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49"/>
      <c r="T925" s="49"/>
      <c r="U925" s="49"/>
    </row>
    <row r="926" spans="1:21" ht="15.75" x14ac:dyDescent="0.25">
      <c r="A926" s="61"/>
      <c r="B926" s="49"/>
      <c r="C926" s="62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49"/>
      <c r="T926" s="49"/>
      <c r="U926" s="49"/>
    </row>
    <row r="927" spans="1:21" ht="15.75" x14ac:dyDescent="0.25">
      <c r="A927" s="61"/>
      <c r="B927" s="49"/>
      <c r="C927" s="62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49"/>
      <c r="T927" s="49"/>
      <c r="U927" s="49"/>
    </row>
    <row r="928" spans="1:21" ht="15.75" x14ac:dyDescent="0.25">
      <c r="A928" s="61"/>
      <c r="B928" s="49"/>
      <c r="C928" s="62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49"/>
      <c r="T928" s="49"/>
      <c r="U928" s="49"/>
    </row>
    <row r="929" spans="1:21" ht="15.75" x14ac:dyDescent="0.25">
      <c r="A929" s="61"/>
      <c r="B929" s="49"/>
      <c r="C929" s="62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49"/>
      <c r="T929" s="49"/>
      <c r="U929" s="49"/>
    </row>
    <row r="930" spans="1:21" ht="15.75" x14ac:dyDescent="0.25">
      <c r="A930" s="61"/>
      <c r="B930" s="49"/>
      <c r="C930" s="62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49"/>
      <c r="T930" s="49"/>
      <c r="U930" s="49"/>
    </row>
    <row r="931" spans="1:21" ht="15.75" x14ac:dyDescent="0.25">
      <c r="A931" s="61"/>
      <c r="B931" s="49"/>
      <c r="C931" s="62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49"/>
      <c r="T931" s="49"/>
      <c r="U931" s="49"/>
    </row>
    <row r="932" spans="1:21" ht="15.75" x14ac:dyDescent="0.25">
      <c r="A932" s="61"/>
      <c r="B932" s="49"/>
      <c r="C932" s="62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49"/>
      <c r="T932" s="49"/>
      <c r="U932" s="49"/>
    </row>
    <row r="933" spans="1:21" ht="15.75" x14ac:dyDescent="0.25">
      <c r="A933" s="61"/>
      <c r="B933" s="49"/>
      <c r="C933" s="62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49"/>
      <c r="T933" s="49"/>
      <c r="U933" s="49"/>
    </row>
    <row r="934" spans="1:21" ht="15.75" x14ac:dyDescent="0.25">
      <c r="A934" s="61"/>
      <c r="B934" s="49"/>
      <c r="C934" s="62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49"/>
      <c r="T934" s="49"/>
      <c r="U934" s="49"/>
    </row>
    <row r="935" spans="1:21" ht="15.75" x14ac:dyDescent="0.25">
      <c r="A935" s="61"/>
      <c r="B935" s="49"/>
      <c r="C935" s="62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49"/>
      <c r="T935" s="49"/>
      <c r="U935" s="49"/>
    </row>
    <row r="936" spans="1:21" ht="15.75" x14ac:dyDescent="0.25">
      <c r="A936" s="61"/>
      <c r="B936" s="49"/>
      <c r="C936" s="62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49"/>
      <c r="T936" s="49"/>
      <c r="U936" s="49"/>
    </row>
    <row r="937" spans="1:21" ht="15.75" x14ac:dyDescent="0.25">
      <c r="A937" s="61"/>
      <c r="B937" s="49"/>
      <c r="C937" s="62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49"/>
      <c r="T937" s="49"/>
      <c r="U937" s="49"/>
    </row>
    <row r="938" spans="1:21" ht="15.75" x14ac:dyDescent="0.25">
      <c r="A938" s="61"/>
      <c r="B938" s="49"/>
      <c r="C938" s="62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49"/>
      <c r="T938" s="49"/>
      <c r="U938" s="49"/>
    </row>
    <row r="939" spans="1:21" ht="15.75" x14ac:dyDescent="0.25">
      <c r="A939" s="61"/>
      <c r="B939" s="49"/>
      <c r="C939" s="62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49"/>
      <c r="T939" s="49"/>
      <c r="U939" s="49"/>
    </row>
    <row r="940" spans="1:21" ht="15.75" x14ac:dyDescent="0.25">
      <c r="A940" s="61"/>
      <c r="B940" s="49"/>
      <c r="C940" s="62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49"/>
      <c r="T940" s="49"/>
      <c r="U940" s="49"/>
    </row>
    <row r="941" spans="1:21" ht="15.75" x14ac:dyDescent="0.25">
      <c r="A941" s="61"/>
      <c r="B941" s="49"/>
      <c r="C941" s="62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49"/>
      <c r="T941" s="49"/>
      <c r="U941" s="49"/>
    </row>
    <row r="942" spans="1:21" ht="15.75" x14ac:dyDescent="0.25">
      <c r="A942" s="61"/>
      <c r="B942" s="49"/>
      <c r="C942" s="62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49"/>
      <c r="T942" s="49"/>
      <c r="U942" s="49"/>
    </row>
    <row r="943" spans="1:21" ht="15.75" x14ac:dyDescent="0.25">
      <c r="A943" s="61"/>
      <c r="B943" s="49"/>
      <c r="C943" s="62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49"/>
      <c r="T943" s="49"/>
      <c r="U943" s="49"/>
    </row>
    <row r="944" spans="1:21" ht="15.75" x14ac:dyDescent="0.25">
      <c r="A944" s="61"/>
      <c r="B944" s="49"/>
      <c r="C944" s="62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49"/>
      <c r="T944" s="49"/>
      <c r="U944" s="49"/>
    </row>
    <row r="945" spans="1:21" ht="15.75" x14ac:dyDescent="0.25">
      <c r="A945" s="61"/>
      <c r="B945" s="49"/>
      <c r="C945" s="62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49"/>
      <c r="T945" s="49"/>
      <c r="U945" s="49"/>
    </row>
    <row r="946" spans="1:21" ht="15.75" x14ac:dyDescent="0.25">
      <c r="A946" s="61"/>
      <c r="B946" s="49"/>
      <c r="C946" s="62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49"/>
      <c r="T946" s="49"/>
      <c r="U946" s="49"/>
    </row>
    <row r="947" spans="1:21" ht="15.75" x14ac:dyDescent="0.25">
      <c r="A947" s="61"/>
      <c r="B947" s="49"/>
      <c r="C947" s="62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49"/>
      <c r="T947" s="49"/>
      <c r="U947" s="49"/>
    </row>
    <row r="948" spans="1:21" ht="15.75" x14ac:dyDescent="0.25">
      <c r="A948" s="61"/>
      <c r="B948" s="49"/>
      <c r="C948" s="62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49"/>
      <c r="T948" s="49"/>
      <c r="U948" s="49"/>
    </row>
    <row r="949" spans="1:21" ht="15.75" x14ac:dyDescent="0.25">
      <c r="A949" s="61"/>
      <c r="B949" s="49"/>
      <c r="C949" s="62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49"/>
      <c r="T949" s="49"/>
      <c r="U949" s="49"/>
    </row>
    <row r="950" spans="1:21" ht="15.75" x14ac:dyDescent="0.25">
      <c r="A950" s="61"/>
      <c r="B950" s="49"/>
      <c r="C950" s="62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49"/>
      <c r="T950" s="49"/>
      <c r="U950" s="49"/>
    </row>
    <row r="951" spans="1:21" ht="15.75" x14ac:dyDescent="0.25">
      <c r="A951" s="61"/>
      <c r="B951" s="49"/>
      <c r="C951" s="62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49"/>
      <c r="T951" s="49"/>
      <c r="U951" s="49"/>
    </row>
    <row r="952" spans="1:21" ht="15.75" x14ac:dyDescent="0.25">
      <c r="A952" s="61"/>
      <c r="B952" s="49"/>
      <c r="C952" s="62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49"/>
      <c r="T952" s="49"/>
      <c r="U952" s="49"/>
    </row>
    <row r="953" spans="1:21" ht="15.75" x14ac:dyDescent="0.25">
      <c r="A953" s="61"/>
      <c r="B953" s="49"/>
      <c r="C953" s="62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49"/>
      <c r="T953" s="49"/>
      <c r="U953" s="49"/>
    </row>
    <row r="954" spans="1:21" ht="15.75" x14ac:dyDescent="0.25">
      <c r="A954" s="61"/>
      <c r="B954" s="49"/>
      <c r="C954" s="62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49"/>
      <c r="T954" s="49"/>
      <c r="U954" s="49"/>
    </row>
    <row r="955" spans="1:21" ht="15.75" x14ac:dyDescent="0.25">
      <c r="A955" s="61"/>
      <c r="B955" s="49"/>
      <c r="C955" s="62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49"/>
      <c r="T955" s="49"/>
      <c r="U955" s="49"/>
    </row>
    <row r="956" spans="1:21" ht="15.75" x14ac:dyDescent="0.25">
      <c r="A956" s="61"/>
      <c r="B956" s="49"/>
      <c r="C956" s="62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49"/>
      <c r="T956" s="49"/>
      <c r="U956" s="49"/>
    </row>
    <row r="957" spans="1:21" ht="15.75" x14ac:dyDescent="0.25">
      <c r="A957" s="61"/>
      <c r="B957" s="49"/>
      <c r="C957" s="62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49"/>
      <c r="T957" s="49"/>
      <c r="U957" s="49"/>
    </row>
    <row r="958" spans="1:21" ht="15.75" x14ac:dyDescent="0.25">
      <c r="A958" s="61"/>
      <c r="B958" s="49"/>
      <c r="C958" s="62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49"/>
      <c r="T958" s="49"/>
      <c r="U958" s="49"/>
    </row>
    <row r="959" spans="1:21" ht="15.75" x14ac:dyDescent="0.25">
      <c r="A959" s="61"/>
      <c r="B959" s="49"/>
      <c r="C959" s="62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49"/>
      <c r="T959" s="49"/>
      <c r="U959" s="49"/>
    </row>
    <row r="960" spans="1:21" ht="15.75" x14ac:dyDescent="0.25">
      <c r="A960" s="61"/>
      <c r="B960" s="49"/>
      <c r="C960" s="62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49"/>
      <c r="T960" s="49"/>
      <c r="U960" s="49"/>
    </row>
    <row r="961" spans="1:21" ht="15.75" x14ac:dyDescent="0.25">
      <c r="A961" s="61"/>
      <c r="B961" s="49"/>
      <c r="C961" s="62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49"/>
      <c r="T961" s="49"/>
      <c r="U961" s="49"/>
    </row>
    <row r="962" spans="1:21" ht="15.75" x14ac:dyDescent="0.25">
      <c r="A962" s="61"/>
      <c r="B962" s="49"/>
      <c r="C962" s="62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49"/>
      <c r="T962" s="49"/>
      <c r="U962" s="49"/>
    </row>
    <row r="963" spans="1:21" ht="15.75" x14ac:dyDescent="0.25">
      <c r="A963" s="61"/>
      <c r="B963" s="49"/>
      <c r="C963" s="62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49"/>
      <c r="T963" s="49"/>
      <c r="U963" s="49"/>
    </row>
    <row r="964" spans="1:21" ht="15.75" x14ac:dyDescent="0.25">
      <c r="A964" s="61"/>
      <c r="B964" s="49"/>
      <c r="C964" s="62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49"/>
      <c r="T964" s="49"/>
      <c r="U964" s="49"/>
    </row>
    <row r="965" spans="1:21" ht="15.75" x14ac:dyDescent="0.25">
      <c r="A965" s="61"/>
      <c r="B965" s="49"/>
      <c r="C965" s="62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49"/>
      <c r="T965" s="49"/>
      <c r="U965" s="49"/>
    </row>
    <row r="966" spans="1:21" ht="15.75" x14ac:dyDescent="0.25">
      <c r="A966" s="61"/>
      <c r="B966" s="49"/>
      <c r="C966" s="62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49"/>
      <c r="T966" s="49"/>
      <c r="U966" s="49"/>
    </row>
    <row r="967" spans="1:21" ht="15.75" x14ac:dyDescent="0.25">
      <c r="A967" s="61"/>
      <c r="B967" s="49"/>
      <c r="C967" s="62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49"/>
      <c r="T967" s="49"/>
      <c r="U967" s="49"/>
    </row>
    <row r="968" spans="1:21" ht="15.75" x14ac:dyDescent="0.25">
      <c r="A968" s="61"/>
      <c r="B968" s="49"/>
      <c r="C968" s="62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49"/>
      <c r="T968" s="49"/>
      <c r="U968" s="49"/>
    </row>
    <row r="969" spans="1:21" ht="15.75" x14ac:dyDescent="0.25">
      <c r="A969" s="61"/>
      <c r="B969" s="49"/>
      <c r="C969" s="62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49"/>
      <c r="T969" s="49"/>
      <c r="U969" s="49"/>
    </row>
    <row r="970" spans="1:21" ht="15.75" x14ac:dyDescent="0.25">
      <c r="A970" s="61"/>
      <c r="B970" s="49"/>
      <c r="C970" s="62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49"/>
      <c r="T970" s="49"/>
      <c r="U970" s="49"/>
    </row>
    <row r="971" spans="1:21" ht="15.75" x14ac:dyDescent="0.25">
      <c r="A971" s="61"/>
      <c r="B971" s="49"/>
      <c r="C971" s="62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49"/>
      <c r="T971" s="49"/>
      <c r="U971" s="49"/>
    </row>
    <row r="972" spans="1:21" ht="15.75" x14ac:dyDescent="0.25">
      <c r="A972" s="61"/>
      <c r="B972" s="49"/>
      <c r="C972" s="62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49"/>
      <c r="T972" s="49"/>
      <c r="U972" s="49"/>
    </row>
    <row r="973" spans="1:21" ht="15.75" x14ac:dyDescent="0.25">
      <c r="A973" s="61"/>
      <c r="B973" s="49"/>
      <c r="C973" s="62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49"/>
      <c r="T973" s="49"/>
      <c r="U973" s="49"/>
    </row>
    <row r="974" spans="1:21" ht="15.75" x14ac:dyDescent="0.25">
      <c r="A974" s="61"/>
      <c r="B974" s="49"/>
      <c r="C974" s="62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49"/>
      <c r="T974" s="49"/>
      <c r="U974" s="49"/>
    </row>
    <row r="975" spans="1:21" ht="15.75" x14ac:dyDescent="0.25">
      <c r="A975" s="61"/>
      <c r="B975" s="49"/>
      <c r="C975" s="62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49"/>
      <c r="T975" s="49"/>
      <c r="U975" s="49"/>
    </row>
    <row r="976" spans="1:21" ht="15.75" x14ac:dyDescent="0.25">
      <c r="A976" s="61"/>
      <c r="B976" s="49"/>
      <c r="C976" s="62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49"/>
      <c r="T976" s="49"/>
      <c r="U976" s="49"/>
    </row>
    <row r="977" spans="1:21" ht="15.75" x14ac:dyDescent="0.25">
      <c r="A977" s="61"/>
      <c r="B977" s="49"/>
      <c r="C977" s="62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49"/>
      <c r="T977" s="49"/>
      <c r="U977" s="49"/>
    </row>
    <row r="978" spans="1:21" ht="15.75" x14ac:dyDescent="0.25">
      <c r="A978" s="61"/>
      <c r="B978" s="49"/>
      <c r="C978" s="62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49"/>
      <c r="T978" s="49"/>
      <c r="U978" s="49"/>
    </row>
    <row r="979" spans="1:21" ht="15.75" x14ac:dyDescent="0.25">
      <c r="A979" s="61"/>
      <c r="B979" s="49"/>
      <c r="C979" s="62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49"/>
      <c r="T979" s="49"/>
      <c r="U979" s="49"/>
    </row>
    <row r="980" spans="1:21" ht="15.75" x14ac:dyDescent="0.25">
      <c r="A980" s="61"/>
      <c r="B980" s="49"/>
      <c r="C980" s="62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49"/>
      <c r="T980" s="49"/>
      <c r="U980" s="49"/>
    </row>
    <row r="981" spans="1:21" ht="15.75" x14ac:dyDescent="0.25">
      <c r="A981" s="61"/>
      <c r="B981" s="49"/>
      <c r="C981" s="62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49"/>
      <c r="T981" s="49"/>
      <c r="U981" s="49"/>
    </row>
    <row r="982" spans="1:21" ht="15.75" x14ac:dyDescent="0.25">
      <c r="A982" s="61"/>
      <c r="B982" s="49"/>
      <c r="C982" s="62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49"/>
      <c r="T982" s="49"/>
      <c r="U982" s="49"/>
    </row>
    <row r="983" spans="1:21" ht="15.75" x14ac:dyDescent="0.25">
      <c r="A983" s="61"/>
      <c r="B983" s="49"/>
      <c r="C983" s="62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49"/>
      <c r="T983" s="49"/>
      <c r="U983" s="49"/>
    </row>
    <row r="984" spans="1:21" ht="15.75" x14ac:dyDescent="0.25">
      <c r="A984" s="61"/>
      <c r="B984" s="49"/>
      <c r="C984" s="62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49"/>
      <c r="T984" s="49"/>
      <c r="U984" s="49"/>
    </row>
  </sheetData>
  <mergeCells count="2">
    <mergeCell ref="C3:R3"/>
    <mergeCell ref="C2:R2"/>
  </mergeCells>
  <conditionalFormatting sqref="C14:C18">
    <cfRule type="cellIs" dxfId="15" priority="4" operator="greaterThanOrEqual">
      <formula>0.7</formula>
    </cfRule>
    <cfRule type="cellIs" dxfId="14" priority="5" operator="greaterThanOrEqual">
      <formula>0.5</formula>
    </cfRule>
    <cfRule type="cellIs" dxfId="13" priority="6" operator="lessThan">
      <formula>0.5</formula>
    </cfRule>
  </conditionalFormatting>
  <conditionalFormatting sqref="C21:C25">
    <cfRule type="cellIs" dxfId="12" priority="7" operator="greaterThanOrEqual">
      <formula>0.7</formula>
    </cfRule>
    <cfRule type="cellIs" dxfId="11" priority="8" operator="greaterThanOrEqual">
      <formula>0.5</formula>
    </cfRule>
    <cfRule type="cellIs" dxfId="10" priority="9" operator="lessThan">
      <formula>0.5</formula>
    </cfRule>
  </conditionalFormatting>
  <conditionalFormatting sqref="C28:C32">
    <cfRule type="cellIs" dxfId="9" priority="10" operator="greaterThanOrEqual">
      <formula>0.7</formula>
    </cfRule>
    <cfRule type="cellIs" dxfId="8" priority="11" operator="greaterThanOrEqual">
      <formula>0.5</formula>
    </cfRule>
    <cfRule type="cellIs" dxfId="7" priority="12" operator="lessThan">
      <formula>0.5</formula>
    </cfRule>
  </conditionalFormatting>
  <conditionalFormatting sqref="C36:C39">
    <cfRule type="cellIs" dxfId="6" priority="13" operator="greaterThanOrEqual">
      <formula>0.7</formula>
    </cfRule>
    <cfRule type="cellIs" dxfId="5" priority="14" operator="greaterThanOrEqual">
      <formula>0.5</formula>
    </cfRule>
    <cfRule type="cellIs" dxfId="4" priority="15" operator="lessThan">
      <formula>0.5</formula>
    </cfRule>
  </conditionalFormatting>
  <conditionalFormatting sqref="C35:Q39 C28:Q32 C21:Q25 C14:Q18 C7:Q11">
    <cfRule type="containsBlanks" dxfId="3" priority="16">
      <formula>LEN(TRIM(C7))=0</formula>
    </cfRule>
  </conditionalFormatting>
  <conditionalFormatting sqref="R5:R11 C7:Q11 R13:R18 C14:Q18 R20:R25 C21:Q25 R27:R32 C28:Q32 R34:R39 C35:Q39">
    <cfRule type="cellIs" dxfId="2" priority="1" operator="greaterThanOrEqual">
      <formula>0.7</formula>
    </cfRule>
    <cfRule type="cellIs" dxfId="1" priority="2" operator="greaterThanOrEqual">
      <formula>0.5</formula>
    </cfRule>
    <cfRule type="cellIs" dxfId="0" priority="3" operator="lessThan">
      <formula>0.5</formula>
    </cfRule>
  </conditionalFormatting>
  <pageMargins left="0.75" right="0.75" top="1" bottom="1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BBC04"/>
    <outlinePr summaryBelow="0" summaryRight="0"/>
  </sheetPr>
  <dimension ref="A1:Z1010"/>
  <sheetViews>
    <sheetView showGridLines="0" workbookViewId="0">
      <selection activeCell="E8" sqref="E8"/>
    </sheetView>
  </sheetViews>
  <sheetFormatPr defaultColWidth="14.42578125" defaultRowHeight="12.75" x14ac:dyDescent="0.2"/>
  <cols>
    <col min="1" max="1" width="3.140625" customWidth="1"/>
    <col min="2" max="2" width="57.42578125" bestFit="1" customWidth="1"/>
  </cols>
  <sheetData>
    <row r="1" spans="1:26" ht="15.75" x14ac:dyDescent="0.25">
      <c r="A1" s="49"/>
      <c r="B1" s="70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44.25" x14ac:dyDescent="0.95">
      <c r="A2" s="49"/>
      <c r="B2" s="71" t="s">
        <v>33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5.75" x14ac:dyDescent="0.25">
      <c r="A3" s="49"/>
      <c r="B3" s="72" t="s">
        <v>34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5.75" x14ac:dyDescent="0.25">
      <c r="A4" s="73"/>
      <c r="B4" s="74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pans="1:26" ht="33.75" x14ac:dyDescent="0.75">
      <c r="A5" s="49"/>
      <c r="B5" s="75" t="s">
        <v>35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5.75" x14ac:dyDescent="0.25">
      <c r="A6" s="49"/>
      <c r="B6" s="72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15.75" x14ac:dyDescent="0.25">
      <c r="A7" s="49"/>
      <c r="B7" s="72" t="s">
        <v>10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5.75" x14ac:dyDescent="0.25">
      <c r="A8" s="49"/>
      <c r="B8" s="76" t="s">
        <v>36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15.75" x14ac:dyDescent="0.25">
      <c r="A9" s="49"/>
      <c r="B9" s="70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5.75" x14ac:dyDescent="0.25">
      <c r="A10" s="49"/>
      <c r="B10" s="72" t="s">
        <v>12</v>
      </c>
      <c r="C10" s="49"/>
      <c r="D10" s="49"/>
      <c r="E10" s="24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5.75" x14ac:dyDescent="0.25">
      <c r="A11" s="49"/>
      <c r="B11" s="77" t="s">
        <v>37</v>
      </c>
      <c r="C11" s="49"/>
      <c r="D11" s="49"/>
      <c r="E11" s="24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15.75" x14ac:dyDescent="0.25">
      <c r="A12" s="49"/>
      <c r="B12" s="70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5.75" x14ac:dyDescent="0.25">
      <c r="A13" s="49"/>
      <c r="B13" s="72" t="s">
        <v>38</v>
      </c>
      <c r="C13" s="49"/>
      <c r="D13" s="49"/>
      <c r="E13" s="24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5.75" x14ac:dyDescent="0.25">
      <c r="A14" s="49"/>
      <c r="B14" s="78">
        <v>44197</v>
      </c>
      <c r="C14" s="49"/>
      <c r="D14" s="49"/>
      <c r="E14" s="24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5.75" x14ac:dyDescent="0.25">
      <c r="A15" s="49"/>
      <c r="B15" s="70"/>
      <c r="C15" s="49"/>
      <c r="D15" s="49"/>
      <c r="E15" s="24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5.75" x14ac:dyDescent="0.25">
      <c r="A16" s="49"/>
      <c r="B16" s="72" t="s">
        <v>39</v>
      </c>
      <c r="C16" s="49"/>
      <c r="D16" s="49"/>
      <c r="E16" s="24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5.75" x14ac:dyDescent="0.25">
      <c r="A17" s="49"/>
      <c r="B17" s="78">
        <v>44377</v>
      </c>
      <c r="C17" s="49"/>
      <c r="D17" s="49"/>
      <c r="E17" s="24"/>
      <c r="F17" s="24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5.75" x14ac:dyDescent="0.25">
      <c r="A18" s="73"/>
      <c r="B18" s="79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pans="1:26" ht="33.75" x14ac:dyDescent="0.75">
      <c r="A19" s="49"/>
      <c r="B19" s="75" t="s">
        <v>40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5.75" x14ac:dyDescent="0.25">
      <c r="A20" s="49"/>
      <c r="B20" s="70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.75" x14ac:dyDescent="0.25">
      <c r="A21" s="49"/>
      <c r="B21" s="72" t="s">
        <v>12</v>
      </c>
      <c r="C21" s="49"/>
      <c r="D21" s="49"/>
      <c r="E21" s="24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.75" x14ac:dyDescent="0.25">
      <c r="A22" s="49"/>
      <c r="B22" s="77" t="s">
        <v>41</v>
      </c>
      <c r="C22" s="49"/>
      <c r="D22" s="49"/>
      <c r="E22" s="24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x14ac:dyDescent="0.25">
      <c r="A23" s="49"/>
      <c r="B23" s="70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5.75" x14ac:dyDescent="0.25">
      <c r="A24" s="49"/>
      <c r="B24" s="72" t="s">
        <v>38</v>
      </c>
      <c r="C24" s="49"/>
      <c r="D24" s="49"/>
      <c r="E24" s="24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5.75" x14ac:dyDescent="0.25">
      <c r="A25" s="49"/>
      <c r="B25" s="78">
        <v>44197</v>
      </c>
      <c r="C25" s="49"/>
      <c r="D25" s="49"/>
      <c r="E25" s="24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.75" x14ac:dyDescent="0.25">
      <c r="A26" s="49"/>
      <c r="B26" s="70"/>
      <c r="C26" s="49"/>
      <c r="D26" s="49"/>
      <c r="E26" s="24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5.75" x14ac:dyDescent="0.25">
      <c r="A27" s="49"/>
      <c r="B27" s="72" t="s">
        <v>39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5.75" x14ac:dyDescent="0.25">
      <c r="A28" s="49"/>
      <c r="B28" s="78">
        <v>44286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x14ac:dyDescent="0.25">
      <c r="A29" s="49"/>
      <c r="B29" s="70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x14ac:dyDescent="0.25">
      <c r="A30" s="49"/>
      <c r="B30" s="70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5.75" x14ac:dyDescent="0.25">
      <c r="A31" s="49"/>
      <c r="B31" s="70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x14ac:dyDescent="0.25">
      <c r="A32" s="49"/>
      <c r="B32" s="70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5.75" x14ac:dyDescent="0.25">
      <c r="A33" s="49"/>
      <c r="B33" s="70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5.75" x14ac:dyDescent="0.25">
      <c r="A34" s="49"/>
      <c r="B34" s="70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5.75" x14ac:dyDescent="0.25">
      <c r="A35" s="49"/>
      <c r="B35" s="70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5.75" x14ac:dyDescent="0.25">
      <c r="A36" s="49"/>
      <c r="B36" s="70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5.75" x14ac:dyDescent="0.25">
      <c r="A37" s="49"/>
      <c r="B37" s="70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5.75" x14ac:dyDescent="0.25">
      <c r="A38" s="49"/>
      <c r="B38" s="70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5.75" x14ac:dyDescent="0.25">
      <c r="A39" s="49"/>
      <c r="B39" s="70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5.75" x14ac:dyDescent="0.25">
      <c r="A40" s="49"/>
      <c r="B40" s="70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5.75" x14ac:dyDescent="0.25">
      <c r="A41" s="49"/>
      <c r="B41" s="70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5.75" x14ac:dyDescent="0.25">
      <c r="A42" s="49"/>
      <c r="B42" s="70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5.75" x14ac:dyDescent="0.25">
      <c r="A43" s="49"/>
      <c r="B43" s="70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5.75" x14ac:dyDescent="0.25">
      <c r="A44" s="49"/>
      <c r="B44" s="70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5.75" x14ac:dyDescent="0.25">
      <c r="A45" s="49"/>
      <c r="B45" s="70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5.75" x14ac:dyDescent="0.25">
      <c r="A46" s="49"/>
      <c r="B46" s="70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5.75" x14ac:dyDescent="0.25">
      <c r="A47" s="49"/>
      <c r="B47" s="7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5.75" x14ac:dyDescent="0.25">
      <c r="A48" s="49"/>
      <c r="B48" s="70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5.75" x14ac:dyDescent="0.25">
      <c r="A49" s="49"/>
      <c r="B49" s="70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5.75" x14ac:dyDescent="0.25">
      <c r="A50" s="49"/>
      <c r="B50" s="70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5.75" x14ac:dyDescent="0.25">
      <c r="A51" s="49"/>
      <c r="B51" s="70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5.75" x14ac:dyDescent="0.25">
      <c r="A52" s="49"/>
      <c r="B52" s="70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5.75" x14ac:dyDescent="0.25">
      <c r="A53" s="49"/>
      <c r="B53" s="70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5.75" x14ac:dyDescent="0.25">
      <c r="A54" s="49"/>
      <c r="B54" s="70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5.75" x14ac:dyDescent="0.25">
      <c r="A55" s="49"/>
      <c r="B55" s="70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5.75" x14ac:dyDescent="0.25">
      <c r="A56" s="49"/>
      <c r="B56" s="70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5.75" x14ac:dyDescent="0.25">
      <c r="A57" s="49"/>
      <c r="B57" s="70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5.75" x14ac:dyDescent="0.25">
      <c r="A58" s="49"/>
      <c r="B58" s="70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5.75" x14ac:dyDescent="0.25">
      <c r="A59" s="49"/>
      <c r="B59" s="70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5.75" x14ac:dyDescent="0.25">
      <c r="A60" s="49"/>
      <c r="B60" s="70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5.75" x14ac:dyDescent="0.25">
      <c r="A61" s="49"/>
      <c r="B61" s="70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5.75" x14ac:dyDescent="0.25">
      <c r="A62" s="49"/>
      <c r="B62" s="70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5.75" x14ac:dyDescent="0.25">
      <c r="A63" s="49"/>
      <c r="B63" s="70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5.75" x14ac:dyDescent="0.25">
      <c r="A64" s="49"/>
      <c r="B64" s="70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5.75" x14ac:dyDescent="0.25">
      <c r="A65" s="49"/>
      <c r="B65" s="70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5.75" x14ac:dyDescent="0.25">
      <c r="A66" s="49"/>
      <c r="B66" s="70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5.75" x14ac:dyDescent="0.25">
      <c r="A67" s="49"/>
      <c r="B67" s="70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5.75" x14ac:dyDescent="0.25">
      <c r="A68" s="49"/>
      <c r="B68" s="70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5.75" x14ac:dyDescent="0.25">
      <c r="A69" s="49"/>
      <c r="B69" s="70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5.75" x14ac:dyDescent="0.25">
      <c r="A70" s="49"/>
      <c r="B70" s="70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5.75" x14ac:dyDescent="0.25">
      <c r="A71" s="49"/>
      <c r="B71" s="70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5.75" x14ac:dyDescent="0.25">
      <c r="A72" s="49"/>
      <c r="B72" s="70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5.75" x14ac:dyDescent="0.25">
      <c r="A73" s="49"/>
      <c r="B73" s="70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5.75" x14ac:dyDescent="0.25">
      <c r="A74" s="49"/>
      <c r="B74" s="70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5.75" x14ac:dyDescent="0.25">
      <c r="A75" s="49"/>
      <c r="B75" s="70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5.75" x14ac:dyDescent="0.25">
      <c r="A76" s="49"/>
      <c r="B76" s="70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5.75" x14ac:dyDescent="0.25">
      <c r="A77" s="49"/>
      <c r="B77" s="70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5.75" x14ac:dyDescent="0.25">
      <c r="A78" s="49"/>
      <c r="B78" s="70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5.75" x14ac:dyDescent="0.25">
      <c r="A79" s="49"/>
      <c r="B79" s="70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5.75" x14ac:dyDescent="0.25">
      <c r="A80" s="49"/>
      <c r="B80" s="70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5.75" x14ac:dyDescent="0.25">
      <c r="A81" s="49"/>
      <c r="B81" s="70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5.75" x14ac:dyDescent="0.25">
      <c r="A82" s="49"/>
      <c r="B82" s="70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5.75" x14ac:dyDescent="0.25">
      <c r="A83" s="49"/>
      <c r="B83" s="70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5.75" x14ac:dyDescent="0.25">
      <c r="A84" s="49"/>
      <c r="B84" s="70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5.75" x14ac:dyDescent="0.25">
      <c r="A85" s="49"/>
      <c r="B85" s="70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5.75" x14ac:dyDescent="0.25">
      <c r="A86" s="49"/>
      <c r="B86" s="70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5.75" x14ac:dyDescent="0.25">
      <c r="A87" s="49"/>
      <c r="B87" s="70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5.75" x14ac:dyDescent="0.25">
      <c r="A88" s="49"/>
      <c r="B88" s="70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5.75" x14ac:dyDescent="0.25">
      <c r="A89" s="49"/>
      <c r="B89" s="70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5.75" x14ac:dyDescent="0.25">
      <c r="A90" s="49"/>
      <c r="B90" s="70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5.75" x14ac:dyDescent="0.25">
      <c r="A91" s="49"/>
      <c r="B91" s="70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5.75" x14ac:dyDescent="0.25">
      <c r="A92" s="49"/>
      <c r="B92" s="70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5.75" x14ac:dyDescent="0.25">
      <c r="A93" s="49"/>
      <c r="B93" s="70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5.75" x14ac:dyDescent="0.25">
      <c r="A94" s="49"/>
      <c r="B94" s="70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5.75" x14ac:dyDescent="0.25">
      <c r="A95" s="49"/>
      <c r="B95" s="70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5.75" x14ac:dyDescent="0.25">
      <c r="A96" s="49"/>
      <c r="B96" s="70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5.75" x14ac:dyDescent="0.25">
      <c r="A97" s="49"/>
      <c r="B97" s="7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5.75" x14ac:dyDescent="0.25">
      <c r="A98" s="49"/>
      <c r="B98" s="70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5.75" x14ac:dyDescent="0.25">
      <c r="A99" s="49"/>
      <c r="B99" s="70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5.75" x14ac:dyDescent="0.25">
      <c r="A100" s="49"/>
      <c r="B100" s="70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5.75" x14ac:dyDescent="0.25">
      <c r="A101" s="49"/>
      <c r="B101" s="70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5.75" x14ac:dyDescent="0.25">
      <c r="A102" s="49"/>
      <c r="B102" s="70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5.75" x14ac:dyDescent="0.25">
      <c r="A103" s="49"/>
      <c r="B103" s="70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5.75" x14ac:dyDescent="0.25">
      <c r="A104" s="49"/>
      <c r="B104" s="70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5.75" x14ac:dyDescent="0.25">
      <c r="A105" s="49"/>
      <c r="B105" s="70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5.75" x14ac:dyDescent="0.25">
      <c r="A106" s="49"/>
      <c r="B106" s="70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5.75" x14ac:dyDescent="0.25">
      <c r="A107" s="49"/>
      <c r="B107" s="70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5.75" x14ac:dyDescent="0.25">
      <c r="A108" s="49"/>
      <c r="B108" s="7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5.75" x14ac:dyDescent="0.25">
      <c r="A109" s="49"/>
      <c r="B109" s="70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5.75" x14ac:dyDescent="0.25">
      <c r="A110" s="49"/>
      <c r="B110" s="70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5.75" x14ac:dyDescent="0.25">
      <c r="A111" s="49"/>
      <c r="B111" s="70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5.75" x14ac:dyDescent="0.25">
      <c r="A112" s="49"/>
      <c r="B112" s="70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5.75" x14ac:dyDescent="0.25">
      <c r="A113" s="49"/>
      <c r="B113" s="70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5.75" x14ac:dyDescent="0.25">
      <c r="A114" s="49"/>
      <c r="B114" s="70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5.75" x14ac:dyDescent="0.25">
      <c r="A115" s="49"/>
      <c r="B115" s="70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5.75" x14ac:dyDescent="0.25">
      <c r="A116" s="49"/>
      <c r="B116" s="70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5.75" x14ac:dyDescent="0.25">
      <c r="A117" s="49"/>
      <c r="B117" s="70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5.75" x14ac:dyDescent="0.25">
      <c r="A118" s="49"/>
      <c r="B118" s="70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5.75" x14ac:dyDescent="0.25">
      <c r="A119" s="49"/>
      <c r="B119" s="70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5.75" x14ac:dyDescent="0.25">
      <c r="A120" s="49"/>
      <c r="B120" s="70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5.75" x14ac:dyDescent="0.25">
      <c r="A121" s="49"/>
      <c r="B121" s="70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5.75" x14ac:dyDescent="0.25">
      <c r="A122" s="49"/>
      <c r="B122" s="70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5.75" x14ac:dyDescent="0.25">
      <c r="A123" s="49"/>
      <c r="B123" s="70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5.75" x14ac:dyDescent="0.25">
      <c r="A124" s="49"/>
      <c r="B124" s="70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5.75" x14ac:dyDescent="0.25">
      <c r="A125" s="49"/>
      <c r="B125" s="70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5.75" x14ac:dyDescent="0.25">
      <c r="A126" s="49"/>
      <c r="B126" s="70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5.75" x14ac:dyDescent="0.25">
      <c r="A127" s="49"/>
      <c r="B127" s="70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5.75" x14ac:dyDescent="0.25">
      <c r="A128" s="49"/>
      <c r="B128" s="70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5.75" x14ac:dyDescent="0.25">
      <c r="A129" s="49"/>
      <c r="B129" s="70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5.75" x14ac:dyDescent="0.25">
      <c r="A130" s="49"/>
      <c r="B130" s="70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5.75" x14ac:dyDescent="0.25">
      <c r="A131" s="49"/>
      <c r="B131" s="70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5.75" x14ac:dyDescent="0.25">
      <c r="A132" s="49"/>
      <c r="B132" s="70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5.75" x14ac:dyDescent="0.25">
      <c r="A133" s="49"/>
      <c r="B133" s="70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5.75" x14ac:dyDescent="0.25">
      <c r="A134" s="49"/>
      <c r="B134" s="70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5.75" x14ac:dyDescent="0.25">
      <c r="A135" s="49"/>
      <c r="B135" s="70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5.75" x14ac:dyDescent="0.25">
      <c r="A136" s="49"/>
      <c r="B136" s="70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5.75" x14ac:dyDescent="0.25">
      <c r="A137" s="49"/>
      <c r="B137" s="70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5.75" x14ac:dyDescent="0.25">
      <c r="A138" s="49"/>
      <c r="B138" s="70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5.75" x14ac:dyDescent="0.25">
      <c r="A139" s="49"/>
      <c r="B139" s="70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5.75" x14ac:dyDescent="0.25">
      <c r="A140" s="49"/>
      <c r="B140" s="70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5.75" x14ac:dyDescent="0.25">
      <c r="A141" s="49"/>
      <c r="B141" s="70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5.75" x14ac:dyDescent="0.25">
      <c r="A142" s="49"/>
      <c r="B142" s="70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5.75" x14ac:dyDescent="0.25">
      <c r="A143" s="49"/>
      <c r="B143" s="70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5.75" x14ac:dyDescent="0.25">
      <c r="A144" s="49"/>
      <c r="B144" s="70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5.75" x14ac:dyDescent="0.25">
      <c r="A145" s="49"/>
      <c r="B145" s="70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5.75" x14ac:dyDescent="0.25">
      <c r="A146" s="49"/>
      <c r="B146" s="70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5.75" x14ac:dyDescent="0.25">
      <c r="A147" s="49"/>
      <c r="B147" s="70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5.75" x14ac:dyDescent="0.25">
      <c r="A148" s="49"/>
      <c r="B148" s="70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5.75" x14ac:dyDescent="0.25">
      <c r="A149" s="49"/>
      <c r="B149" s="70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5.75" x14ac:dyDescent="0.25">
      <c r="A150" s="49"/>
      <c r="B150" s="70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5.75" x14ac:dyDescent="0.25">
      <c r="A151" s="49"/>
      <c r="B151" s="70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5.75" x14ac:dyDescent="0.25">
      <c r="A152" s="49"/>
      <c r="B152" s="70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5.75" x14ac:dyDescent="0.25">
      <c r="A153" s="49"/>
      <c r="B153" s="70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5.75" x14ac:dyDescent="0.25">
      <c r="A154" s="49"/>
      <c r="B154" s="70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5.75" x14ac:dyDescent="0.25">
      <c r="A155" s="49"/>
      <c r="B155" s="70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5.75" x14ac:dyDescent="0.25">
      <c r="A156" s="49"/>
      <c r="B156" s="70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5.75" x14ac:dyDescent="0.25">
      <c r="A157" s="49"/>
      <c r="B157" s="70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5.75" x14ac:dyDescent="0.25">
      <c r="A158" s="49"/>
      <c r="B158" s="70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5.75" x14ac:dyDescent="0.25">
      <c r="A159" s="49"/>
      <c r="B159" s="70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5.75" x14ac:dyDescent="0.25">
      <c r="A160" s="49"/>
      <c r="B160" s="70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5.75" x14ac:dyDescent="0.25">
      <c r="A161" s="49"/>
      <c r="B161" s="70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5.75" x14ac:dyDescent="0.25">
      <c r="A162" s="49"/>
      <c r="B162" s="70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5.75" x14ac:dyDescent="0.25">
      <c r="A163" s="49"/>
      <c r="B163" s="70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5.75" x14ac:dyDescent="0.25">
      <c r="A164" s="49"/>
      <c r="B164" s="70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5.75" x14ac:dyDescent="0.25">
      <c r="A165" s="49"/>
      <c r="B165" s="70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5.75" x14ac:dyDescent="0.25">
      <c r="A166" s="49"/>
      <c r="B166" s="70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5.75" x14ac:dyDescent="0.25">
      <c r="A167" s="49"/>
      <c r="B167" s="70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5.75" x14ac:dyDescent="0.25">
      <c r="A168" s="49"/>
      <c r="B168" s="70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5.75" x14ac:dyDescent="0.25">
      <c r="A169" s="49"/>
      <c r="B169" s="70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5.75" x14ac:dyDescent="0.25">
      <c r="A170" s="49"/>
      <c r="B170" s="70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5.75" x14ac:dyDescent="0.25">
      <c r="A171" s="49"/>
      <c r="B171" s="70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5.75" x14ac:dyDescent="0.25">
      <c r="A172" s="49"/>
      <c r="B172" s="70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5.75" x14ac:dyDescent="0.25">
      <c r="A173" s="49"/>
      <c r="B173" s="70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5.75" x14ac:dyDescent="0.25">
      <c r="A174" s="49"/>
      <c r="B174" s="70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5.75" x14ac:dyDescent="0.25">
      <c r="A175" s="49"/>
      <c r="B175" s="70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5.75" x14ac:dyDescent="0.25">
      <c r="A176" s="49"/>
      <c r="B176" s="70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5.75" x14ac:dyDescent="0.25">
      <c r="A177" s="49"/>
      <c r="B177" s="70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5.75" x14ac:dyDescent="0.25">
      <c r="A178" s="49"/>
      <c r="B178" s="70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5.75" x14ac:dyDescent="0.25">
      <c r="A179" s="49"/>
      <c r="B179" s="70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5.75" x14ac:dyDescent="0.25">
      <c r="A180" s="49"/>
      <c r="B180" s="70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5.75" x14ac:dyDescent="0.25">
      <c r="A181" s="49"/>
      <c r="B181" s="70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5.75" x14ac:dyDescent="0.25">
      <c r="A182" s="49"/>
      <c r="B182" s="70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5.75" x14ac:dyDescent="0.25">
      <c r="A183" s="49"/>
      <c r="B183" s="70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5.75" x14ac:dyDescent="0.25">
      <c r="A184" s="49"/>
      <c r="B184" s="70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5.75" x14ac:dyDescent="0.25">
      <c r="A185" s="49"/>
      <c r="B185" s="70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5.75" x14ac:dyDescent="0.25">
      <c r="A186" s="49"/>
      <c r="B186" s="70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5.75" x14ac:dyDescent="0.25">
      <c r="A187" s="49"/>
      <c r="B187" s="70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5.75" x14ac:dyDescent="0.25">
      <c r="A188" s="49"/>
      <c r="B188" s="70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5.75" x14ac:dyDescent="0.25">
      <c r="A189" s="49"/>
      <c r="B189" s="70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5.75" x14ac:dyDescent="0.25">
      <c r="A190" s="49"/>
      <c r="B190" s="70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5.75" x14ac:dyDescent="0.25">
      <c r="A191" s="49"/>
      <c r="B191" s="70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5.75" x14ac:dyDescent="0.25">
      <c r="A192" s="49"/>
      <c r="B192" s="70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5.75" x14ac:dyDescent="0.25">
      <c r="A193" s="49"/>
      <c r="B193" s="70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5.75" x14ac:dyDescent="0.25">
      <c r="A194" s="49"/>
      <c r="B194" s="70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5.75" x14ac:dyDescent="0.25">
      <c r="A195" s="49"/>
      <c r="B195" s="70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5.75" x14ac:dyDescent="0.25">
      <c r="A196" s="49"/>
      <c r="B196" s="70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5.75" x14ac:dyDescent="0.25">
      <c r="A197" s="49"/>
      <c r="B197" s="70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5.75" x14ac:dyDescent="0.25">
      <c r="A198" s="49"/>
      <c r="B198" s="70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5.75" x14ac:dyDescent="0.25">
      <c r="A199" s="49"/>
      <c r="B199" s="70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5.75" x14ac:dyDescent="0.25">
      <c r="A200" s="49"/>
      <c r="B200" s="70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5.75" x14ac:dyDescent="0.25">
      <c r="A201" s="49"/>
      <c r="B201" s="70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5.75" x14ac:dyDescent="0.25">
      <c r="A202" s="49"/>
      <c r="B202" s="70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5.75" x14ac:dyDescent="0.25">
      <c r="A203" s="49"/>
      <c r="B203" s="70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5.75" x14ac:dyDescent="0.25">
      <c r="A204" s="49"/>
      <c r="B204" s="70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5.75" x14ac:dyDescent="0.25">
      <c r="A205" s="49"/>
      <c r="B205" s="70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5.75" x14ac:dyDescent="0.25">
      <c r="A206" s="49"/>
      <c r="B206" s="70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5.75" x14ac:dyDescent="0.25">
      <c r="A207" s="49"/>
      <c r="B207" s="70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5.75" x14ac:dyDescent="0.25">
      <c r="A208" s="49"/>
      <c r="B208" s="70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5.75" x14ac:dyDescent="0.25">
      <c r="A209" s="49"/>
      <c r="B209" s="70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5.75" x14ac:dyDescent="0.25">
      <c r="A210" s="49"/>
      <c r="B210" s="70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5.75" x14ac:dyDescent="0.25">
      <c r="A211" s="49"/>
      <c r="B211" s="70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5.75" x14ac:dyDescent="0.25">
      <c r="A212" s="49"/>
      <c r="B212" s="70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5.75" x14ac:dyDescent="0.25">
      <c r="A213" s="49"/>
      <c r="B213" s="70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5.75" x14ac:dyDescent="0.25">
      <c r="A214" s="49"/>
      <c r="B214" s="70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5.75" x14ac:dyDescent="0.25">
      <c r="A215" s="49"/>
      <c r="B215" s="70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5.75" x14ac:dyDescent="0.25">
      <c r="A216" s="49"/>
      <c r="B216" s="70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5.75" x14ac:dyDescent="0.25">
      <c r="A217" s="49"/>
      <c r="B217" s="70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5.75" x14ac:dyDescent="0.25">
      <c r="A218" s="49"/>
      <c r="B218" s="70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5.75" x14ac:dyDescent="0.25">
      <c r="A219" s="49"/>
      <c r="B219" s="70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5.75" x14ac:dyDescent="0.25">
      <c r="A220" s="49"/>
      <c r="B220" s="70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5.75" x14ac:dyDescent="0.25">
      <c r="A221" s="49"/>
      <c r="B221" s="70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5.75" x14ac:dyDescent="0.25">
      <c r="A222" s="49"/>
      <c r="B222" s="70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5.75" x14ac:dyDescent="0.25">
      <c r="A223" s="49"/>
      <c r="B223" s="70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5.75" x14ac:dyDescent="0.25">
      <c r="A224" s="49"/>
      <c r="B224" s="70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5.75" x14ac:dyDescent="0.25">
      <c r="A225" s="49"/>
      <c r="B225" s="70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5.75" x14ac:dyDescent="0.25">
      <c r="A226" s="49"/>
      <c r="B226" s="70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5.75" x14ac:dyDescent="0.25">
      <c r="A227" s="49"/>
      <c r="B227" s="70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5.75" x14ac:dyDescent="0.25">
      <c r="A228" s="49"/>
      <c r="B228" s="70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5.75" x14ac:dyDescent="0.25">
      <c r="A229" s="49"/>
      <c r="B229" s="70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5.75" x14ac:dyDescent="0.25">
      <c r="A230" s="49"/>
      <c r="B230" s="70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5.75" x14ac:dyDescent="0.25">
      <c r="A231" s="49"/>
      <c r="B231" s="70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5.75" x14ac:dyDescent="0.25">
      <c r="A232" s="49"/>
      <c r="B232" s="70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5.75" x14ac:dyDescent="0.25">
      <c r="A233" s="49"/>
      <c r="B233" s="70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5.75" x14ac:dyDescent="0.25">
      <c r="A234" s="49"/>
      <c r="B234" s="70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5.75" x14ac:dyDescent="0.25">
      <c r="A235" s="49"/>
      <c r="B235" s="70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5.75" x14ac:dyDescent="0.25">
      <c r="A236" s="49"/>
      <c r="B236" s="70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5.75" x14ac:dyDescent="0.25">
      <c r="A237" s="49"/>
      <c r="B237" s="70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5.75" x14ac:dyDescent="0.25">
      <c r="A238" s="49"/>
      <c r="B238" s="70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5.75" x14ac:dyDescent="0.25">
      <c r="A239" s="49"/>
      <c r="B239" s="70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5.75" x14ac:dyDescent="0.25">
      <c r="A240" s="49"/>
      <c r="B240" s="70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5.75" x14ac:dyDescent="0.25">
      <c r="A241" s="49"/>
      <c r="B241" s="70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5.75" x14ac:dyDescent="0.25">
      <c r="A242" s="49"/>
      <c r="B242" s="70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5.75" x14ac:dyDescent="0.25">
      <c r="A243" s="49"/>
      <c r="B243" s="70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5.75" x14ac:dyDescent="0.25">
      <c r="A244" s="49"/>
      <c r="B244" s="70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5.75" x14ac:dyDescent="0.25">
      <c r="A245" s="49"/>
      <c r="B245" s="70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5.75" x14ac:dyDescent="0.25">
      <c r="A246" s="49"/>
      <c r="B246" s="70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5.75" x14ac:dyDescent="0.25">
      <c r="A247" s="49"/>
      <c r="B247" s="70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5.75" x14ac:dyDescent="0.25">
      <c r="A248" s="49"/>
      <c r="B248" s="70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5.75" x14ac:dyDescent="0.25">
      <c r="A249" s="49"/>
      <c r="B249" s="70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5.75" x14ac:dyDescent="0.25">
      <c r="A250" s="49"/>
      <c r="B250" s="70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5.75" x14ac:dyDescent="0.25">
      <c r="A251" s="49"/>
      <c r="B251" s="70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5.75" x14ac:dyDescent="0.25">
      <c r="A252" s="49"/>
      <c r="B252" s="70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5.75" x14ac:dyDescent="0.25">
      <c r="A253" s="49"/>
      <c r="B253" s="70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5.75" x14ac:dyDescent="0.25">
      <c r="A254" s="49"/>
      <c r="B254" s="70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5.75" x14ac:dyDescent="0.25">
      <c r="A255" s="49"/>
      <c r="B255" s="70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5.75" x14ac:dyDescent="0.25">
      <c r="A256" s="49"/>
      <c r="B256" s="70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5.75" x14ac:dyDescent="0.25">
      <c r="A257" s="49"/>
      <c r="B257" s="70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5.75" x14ac:dyDescent="0.25">
      <c r="A258" s="49"/>
      <c r="B258" s="70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5.75" x14ac:dyDescent="0.25">
      <c r="A259" s="49"/>
      <c r="B259" s="70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5.75" x14ac:dyDescent="0.25">
      <c r="A260" s="49"/>
      <c r="B260" s="70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5.75" x14ac:dyDescent="0.25">
      <c r="A261" s="49"/>
      <c r="B261" s="70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5.75" x14ac:dyDescent="0.25">
      <c r="A262" s="49"/>
      <c r="B262" s="70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5.75" x14ac:dyDescent="0.25">
      <c r="A263" s="49"/>
      <c r="B263" s="70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5.75" x14ac:dyDescent="0.25">
      <c r="A264" s="49"/>
      <c r="B264" s="70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5.75" x14ac:dyDescent="0.25">
      <c r="A265" s="49"/>
      <c r="B265" s="70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5.75" x14ac:dyDescent="0.25">
      <c r="A266" s="49"/>
      <c r="B266" s="70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5.75" x14ac:dyDescent="0.25">
      <c r="A267" s="49"/>
      <c r="B267" s="70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5.75" x14ac:dyDescent="0.25">
      <c r="A268" s="49"/>
      <c r="B268" s="70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5.75" x14ac:dyDescent="0.25">
      <c r="A269" s="49"/>
      <c r="B269" s="70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5.75" x14ac:dyDescent="0.25">
      <c r="A270" s="49"/>
      <c r="B270" s="70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5.75" x14ac:dyDescent="0.25">
      <c r="A271" s="49"/>
      <c r="B271" s="70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5.75" x14ac:dyDescent="0.25">
      <c r="A272" s="49"/>
      <c r="B272" s="70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5.75" x14ac:dyDescent="0.25">
      <c r="A273" s="49"/>
      <c r="B273" s="70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5.75" x14ac:dyDescent="0.25">
      <c r="A274" s="49"/>
      <c r="B274" s="70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5.75" x14ac:dyDescent="0.25">
      <c r="A275" s="49"/>
      <c r="B275" s="70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5.75" x14ac:dyDescent="0.25">
      <c r="A276" s="49"/>
      <c r="B276" s="70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5.75" x14ac:dyDescent="0.25">
      <c r="A277" s="49"/>
      <c r="B277" s="70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5.75" x14ac:dyDescent="0.25">
      <c r="A278" s="49"/>
      <c r="B278" s="70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5.75" x14ac:dyDescent="0.25">
      <c r="A279" s="49"/>
      <c r="B279" s="70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5.75" x14ac:dyDescent="0.25">
      <c r="A280" s="49"/>
      <c r="B280" s="70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5.75" x14ac:dyDescent="0.25">
      <c r="A281" s="49"/>
      <c r="B281" s="70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5.75" x14ac:dyDescent="0.25">
      <c r="A282" s="49"/>
      <c r="B282" s="70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5.75" x14ac:dyDescent="0.25">
      <c r="A283" s="49"/>
      <c r="B283" s="70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5.75" x14ac:dyDescent="0.25">
      <c r="A284" s="49"/>
      <c r="B284" s="70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5.75" x14ac:dyDescent="0.25">
      <c r="A285" s="49"/>
      <c r="B285" s="70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5.75" x14ac:dyDescent="0.25">
      <c r="A286" s="49"/>
      <c r="B286" s="70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5.75" x14ac:dyDescent="0.25">
      <c r="A287" s="49"/>
      <c r="B287" s="70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5.75" x14ac:dyDescent="0.25">
      <c r="A288" s="49"/>
      <c r="B288" s="70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5.75" x14ac:dyDescent="0.25">
      <c r="A289" s="49"/>
      <c r="B289" s="70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5.75" x14ac:dyDescent="0.25">
      <c r="A290" s="49"/>
      <c r="B290" s="70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5.75" x14ac:dyDescent="0.25">
      <c r="A291" s="49"/>
      <c r="B291" s="70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5.75" x14ac:dyDescent="0.25">
      <c r="A292" s="49"/>
      <c r="B292" s="70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5.75" x14ac:dyDescent="0.25">
      <c r="A293" s="49"/>
      <c r="B293" s="70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5.75" x14ac:dyDescent="0.25">
      <c r="A294" s="49"/>
      <c r="B294" s="70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5.75" x14ac:dyDescent="0.25">
      <c r="A295" s="49"/>
      <c r="B295" s="70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5.75" x14ac:dyDescent="0.25">
      <c r="A296" s="49"/>
      <c r="B296" s="70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5.75" x14ac:dyDescent="0.25">
      <c r="A297" s="49"/>
      <c r="B297" s="70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5.75" x14ac:dyDescent="0.25">
      <c r="A298" s="49"/>
      <c r="B298" s="70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5.75" x14ac:dyDescent="0.25">
      <c r="A299" s="49"/>
      <c r="B299" s="70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5.75" x14ac:dyDescent="0.25">
      <c r="A300" s="49"/>
      <c r="B300" s="70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5.75" x14ac:dyDescent="0.25">
      <c r="A301" s="49"/>
      <c r="B301" s="70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5.75" x14ac:dyDescent="0.25">
      <c r="A302" s="49"/>
      <c r="B302" s="70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5.75" x14ac:dyDescent="0.25">
      <c r="A303" s="49"/>
      <c r="B303" s="70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5.75" x14ac:dyDescent="0.25">
      <c r="A304" s="49"/>
      <c r="B304" s="70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5.75" x14ac:dyDescent="0.25">
      <c r="A305" s="49"/>
      <c r="B305" s="70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5.75" x14ac:dyDescent="0.25">
      <c r="A306" s="49"/>
      <c r="B306" s="70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5.75" x14ac:dyDescent="0.25">
      <c r="A307" s="49"/>
      <c r="B307" s="70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5.75" x14ac:dyDescent="0.25">
      <c r="A308" s="49"/>
      <c r="B308" s="70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5.75" x14ac:dyDescent="0.25">
      <c r="A309" s="49"/>
      <c r="B309" s="70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5.75" x14ac:dyDescent="0.25">
      <c r="A310" s="49"/>
      <c r="B310" s="70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5.75" x14ac:dyDescent="0.25">
      <c r="A311" s="49"/>
      <c r="B311" s="70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5.75" x14ac:dyDescent="0.25">
      <c r="A312" s="49"/>
      <c r="B312" s="70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5.75" x14ac:dyDescent="0.25">
      <c r="A313" s="49"/>
      <c r="B313" s="70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5.75" x14ac:dyDescent="0.25">
      <c r="A314" s="49"/>
      <c r="B314" s="70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5.75" x14ac:dyDescent="0.25">
      <c r="A315" s="49"/>
      <c r="B315" s="70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5.75" x14ac:dyDescent="0.25">
      <c r="A316" s="49"/>
      <c r="B316" s="70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5.75" x14ac:dyDescent="0.25">
      <c r="A317" s="49"/>
      <c r="B317" s="70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5.75" x14ac:dyDescent="0.25">
      <c r="A318" s="49"/>
      <c r="B318" s="70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5.75" x14ac:dyDescent="0.25">
      <c r="A319" s="49"/>
      <c r="B319" s="70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5.75" x14ac:dyDescent="0.25">
      <c r="A320" s="49"/>
      <c r="B320" s="70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5.75" x14ac:dyDescent="0.25">
      <c r="A321" s="49"/>
      <c r="B321" s="70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5.75" x14ac:dyDescent="0.25">
      <c r="A322" s="49"/>
      <c r="B322" s="70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5.75" x14ac:dyDescent="0.25">
      <c r="A323" s="49"/>
      <c r="B323" s="70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5.75" x14ac:dyDescent="0.25">
      <c r="A324" s="49"/>
      <c r="B324" s="70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5.75" x14ac:dyDescent="0.25">
      <c r="A325" s="49"/>
      <c r="B325" s="70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5.75" x14ac:dyDescent="0.25">
      <c r="A326" s="49"/>
      <c r="B326" s="70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5.75" x14ac:dyDescent="0.25">
      <c r="A327" s="49"/>
      <c r="B327" s="70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5.75" x14ac:dyDescent="0.25">
      <c r="A328" s="49"/>
      <c r="B328" s="70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5.75" x14ac:dyDescent="0.25">
      <c r="A329" s="49"/>
      <c r="B329" s="70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5.75" x14ac:dyDescent="0.25">
      <c r="A330" s="49"/>
      <c r="B330" s="70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5.75" x14ac:dyDescent="0.25">
      <c r="A331" s="49"/>
      <c r="B331" s="70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5.75" x14ac:dyDescent="0.25">
      <c r="A332" s="49"/>
      <c r="B332" s="70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5.75" x14ac:dyDescent="0.25">
      <c r="A333" s="49"/>
      <c r="B333" s="70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5.75" x14ac:dyDescent="0.25">
      <c r="A334" s="49"/>
      <c r="B334" s="70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5.75" x14ac:dyDescent="0.25">
      <c r="A335" s="49"/>
      <c r="B335" s="70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5.75" x14ac:dyDescent="0.25">
      <c r="A336" s="49"/>
      <c r="B336" s="70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5.75" x14ac:dyDescent="0.25">
      <c r="A337" s="49"/>
      <c r="B337" s="70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5.75" x14ac:dyDescent="0.25">
      <c r="A338" s="49"/>
      <c r="B338" s="70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5.75" x14ac:dyDescent="0.25">
      <c r="A339" s="49"/>
      <c r="B339" s="70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5.75" x14ac:dyDescent="0.25">
      <c r="A340" s="49"/>
      <c r="B340" s="70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5.75" x14ac:dyDescent="0.25">
      <c r="A341" s="49"/>
      <c r="B341" s="70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5.75" x14ac:dyDescent="0.25">
      <c r="A342" s="49"/>
      <c r="B342" s="70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5.75" x14ac:dyDescent="0.25">
      <c r="A343" s="49"/>
      <c r="B343" s="70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5.75" x14ac:dyDescent="0.25">
      <c r="A344" s="49"/>
      <c r="B344" s="70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5.75" x14ac:dyDescent="0.25">
      <c r="A345" s="49"/>
      <c r="B345" s="70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5.75" x14ac:dyDescent="0.25">
      <c r="A346" s="49"/>
      <c r="B346" s="70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5.75" x14ac:dyDescent="0.25">
      <c r="A347" s="49"/>
      <c r="B347" s="70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5.75" x14ac:dyDescent="0.25">
      <c r="A348" s="49"/>
      <c r="B348" s="70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5.75" x14ac:dyDescent="0.25">
      <c r="A349" s="49"/>
      <c r="B349" s="70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5.75" x14ac:dyDescent="0.25">
      <c r="A350" s="49"/>
      <c r="B350" s="70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5.75" x14ac:dyDescent="0.25">
      <c r="A351" s="49"/>
      <c r="B351" s="70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5.75" x14ac:dyDescent="0.25">
      <c r="A352" s="49"/>
      <c r="B352" s="70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5.75" x14ac:dyDescent="0.25">
      <c r="A353" s="49"/>
      <c r="B353" s="70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5.75" x14ac:dyDescent="0.25">
      <c r="A354" s="49"/>
      <c r="B354" s="70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5.75" x14ac:dyDescent="0.25">
      <c r="A355" s="49"/>
      <c r="B355" s="70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5.75" x14ac:dyDescent="0.25">
      <c r="A356" s="49"/>
      <c r="B356" s="70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5.75" x14ac:dyDescent="0.25">
      <c r="A357" s="49"/>
      <c r="B357" s="70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5.75" x14ac:dyDescent="0.25">
      <c r="A358" s="49"/>
      <c r="B358" s="70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5.75" x14ac:dyDescent="0.25">
      <c r="A359" s="49"/>
      <c r="B359" s="70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5.75" x14ac:dyDescent="0.25">
      <c r="A360" s="49"/>
      <c r="B360" s="70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5.75" x14ac:dyDescent="0.25">
      <c r="A361" s="49"/>
      <c r="B361" s="70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5.75" x14ac:dyDescent="0.25">
      <c r="A362" s="49"/>
      <c r="B362" s="70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5.75" x14ac:dyDescent="0.25">
      <c r="A363" s="49"/>
      <c r="B363" s="70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5.75" x14ac:dyDescent="0.25">
      <c r="A364" s="49"/>
      <c r="B364" s="70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5.75" x14ac:dyDescent="0.25">
      <c r="A365" s="49"/>
      <c r="B365" s="70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5.75" x14ac:dyDescent="0.25">
      <c r="A366" s="49"/>
      <c r="B366" s="70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5.75" x14ac:dyDescent="0.25">
      <c r="A367" s="49"/>
      <c r="B367" s="70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5.75" x14ac:dyDescent="0.25">
      <c r="A368" s="49"/>
      <c r="B368" s="70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5.75" x14ac:dyDescent="0.25">
      <c r="A369" s="49"/>
      <c r="B369" s="70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5.75" x14ac:dyDescent="0.25">
      <c r="A370" s="49"/>
      <c r="B370" s="70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5.75" x14ac:dyDescent="0.25">
      <c r="A371" s="49"/>
      <c r="B371" s="70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5.75" x14ac:dyDescent="0.25">
      <c r="A372" s="49"/>
      <c r="B372" s="70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5.75" x14ac:dyDescent="0.25">
      <c r="A373" s="49"/>
      <c r="B373" s="70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5.75" x14ac:dyDescent="0.25">
      <c r="A374" s="49"/>
      <c r="B374" s="70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5.75" x14ac:dyDescent="0.25">
      <c r="A375" s="49"/>
      <c r="B375" s="70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5.75" x14ac:dyDescent="0.25">
      <c r="A376" s="49"/>
      <c r="B376" s="70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5.75" x14ac:dyDescent="0.25">
      <c r="A377" s="49"/>
      <c r="B377" s="70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5.75" x14ac:dyDescent="0.25">
      <c r="A378" s="49"/>
      <c r="B378" s="70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5.75" x14ac:dyDescent="0.25">
      <c r="A379" s="49"/>
      <c r="B379" s="70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5.75" x14ac:dyDescent="0.25">
      <c r="A380" s="49"/>
      <c r="B380" s="70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5.75" x14ac:dyDescent="0.25">
      <c r="A381" s="49"/>
      <c r="B381" s="70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5.75" x14ac:dyDescent="0.25">
      <c r="A382" s="49"/>
      <c r="B382" s="70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5.75" x14ac:dyDescent="0.25">
      <c r="A383" s="49"/>
      <c r="B383" s="70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5.75" x14ac:dyDescent="0.25">
      <c r="A384" s="49"/>
      <c r="B384" s="70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5.75" x14ac:dyDescent="0.25">
      <c r="A385" s="49"/>
      <c r="B385" s="70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5.75" x14ac:dyDescent="0.25">
      <c r="A386" s="49"/>
      <c r="B386" s="70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5.75" x14ac:dyDescent="0.25">
      <c r="A387" s="49"/>
      <c r="B387" s="70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5.75" x14ac:dyDescent="0.25">
      <c r="A388" s="49"/>
      <c r="B388" s="70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5.75" x14ac:dyDescent="0.25">
      <c r="A389" s="49"/>
      <c r="B389" s="70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5.75" x14ac:dyDescent="0.25">
      <c r="A390" s="49"/>
      <c r="B390" s="70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5.75" x14ac:dyDescent="0.25">
      <c r="A391" s="49"/>
      <c r="B391" s="70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5.75" x14ac:dyDescent="0.25">
      <c r="A392" s="49"/>
      <c r="B392" s="70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5.75" x14ac:dyDescent="0.25">
      <c r="A393" s="49"/>
      <c r="B393" s="70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5.75" x14ac:dyDescent="0.25">
      <c r="A394" s="49"/>
      <c r="B394" s="70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5.75" x14ac:dyDescent="0.25">
      <c r="A395" s="49"/>
      <c r="B395" s="70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5.75" x14ac:dyDescent="0.25">
      <c r="A396" s="49"/>
      <c r="B396" s="70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5.75" x14ac:dyDescent="0.25">
      <c r="A397" s="49"/>
      <c r="B397" s="70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5.75" x14ac:dyDescent="0.25">
      <c r="A398" s="49"/>
      <c r="B398" s="70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5.75" x14ac:dyDescent="0.25">
      <c r="A399" s="49"/>
      <c r="B399" s="70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5.75" x14ac:dyDescent="0.25">
      <c r="A400" s="49"/>
      <c r="B400" s="70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5.75" x14ac:dyDescent="0.25">
      <c r="A401" s="49"/>
      <c r="B401" s="70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5.75" x14ac:dyDescent="0.25">
      <c r="A402" s="49"/>
      <c r="B402" s="70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5.75" x14ac:dyDescent="0.25">
      <c r="A403" s="49"/>
      <c r="B403" s="70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5.75" x14ac:dyDescent="0.25">
      <c r="A404" s="49"/>
      <c r="B404" s="70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5.75" x14ac:dyDescent="0.25">
      <c r="A405" s="49"/>
      <c r="B405" s="70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5.75" x14ac:dyDescent="0.25">
      <c r="A406" s="49"/>
      <c r="B406" s="70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5.75" x14ac:dyDescent="0.25">
      <c r="A407" s="49"/>
      <c r="B407" s="70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5.75" x14ac:dyDescent="0.25">
      <c r="A408" s="49"/>
      <c r="B408" s="70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5.75" x14ac:dyDescent="0.25">
      <c r="A409" s="49"/>
      <c r="B409" s="70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5.75" x14ac:dyDescent="0.25">
      <c r="A410" s="49"/>
      <c r="B410" s="70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5.75" x14ac:dyDescent="0.25">
      <c r="A411" s="49"/>
      <c r="B411" s="70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5.75" x14ac:dyDescent="0.25">
      <c r="A412" s="49"/>
      <c r="B412" s="70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5.75" x14ac:dyDescent="0.25">
      <c r="A413" s="49"/>
      <c r="B413" s="70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5.75" x14ac:dyDescent="0.25">
      <c r="A414" s="49"/>
      <c r="B414" s="70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5.75" x14ac:dyDescent="0.25">
      <c r="A415" s="49"/>
      <c r="B415" s="70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5.75" x14ac:dyDescent="0.25">
      <c r="A416" s="49"/>
      <c r="B416" s="70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5.75" x14ac:dyDescent="0.25">
      <c r="A417" s="49"/>
      <c r="B417" s="70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5.75" x14ac:dyDescent="0.25">
      <c r="A418" s="49"/>
      <c r="B418" s="70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5.75" x14ac:dyDescent="0.25">
      <c r="A419" s="49"/>
      <c r="B419" s="70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5.75" x14ac:dyDescent="0.25">
      <c r="A420" s="49"/>
      <c r="B420" s="70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5.75" x14ac:dyDescent="0.25">
      <c r="A421" s="49"/>
      <c r="B421" s="70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5.75" x14ac:dyDescent="0.25">
      <c r="A422" s="49"/>
      <c r="B422" s="70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5.75" x14ac:dyDescent="0.25">
      <c r="A423" s="49"/>
      <c r="B423" s="70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5.75" x14ac:dyDescent="0.25">
      <c r="A424" s="49"/>
      <c r="B424" s="70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5.75" x14ac:dyDescent="0.25">
      <c r="A425" s="49"/>
      <c r="B425" s="70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5.75" x14ac:dyDescent="0.25">
      <c r="A426" s="49"/>
      <c r="B426" s="70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5.75" x14ac:dyDescent="0.25">
      <c r="A427" s="49"/>
      <c r="B427" s="70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5.75" x14ac:dyDescent="0.25">
      <c r="A428" s="49"/>
      <c r="B428" s="70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5.75" x14ac:dyDescent="0.25">
      <c r="A429" s="49"/>
      <c r="B429" s="70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5.75" x14ac:dyDescent="0.25">
      <c r="A430" s="49"/>
      <c r="B430" s="70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5.75" x14ac:dyDescent="0.25">
      <c r="A431" s="49"/>
      <c r="B431" s="70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5.75" x14ac:dyDescent="0.25">
      <c r="A432" s="49"/>
      <c r="B432" s="70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5.75" x14ac:dyDescent="0.25">
      <c r="A433" s="49"/>
      <c r="B433" s="70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5.75" x14ac:dyDescent="0.25">
      <c r="A434" s="49"/>
      <c r="B434" s="70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5.75" x14ac:dyDescent="0.25">
      <c r="A435" s="49"/>
      <c r="B435" s="70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5.75" x14ac:dyDescent="0.25">
      <c r="A436" s="49"/>
      <c r="B436" s="70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5.75" x14ac:dyDescent="0.25">
      <c r="A437" s="49"/>
      <c r="B437" s="70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5.75" x14ac:dyDescent="0.25">
      <c r="A438" s="49"/>
      <c r="B438" s="70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5.75" x14ac:dyDescent="0.25">
      <c r="A439" s="49"/>
      <c r="B439" s="70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5.75" x14ac:dyDescent="0.25">
      <c r="A440" s="49"/>
      <c r="B440" s="70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5.75" x14ac:dyDescent="0.25">
      <c r="A441" s="49"/>
      <c r="B441" s="70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5.75" x14ac:dyDescent="0.25">
      <c r="A442" s="49"/>
      <c r="B442" s="70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5.75" x14ac:dyDescent="0.25">
      <c r="A443" s="49"/>
      <c r="B443" s="70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5.75" x14ac:dyDescent="0.25">
      <c r="A444" s="49"/>
      <c r="B444" s="70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5.75" x14ac:dyDescent="0.25">
      <c r="A445" s="49"/>
      <c r="B445" s="70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5.75" x14ac:dyDescent="0.25">
      <c r="A446" s="49"/>
      <c r="B446" s="70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5.75" x14ac:dyDescent="0.25">
      <c r="A447" s="49"/>
      <c r="B447" s="70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5.75" x14ac:dyDescent="0.25">
      <c r="A448" s="49"/>
      <c r="B448" s="70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5.75" x14ac:dyDescent="0.25">
      <c r="A449" s="49"/>
      <c r="B449" s="70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5.75" x14ac:dyDescent="0.25">
      <c r="A450" s="49"/>
      <c r="B450" s="70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5.75" x14ac:dyDescent="0.25">
      <c r="A451" s="49"/>
      <c r="B451" s="70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5.75" x14ac:dyDescent="0.25">
      <c r="A452" s="49"/>
      <c r="B452" s="70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5.75" x14ac:dyDescent="0.25">
      <c r="A453" s="49"/>
      <c r="B453" s="70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5.75" x14ac:dyDescent="0.25">
      <c r="A454" s="49"/>
      <c r="B454" s="70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5.75" x14ac:dyDescent="0.25">
      <c r="A455" s="49"/>
      <c r="B455" s="70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5.75" x14ac:dyDescent="0.25">
      <c r="A456" s="49"/>
      <c r="B456" s="70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5.75" x14ac:dyDescent="0.25">
      <c r="A457" s="49"/>
      <c r="B457" s="70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5.75" x14ac:dyDescent="0.25">
      <c r="A458" s="49"/>
      <c r="B458" s="70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5.75" x14ac:dyDescent="0.25">
      <c r="A459" s="49"/>
      <c r="B459" s="70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5.75" x14ac:dyDescent="0.25">
      <c r="A460" s="49"/>
      <c r="B460" s="70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5.75" x14ac:dyDescent="0.25">
      <c r="A461" s="49"/>
      <c r="B461" s="70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5.75" x14ac:dyDescent="0.25">
      <c r="A462" s="49"/>
      <c r="B462" s="70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5.75" x14ac:dyDescent="0.25">
      <c r="A463" s="49"/>
      <c r="B463" s="70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5.75" x14ac:dyDescent="0.25">
      <c r="A464" s="49"/>
      <c r="B464" s="70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5.75" x14ac:dyDescent="0.25">
      <c r="A465" s="49"/>
      <c r="B465" s="70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5.75" x14ac:dyDescent="0.25">
      <c r="A466" s="49"/>
      <c r="B466" s="70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5.75" x14ac:dyDescent="0.25">
      <c r="A467" s="49"/>
      <c r="B467" s="70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5.75" x14ac:dyDescent="0.25">
      <c r="A468" s="49"/>
      <c r="B468" s="70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5.75" x14ac:dyDescent="0.25">
      <c r="A469" s="49"/>
      <c r="B469" s="70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5.75" x14ac:dyDescent="0.25">
      <c r="A470" s="49"/>
      <c r="B470" s="70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5.75" x14ac:dyDescent="0.25">
      <c r="A471" s="49"/>
      <c r="B471" s="70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5.75" x14ac:dyDescent="0.25">
      <c r="A472" s="49"/>
      <c r="B472" s="70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5.75" x14ac:dyDescent="0.25">
      <c r="A473" s="49"/>
      <c r="B473" s="70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5.75" x14ac:dyDescent="0.25">
      <c r="A474" s="49"/>
      <c r="B474" s="70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5.75" x14ac:dyDescent="0.25">
      <c r="A475" s="49"/>
      <c r="B475" s="70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5.75" x14ac:dyDescent="0.25">
      <c r="A476" s="49"/>
      <c r="B476" s="70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5.75" x14ac:dyDescent="0.25">
      <c r="A477" s="49"/>
      <c r="B477" s="70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5.75" x14ac:dyDescent="0.25">
      <c r="A478" s="49"/>
      <c r="B478" s="70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5.75" x14ac:dyDescent="0.25">
      <c r="A479" s="49"/>
      <c r="B479" s="70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5.75" x14ac:dyDescent="0.25">
      <c r="A480" s="49"/>
      <c r="B480" s="70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5.75" x14ac:dyDescent="0.25">
      <c r="A481" s="49"/>
      <c r="B481" s="70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5.75" x14ac:dyDescent="0.25">
      <c r="A482" s="49"/>
      <c r="B482" s="70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5.75" x14ac:dyDescent="0.25">
      <c r="A483" s="49"/>
      <c r="B483" s="70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5.75" x14ac:dyDescent="0.25">
      <c r="A484" s="49"/>
      <c r="B484" s="70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5.75" x14ac:dyDescent="0.25">
      <c r="A485" s="49"/>
      <c r="B485" s="70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5.75" x14ac:dyDescent="0.25">
      <c r="A486" s="49"/>
      <c r="B486" s="70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5.75" x14ac:dyDescent="0.25">
      <c r="A487" s="49"/>
      <c r="B487" s="70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5.75" x14ac:dyDescent="0.25">
      <c r="A488" s="49"/>
      <c r="B488" s="70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5.75" x14ac:dyDescent="0.25">
      <c r="A489" s="49"/>
      <c r="B489" s="70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5.75" x14ac:dyDescent="0.25">
      <c r="A490" s="49"/>
      <c r="B490" s="70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5.75" x14ac:dyDescent="0.25">
      <c r="A491" s="49"/>
      <c r="B491" s="70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5.75" x14ac:dyDescent="0.25">
      <c r="A492" s="49"/>
      <c r="B492" s="70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5.75" x14ac:dyDescent="0.25">
      <c r="A493" s="49"/>
      <c r="B493" s="70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5.75" x14ac:dyDescent="0.25">
      <c r="A494" s="49"/>
      <c r="B494" s="70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5.75" x14ac:dyDescent="0.25">
      <c r="A495" s="49"/>
      <c r="B495" s="70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5.75" x14ac:dyDescent="0.25">
      <c r="A496" s="49"/>
      <c r="B496" s="70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5.75" x14ac:dyDescent="0.25">
      <c r="A497" s="49"/>
      <c r="B497" s="70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5.75" x14ac:dyDescent="0.25">
      <c r="A498" s="49"/>
      <c r="B498" s="70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5.75" x14ac:dyDescent="0.25">
      <c r="A499" s="49"/>
      <c r="B499" s="70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5.75" x14ac:dyDescent="0.25">
      <c r="A500" s="49"/>
      <c r="B500" s="70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5.75" x14ac:dyDescent="0.25">
      <c r="A501" s="49"/>
      <c r="B501" s="70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5.75" x14ac:dyDescent="0.25">
      <c r="A502" s="49"/>
      <c r="B502" s="70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5.75" x14ac:dyDescent="0.25">
      <c r="A503" s="49"/>
      <c r="B503" s="70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5.75" x14ac:dyDescent="0.25">
      <c r="A504" s="49"/>
      <c r="B504" s="70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5.75" x14ac:dyDescent="0.25">
      <c r="A505" s="49"/>
      <c r="B505" s="70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5.75" x14ac:dyDescent="0.25">
      <c r="A506" s="49"/>
      <c r="B506" s="70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5.75" x14ac:dyDescent="0.25">
      <c r="A507" s="49"/>
      <c r="B507" s="70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5.75" x14ac:dyDescent="0.25">
      <c r="A508" s="49"/>
      <c r="B508" s="70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5.75" x14ac:dyDescent="0.25">
      <c r="A509" s="49"/>
      <c r="B509" s="70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5.75" x14ac:dyDescent="0.25">
      <c r="A510" s="49"/>
      <c r="B510" s="70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5.75" x14ac:dyDescent="0.25">
      <c r="A511" s="49"/>
      <c r="B511" s="70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5.75" x14ac:dyDescent="0.25">
      <c r="A512" s="49"/>
      <c r="B512" s="70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5.75" x14ac:dyDescent="0.25">
      <c r="A513" s="49"/>
      <c r="B513" s="70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5.75" x14ac:dyDescent="0.25">
      <c r="A514" s="49"/>
      <c r="B514" s="70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5.75" x14ac:dyDescent="0.25">
      <c r="A515" s="49"/>
      <c r="B515" s="70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5.75" x14ac:dyDescent="0.25">
      <c r="A516" s="49"/>
      <c r="B516" s="70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5.75" x14ac:dyDescent="0.25">
      <c r="A517" s="49"/>
      <c r="B517" s="70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5.75" x14ac:dyDescent="0.25">
      <c r="A518" s="49"/>
      <c r="B518" s="70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5.75" x14ac:dyDescent="0.25">
      <c r="A519" s="49"/>
      <c r="B519" s="70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5.75" x14ac:dyDescent="0.25">
      <c r="A520" s="49"/>
      <c r="B520" s="70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5.75" x14ac:dyDescent="0.25">
      <c r="A521" s="49"/>
      <c r="B521" s="70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5.75" x14ac:dyDescent="0.25">
      <c r="A522" s="49"/>
      <c r="B522" s="70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5.75" x14ac:dyDescent="0.25">
      <c r="A523" s="49"/>
      <c r="B523" s="70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5.75" x14ac:dyDescent="0.25">
      <c r="A524" s="49"/>
      <c r="B524" s="70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5.75" x14ac:dyDescent="0.25">
      <c r="A525" s="49"/>
      <c r="B525" s="70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5.75" x14ac:dyDescent="0.25">
      <c r="A526" s="49"/>
      <c r="B526" s="70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5.75" x14ac:dyDescent="0.25">
      <c r="A527" s="49"/>
      <c r="B527" s="70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5.75" x14ac:dyDescent="0.25">
      <c r="A528" s="49"/>
      <c r="B528" s="70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5.75" x14ac:dyDescent="0.25">
      <c r="A529" s="49"/>
      <c r="B529" s="70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5.75" x14ac:dyDescent="0.25">
      <c r="A530" s="49"/>
      <c r="B530" s="70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5.75" x14ac:dyDescent="0.25">
      <c r="A531" s="49"/>
      <c r="B531" s="70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5.75" x14ac:dyDescent="0.25">
      <c r="A532" s="49"/>
      <c r="B532" s="70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5.75" x14ac:dyDescent="0.25">
      <c r="A533" s="49"/>
      <c r="B533" s="70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5.75" x14ac:dyDescent="0.25">
      <c r="A534" s="49"/>
      <c r="B534" s="70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5.75" x14ac:dyDescent="0.25">
      <c r="A535" s="49"/>
      <c r="B535" s="70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5.75" x14ac:dyDescent="0.25">
      <c r="A536" s="49"/>
      <c r="B536" s="70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5.75" x14ac:dyDescent="0.25">
      <c r="A537" s="49"/>
      <c r="B537" s="70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5.75" x14ac:dyDescent="0.25">
      <c r="A538" s="49"/>
      <c r="B538" s="70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5.75" x14ac:dyDescent="0.25">
      <c r="A539" s="49"/>
      <c r="B539" s="70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5.75" x14ac:dyDescent="0.25">
      <c r="A540" s="49"/>
      <c r="B540" s="70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5.75" x14ac:dyDescent="0.25">
      <c r="A541" s="49"/>
      <c r="B541" s="70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5.75" x14ac:dyDescent="0.25">
      <c r="A542" s="49"/>
      <c r="B542" s="70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5.75" x14ac:dyDescent="0.25">
      <c r="A543" s="49"/>
      <c r="B543" s="70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5.75" x14ac:dyDescent="0.25">
      <c r="A544" s="49"/>
      <c r="B544" s="70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5.75" x14ac:dyDescent="0.25">
      <c r="A545" s="49"/>
      <c r="B545" s="70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5.75" x14ac:dyDescent="0.25">
      <c r="A546" s="49"/>
      <c r="B546" s="70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5.75" x14ac:dyDescent="0.25">
      <c r="A547" s="49"/>
      <c r="B547" s="70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5.75" x14ac:dyDescent="0.25">
      <c r="A548" s="49"/>
      <c r="B548" s="70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5.75" x14ac:dyDescent="0.25">
      <c r="A549" s="49"/>
      <c r="B549" s="70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5.75" x14ac:dyDescent="0.25">
      <c r="A550" s="49"/>
      <c r="B550" s="70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5.75" x14ac:dyDescent="0.25">
      <c r="A551" s="49"/>
      <c r="B551" s="70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5.75" x14ac:dyDescent="0.25">
      <c r="A552" s="49"/>
      <c r="B552" s="70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5.75" x14ac:dyDescent="0.25">
      <c r="A553" s="49"/>
      <c r="B553" s="70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5.75" x14ac:dyDescent="0.25">
      <c r="A554" s="49"/>
      <c r="B554" s="70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5.75" x14ac:dyDescent="0.25">
      <c r="A555" s="49"/>
      <c r="B555" s="70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5.75" x14ac:dyDescent="0.25">
      <c r="A556" s="49"/>
      <c r="B556" s="70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5.75" x14ac:dyDescent="0.25">
      <c r="A557" s="49"/>
      <c r="B557" s="70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5.75" x14ac:dyDescent="0.25">
      <c r="A558" s="49"/>
      <c r="B558" s="70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5.75" x14ac:dyDescent="0.25">
      <c r="A559" s="49"/>
      <c r="B559" s="70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5.75" x14ac:dyDescent="0.25">
      <c r="A560" s="49"/>
      <c r="B560" s="70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5.75" x14ac:dyDescent="0.25">
      <c r="A561" s="49"/>
      <c r="B561" s="70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5.75" x14ac:dyDescent="0.25">
      <c r="A562" s="49"/>
      <c r="B562" s="70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5.75" x14ac:dyDescent="0.25">
      <c r="A563" s="49"/>
      <c r="B563" s="70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5.75" x14ac:dyDescent="0.25">
      <c r="A564" s="49"/>
      <c r="B564" s="70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5.75" x14ac:dyDescent="0.25">
      <c r="A565" s="49"/>
      <c r="B565" s="70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5.75" x14ac:dyDescent="0.25">
      <c r="A566" s="49"/>
      <c r="B566" s="70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5.75" x14ac:dyDescent="0.25">
      <c r="A567" s="49"/>
      <c r="B567" s="70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5.75" x14ac:dyDescent="0.25">
      <c r="A568" s="49"/>
      <c r="B568" s="70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5.75" x14ac:dyDescent="0.25">
      <c r="A569" s="49"/>
      <c r="B569" s="70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5.75" x14ac:dyDescent="0.25">
      <c r="A570" s="49"/>
      <c r="B570" s="70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5.75" x14ac:dyDescent="0.25">
      <c r="A571" s="49"/>
      <c r="B571" s="70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5.75" x14ac:dyDescent="0.25">
      <c r="A572" s="49"/>
      <c r="B572" s="70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5.75" x14ac:dyDescent="0.25">
      <c r="A573" s="49"/>
      <c r="B573" s="70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5.75" x14ac:dyDescent="0.25">
      <c r="A574" s="49"/>
      <c r="B574" s="70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5.75" x14ac:dyDescent="0.25">
      <c r="A575" s="49"/>
      <c r="B575" s="70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5.75" x14ac:dyDescent="0.25">
      <c r="A576" s="49"/>
      <c r="B576" s="70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5.75" x14ac:dyDescent="0.25">
      <c r="A577" s="49"/>
      <c r="B577" s="70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5.75" x14ac:dyDescent="0.25">
      <c r="A578" s="49"/>
      <c r="B578" s="70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5.75" x14ac:dyDescent="0.25">
      <c r="A579" s="49"/>
      <c r="B579" s="70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5.75" x14ac:dyDescent="0.25">
      <c r="A580" s="49"/>
      <c r="B580" s="70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5.75" x14ac:dyDescent="0.25">
      <c r="A581" s="49"/>
      <c r="B581" s="70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5.75" x14ac:dyDescent="0.25">
      <c r="A582" s="49"/>
      <c r="B582" s="70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5.75" x14ac:dyDescent="0.25">
      <c r="A583" s="49"/>
      <c r="B583" s="70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5.75" x14ac:dyDescent="0.25">
      <c r="A584" s="49"/>
      <c r="B584" s="70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5.75" x14ac:dyDescent="0.25">
      <c r="A585" s="49"/>
      <c r="B585" s="70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5.75" x14ac:dyDescent="0.25">
      <c r="A586" s="49"/>
      <c r="B586" s="70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5.75" x14ac:dyDescent="0.25">
      <c r="A587" s="49"/>
      <c r="B587" s="70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5.75" x14ac:dyDescent="0.25">
      <c r="A588" s="49"/>
      <c r="B588" s="70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5.75" x14ac:dyDescent="0.25">
      <c r="A589" s="49"/>
      <c r="B589" s="70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5.75" x14ac:dyDescent="0.25">
      <c r="A590" s="49"/>
      <c r="B590" s="70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5.75" x14ac:dyDescent="0.25">
      <c r="A591" s="49"/>
      <c r="B591" s="70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5.75" x14ac:dyDescent="0.25">
      <c r="A592" s="49"/>
      <c r="B592" s="70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5.75" x14ac:dyDescent="0.25">
      <c r="A593" s="49"/>
      <c r="B593" s="70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5.75" x14ac:dyDescent="0.25">
      <c r="A594" s="49"/>
      <c r="B594" s="70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5.75" x14ac:dyDescent="0.25">
      <c r="A595" s="49"/>
      <c r="B595" s="70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5.75" x14ac:dyDescent="0.25">
      <c r="A596" s="49"/>
      <c r="B596" s="70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5.75" x14ac:dyDescent="0.25">
      <c r="A597" s="49"/>
      <c r="B597" s="70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5.75" x14ac:dyDescent="0.25">
      <c r="A598" s="49"/>
      <c r="B598" s="70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5.75" x14ac:dyDescent="0.25">
      <c r="A599" s="49"/>
      <c r="B599" s="70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5.75" x14ac:dyDescent="0.25">
      <c r="A600" s="49"/>
      <c r="B600" s="70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5.75" x14ac:dyDescent="0.25">
      <c r="A601" s="49"/>
      <c r="B601" s="70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5.75" x14ac:dyDescent="0.25">
      <c r="A602" s="49"/>
      <c r="B602" s="70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5.75" x14ac:dyDescent="0.25">
      <c r="A603" s="49"/>
      <c r="B603" s="70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5.75" x14ac:dyDescent="0.25">
      <c r="A604" s="49"/>
      <c r="B604" s="70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5.75" x14ac:dyDescent="0.25">
      <c r="A605" s="49"/>
      <c r="B605" s="70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5.75" x14ac:dyDescent="0.25">
      <c r="A606" s="49"/>
      <c r="B606" s="70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5.75" x14ac:dyDescent="0.25">
      <c r="A607" s="49"/>
      <c r="B607" s="70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5.75" x14ac:dyDescent="0.25">
      <c r="A608" s="49"/>
      <c r="B608" s="70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5.75" x14ac:dyDescent="0.25">
      <c r="A609" s="49"/>
      <c r="B609" s="70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5.75" x14ac:dyDescent="0.25">
      <c r="A610" s="49"/>
      <c r="B610" s="70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5.75" x14ac:dyDescent="0.25">
      <c r="A611" s="49"/>
      <c r="B611" s="70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5.75" x14ac:dyDescent="0.25">
      <c r="A612" s="49"/>
      <c r="B612" s="70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5.75" x14ac:dyDescent="0.25">
      <c r="A613" s="49"/>
      <c r="B613" s="70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5.75" x14ac:dyDescent="0.25">
      <c r="A614" s="49"/>
      <c r="B614" s="70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5.75" x14ac:dyDescent="0.25">
      <c r="A615" s="49"/>
      <c r="B615" s="70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5.75" x14ac:dyDescent="0.25">
      <c r="A616" s="49"/>
      <c r="B616" s="70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5.75" x14ac:dyDescent="0.25">
      <c r="A617" s="49"/>
      <c r="B617" s="70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5.75" x14ac:dyDescent="0.25">
      <c r="A618" s="49"/>
      <c r="B618" s="70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5.75" x14ac:dyDescent="0.25">
      <c r="A619" s="49"/>
      <c r="B619" s="70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5.75" x14ac:dyDescent="0.25">
      <c r="A620" s="49"/>
      <c r="B620" s="70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5.75" x14ac:dyDescent="0.25">
      <c r="A621" s="49"/>
      <c r="B621" s="70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5.75" x14ac:dyDescent="0.25">
      <c r="A622" s="49"/>
      <c r="B622" s="70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5.75" x14ac:dyDescent="0.25">
      <c r="A623" s="49"/>
      <c r="B623" s="70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5.75" x14ac:dyDescent="0.25">
      <c r="A624" s="49"/>
      <c r="B624" s="70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5.75" x14ac:dyDescent="0.25">
      <c r="A625" s="49"/>
      <c r="B625" s="70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5.75" x14ac:dyDescent="0.25">
      <c r="A626" s="49"/>
      <c r="B626" s="70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5.75" x14ac:dyDescent="0.25">
      <c r="A627" s="49"/>
      <c r="B627" s="70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5.75" x14ac:dyDescent="0.25">
      <c r="A628" s="49"/>
      <c r="B628" s="70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5.75" x14ac:dyDescent="0.25">
      <c r="A629" s="49"/>
      <c r="B629" s="70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5.75" x14ac:dyDescent="0.25">
      <c r="A630" s="49"/>
      <c r="B630" s="70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5.75" x14ac:dyDescent="0.25">
      <c r="A631" s="49"/>
      <c r="B631" s="70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5.75" x14ac:dyDescent="0.25">
      <c r="A632" s="49"/>
      <c r="B632" s="70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5.75" x14ac:dyDescent="0.25">
      <c r="A633" s="49"/>
      <c r="B633" s="70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5.75" x14ac:dyDescent="0.25">
      <c r="A634" s="49"/>
      <c r="B634" s="70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5.75" x14ac:dyDescent="0.25">
      <c r="A635" s="49"/>
      <c r="B635" s="70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5.75" x14ac:dyDescent="0.25">
      <c r="A636" s="49"/>
      <c r="B636" s="70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5.75" x14ac:dyDescent="0.25">
      <c r="A637" s="49"/>
      <c r="B637" s="70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5.75" x14ac:dyDescent="0.25">
      <c r="A638" s="49"/>
      <c r="B638" s="70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5.75" x14ac:dyDescent="0.25">
      <c r="A639" s="49"/>
      <c r="B639" s="70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5.75" x14ac:dyDescent="0.25">
      <c r="A640" s="49"/>
      <c r="B640" s="70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5.75" x14ac:dyDescent="0.25">
      <c r="A641" s="49"/>
      <c r="B641" s="70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5.75" x14ac:dyDescent="0.25">
      <c r="A642" s="49"/>
      <c r="B642" s="70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5.75" x14ac:dyDescent="0.25">
      <c r="A643" s="49"/>
      <c r="B643" s="70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5.75" x14ac:dyDescent="0.25">
      <c r="A644" s="49"/>
      <c r="B644" s="70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5.75" x14ac:dyDescent="0.25">
      <c r="A645" s="49"/>
      <c r="B645" s="70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5.75" x14ac:dyDescent="0.25">
      <c r="A646" s="49"/>
      <c r="B646" s="70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5.75" x14ac:dyDescent="0.25">
      <c r="A647" s="49"/>
      <c r="B647" s="70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5.75" x14ac:dyDescent="0.25">
      <c r="A648" s="49"/>
      <c r="B648" s="70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5.75" x14ac:dyDescent="0.25">
      <c r="A649" s="49"/>
      <c r="B649" s="70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5.75" x14ac:dyDescent="0.25">
      <c r="A650" s="49"/>
      <c r="B650" s="70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5.75" x14ac:dyDescent="0.25">
      <c r="A651" s="49"/>
      <c r="B651" s="70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5.75" x14ac:dyDescent="0.25">
      <c r="A652" s="49"/>
      <c r="B652" s="70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5.75" x14ac:dyDescent="0.25">
      <c r="A653" s="49"/>
      <c r="B653" s="70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5.75" x14ac:dyDescent="0.25">
      <c r="A654" s="49"/>
      <c r="B654" s="70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5.75" x14ac:dyDescent="0.25">
      <c r="A655" s="49"/>
      <c r="B655" s="70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5.75" x14ac:dyDescent="0.25">
      <c r="A656" s="49"/>
      <c r="B656" s="70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5.75" x14ac:dyDescent="0.25">
      <c r="A657" s="49"/>
      <c r="B657" s="70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5.75" x14ac:dyDescent="0.25">
      <c r="A658" s="49"/>
      <c r="B658" s="70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5.75" x14ac:dyDescent="0.25">
      <c r="A659" s="49"/>
      <c r="B659" s="70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5.75" x14ac:dyDescent="0.25">
      <c r="A660" s="49"/>
      <c r="B660" s="70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5.75" x14ac:dyDescent="0.25">
      <c r="A661" s="49"/>
      <c r="B661" s="70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5.75" x14ac:dyDescent="0.25">
      <c r="A662" s="49"/>
      <c r="B662" s="70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5.75" x14ac:dyDescent="0.25">
      <c r="A663" s="49"/>
      <c r="B663" s="70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5.75" x14ac:dyDescent="0.25">
      <c r="A664" s="49"/>
      <c r="B664" s="70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5.75" x14ac:dyDescent="0.25">
      <c r="A665" s="49"/>
      <c r="B665" s="70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5.75" x14ac:dyDescent="0.25">
      <c r="A666" s="49"/>
      <c r="B666" s="70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5.75" x14ac:dyDescent="0.25">
      <c r="A667" s="49"/>
      <c r="B667" s="70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5.75" x14ac:dyDescent="0.25">
      <c r="A668" s="49"/>
      <c r="B668" s="70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5.75" x14ac:dyDescent="0.25">
      <c r="A669" s="49"/>
      <c r="B669" s="70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5.75" x14ac:dyDescent="0.25">
      <c r="A670" s="49"/>
      <c r="B670" s="70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5.75" x14ac:dyDescent="0.25">
      <c r="A671" s="49"/>
      <c r="B671" s="70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5.75" x14ac:dyDescent="0.25">
      <c r="A672" s="49"/>
      <c r="B672" s="70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5.75" x14ac:dyDescent="0.25">
      <c r="A673" s="49"/>
      <c r="B673" s="70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5.75" x14ac:dyDescent="0.25">
      <c r="A674" s="49"/>
      <c r="B674" s="70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5.75" x14ac:dyDescent="0.25">
      <c r="A675" s="49"/>
      <c r="B675" s="70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5.75" x14ac:dyDescent="0.25">
      <c r="A676" s="49"/>
      <c r="B676" s="70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5.75" x14ac:dyDescent="0.25">
      <c r="A677" s="49"/>
      <c r="B677" s="70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5.75" x14ac:dyDescent="0.25">
      <c r="A678" s="49"/>
      <c r="B678" s="70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5.75" x14ac:dyDescent="0.25">
      <c r="A679" s="49"/>
      <c r="B679" s="70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5.75" x14ac:dyDescent="0.25">
      <c r="A680" s="49"/>
      <c r="B680" s="70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5.75" x14ac:dyDescent="0.25">
      <c r="A681" s="49"/>
      <c r="B681" s="70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5.75" x14ac:dyDescent="0.25">
      <c r="A682" s="49"/>
      <c r="B682" s="70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5.75" x14ac:dyDescent="0.25">
      <c r="A683" s="49"/>
      <c r="B683" s="70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5.75" x14ac:dyDescent="0.25">
      <c r="A684" s="49"/>
      <c r="B684" s="70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5.75" x14ac:dyDescent="0.25">
      <c r="A685" s="49"/>
      <c r="B685" s="70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5.75" x14ac:dyDescent="0.25">
      <c r="A686" s="49"/>
      <c r="B686" s="70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5.75" x14ac:dyDescent="0.25">
      <c r="A687" s="49"/>
      <c r="B687" s="70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5.75" x14ac:dyDescent="0.25">
      <c r="A688" s="49"/>
      <c r="B688" s="70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5.75" x14ac:dyDescent="0.25">
      <c r="A689" s="49"/>
      <c r="B689" s="70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5.75" x14ac:dyDescent="0.25">
      <c r="A690" s="49"/>
      <c r="B690" s="70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5.75" x14ac:dyDescent="0.25">
      <c r="A691" s="49"/>
      <c r="B691" s="70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5.75" x14ac:dyDescent="0.25">
      <c r="A692" s="49"/>
      <c r="B692" s="70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5.75" x14ac:dyDescent="0.25">
      <c r="A693" s="49"/>
      <c r="B693" s="70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5.75" x14ac:dyDescent="0.25">
      <c r="A694" s="49"/>
      <c r="B694" s="70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5.75" x14ac:dyDescent="0.25">
      <c r="A695" s="49"/>
      <c r="B695" s="70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5.75" x14ac:dyDescent="0.25">
      <c r="A696" s="49"/>
      <c r="B696" s="70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5.75" x14ac:dyDescent="0.25">
      <c r="A697" s="49"/>
      <c r="B697" s="70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5.75" x14ac:dyDescent="0.25">
      <c r="A698" s="49"/>
      <c r="B698" s="70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5.75" x14ac:dyDescent="0.25">
      <c r="A699" s="49"/>
      <c r="B699" s="70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5.75" x14ac:dyDescent="0.25">
      <c r="A700" s="49"/>
      <c r="B700" s="70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5.75" x14ac:dyDescent="0.25">
      <c r="A701" s="49"/>
      <c r="B701" s="70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5.75" x14ac:dyDescent="0.25">
      <c r="A702" s="49"/>
      <c r="B702" s="70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5.75" x14ac:dyDescent="0.25">
      <c r="A703" s="49"/>
      <c r="B703" s="70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5.75" x14ac:dyDescent="0.25">
      <c r="A704" s="49"/>
      <c r="B704" s="70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5.75" x14ac:dyDescent="0.25">
      <c r="A705" s="49"/>
      <c r="B705" s="70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5.75" x14ac:dyDescent="0.25">
      <c r="A706" s="49"/>
      <c r="B706" s="70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5.75" x14ac:dyDescent="0.25">
      <c r="A707" s="49"/>
      <c r="B707" s="70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5.75" x14ac:dyDescent="0.25">
      <c r="A708" s="49"/>
      <c r="B708" s="70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5.75" x14ac:dyDescent="0.25">
      <c r="A709" s="49"/>
      <c r="B709" s="70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5.75" x14ac:dyDescent="0.25">
      <c r="A710" s="49"/>
      <c r="B710" s="70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5.75" x14ac:dyDescent="0.25">
      <c r="A711" s="49"/>
      <c r="B711" s="70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5.75" x14ac:dyDescent="0.25">
      <c r="A712" s="49"/>
      <c r="B712" s="70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5.75" x14ac:dyDescent="0.25">
      <c r="A713" s="49"/>
      <c r="B713" s="70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5.75" x14ac:dyDescent="0.25">
      <c r="A714" s="49"/>
      <c r="B714" s="70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5.75" x14ac:dyDescent="0.25">
      <c r="A715" s="49"/>
      <c r="B715" s="70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5.75" x14ac:dyDescent="0.25">
      <c r="A716" s="49"/>
      <c r="B716" s="70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5.75" x14ac:dyDescent="0.25">
      <c r="A717" s="49"/>
      <c r="B717" s="70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5.75" x14ac:dyDescent="0.25">
      <c r="A718" s="49"/>
      <c r="B718" s="70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5.75" x14ac:dyDescent="0.25">
      <c r="A719" s="49"/>
      <c r="B719" s="70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5.75" x14ac:dyDescent="0.25">
      <c r="A720" s="49"/>
      <c r="B720" s="70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5.75" x14ac:dyDescent="0.25">
      <c r="A721" s="49"/>
      <c r="B721" s="70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5.75" x14ac:dyDescent="0.25">
      <c r="A722" s="49"/>
      <c r="B722" s="70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5.75" x14ac:dyDescent="0.25">
      <c r="A723" s="49"/>
      <c r="B723" s="70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5.75" x14ac:dyDescent="0.25">
      <c r="A724" s="49"/>
      <c r="B724" s="70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5.75" x14ac:dyDescent="0.25">
      <c r="A725" s="49"/>
      <c r="B725" s="70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5.75" x14ac:dyDescent="0.25">
      <c r="A726" s="49"/>
      <c r="B726" s="70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5.75" x14ac:dyDescent="0.25">
      <c r="A727" s="49"/>
      <c r="B727" s="70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5.75" x14ac:dyDescent="0.25">
      <c r="A728" s="49"/>
      <c r="B728" s="70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5.75" x14ac:dyDescent="0.25">
      <c r="A729" s="49"/>
      <c r="B729" s="70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5.75" x14ac:dyDescent="0.25">
      <c r="A730" s="49"/>
      <c r="B730" s="70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5.75" x14ac:dyDescent="0.25">
      <c r="A731" s="49"/>
      <c r="B731" s="70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5.75" x14ac:dyDescent="0.25">
      <c r="A732" s="49"/>
      <c r="B732" s="70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5.75" x14ac:dyDescent="0.25">
      <c r="A733" s="49"/>
      <c r="B733" s="70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5.75" x14ac:dyDescent="0.25">
      <c r="A734" s="49"/>
      <c r="B734" s="70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5.75" x14ac:dyDescent="0.25">
      <c r="A735" s="49"/>
      <c r="B735" s="70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5.75" x14ac:dyDescent="0.25">
      <c r="A736" s="49"/>
      <c r="B736" s="70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5.75" x14ac:dyDescent="0.25">
      <c r="A737" s="49"/>
      <c r="B737" s="70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5.75" x14ac:dyDescent="0.25">
      <c r="A738" s="49"/>
      <c r="B738" s="70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5.75" x14ac:dyDescent="0.25">
      <c r="A739" s="49"/>
      <c r="B739" s="70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5.75" x14ac:dyDescent="0.25">
      <c r="A740" s="49"/>
      <c r="B740" s="70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5.75" x14ac:dyDescent="0.25">
      <c r="A741" s="49"/>
      <c r="B741" s="70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5.75" x14ac:dyDescent="0.25">
      <c r="A742" s="49"/>
      <c r="B742" s="70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5.75" x14ac:dyDescent="0.25">
      <c r="A743" s="49"/>
      <c r="B743" s="70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5.75" x14ac:dyDescent="0.25">
      <c r="A744" s="49"/>
      <c r="B744" s="70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5.75" x14ac:dyDescent="0.25">
      <c r="A745" s="49"/>
      <c r="B745" s="70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5.75" x14ac:dyDescent="0.25">
      <c r="A746" s="49"/>
      <c r="B746" s="70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5.75" x14ac:dyDescent="0.25">
      <c r="A747" s="49"/>
      <c r="B747" s="70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5.75" x14ac:dyDescent="0.25">
      <c r="A748" s="49"/>
      <c r="B748" s="70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5.75" x14ac:dyDescent="0.25">
      <c r="A749" s="49"/>
      <c r="B749" s="70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5.75" x14ac:dyDescent="0.25">
      <c r="A750" s="49"/>
      <c r="B750" s="70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5.75" x14ac:dyDescent="0.25">
      <c r="A751" s="49"/>
      <c r="B751" s="70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5.75" x14ac:dyDescent="0.25">
      <c r="A752" s="49"/>
      <c r="B752" s="70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5.75" x14ac:dyDescent="0.25">
      <c r="A753" s="49"/>
      <c r="B753" s="70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5.75" x14ac:dyDescent="0.25">
      <c r="A754" s="49"/>
      <c r="B754" s="70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5.75" x14ac:dyDescent="0.25">
      <c r="A755" s="49"/>
      <c r="B755" s="70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5.75" x14ac:dyDescent="0.25">
      <c r="A756" s="49"/>
      <c r="B756" s="70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5.75" x14ac:dyDescent="0.25">
      <c r="A757" s="49"/>
      <c r="B757" s="70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5.75" x14ac:dyDescent="0.25">
      <c r="A758" s="49"/>
      <c r="B758" s="70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5.75" x14ac:dyDescent="0.25">
      <c r="A759" s="49"/>
      <c r="B759" s="70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5.75" x14ac:dyDescent="0.25">
      <c r="A760" s="49"/>
      <c r="B760" s="70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5.75" x14ac:dyDescent="0.25">
      <c r="A761" s="49"/>
      <c r="B761" s="70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5.75" x14ac:dyDescent="0.25">
      <c r="A762" s="49"/>
      <c r="B762" s="70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5.75" x14ac:dyDescent="0.25">
      <c r="A763" s="49"/>
      <c r="B763" s="70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5.75" x14ac:dyDescent="0.25">
      <c r="A764" s="49"/>
      <c r="B764" s="70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5.75" x14ac:dyDescent="0.25">
      <c r="A765" s="49"/>
      <c r="B765" s="70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5.75" x14ac:dyDescent="0.25">
      <c r="A766" s="49"/>
      <c r="B766" s="70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5.75" x14ac:dyDescent="0.25">
      <c r="A767" s="49"/>
      <c r="B767" s="70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5.75" x14ac:dyDescent="0.25">
      <c r="A768" s="49"/>
      <c r="B768" s="70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5.75" x14ac:dyDescent="0.25">
      <c r="A769" s="49"/>
      <c r="B769" s="70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5.75" x14ac:dyDescent="0.25">
      <c r="A770" s="49"/>
      <c r="B770" s="70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5.75" x14ac:dyDescent="0.25">
      <c r="A771" s="49"/>
      <c r="B771" s="70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5.75" x14ac:dyDescent="0.25">
      <c r="A772" s="49"/>
      <c r="B772" s="70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5.75" x14ac:dyDescent="0.25">
      <c r="A773" s="49"/>
      <c r="B773" s="70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5.75" x14ac:dyDescent="0.25">
      <c r="A774" s="49"/>
      <c r="B774" s="70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5.75" x14ac:dyDescent="0.25">
      <c r="A775" s="49"/>
      <c r="B775" s="70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5.75" x14ac:dyDescent="0.25">
      <c r="A776" s="49"/>
      <c r="B776" s="70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5.75" x14ac:dyDescent="0.25">
      <c r="A777" s="49"/>
      <c r="B777" s="70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5.75" x14ac:dyDescent="0.25">
      <c r="A778" s="49"/>
      <c r="B778" s="70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5.75" x14ac:dyDescent="0.25">
      <c r="A779" s="49"/>
      <c r="B779" s="70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5.75" x14ac:dyDescent="0.25">
      <c r="A780" s="49"/>
      <c r="B780" s="70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5.75" x14ac:dyDescent="0.25">
      <c r="A781" s="49"/>
      <c r="B781" s="70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5.75" x14ac:dyDescent="0.25">
      <c r="A782" s="49"/>
      <c r="B782" s="70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5.75" x14ac:dyDescent="0.25">
      <c r="A783" s="49"/>
      <c r="B783" s="70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5.75" x14ac:dyDescent="0.25">
      <c r="A784" s="49"/>
      <c r="B784" s="70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5.75" x14ac:dyDescent="0.25">
      <c r="A785" s="49"/>
      <c r="B785" s="70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5.75" x14ac:dyDescent="0.25">
      <c r="A786" s="49"/>
      <c r="B786" s="70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5.75" x14ac:dyDescent="0.25">
      <c r="A787" s="49"/>
      <c r="B787" s="70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5.75" x14ac:dyDescent="0.25">
      <c r="A788" s="49"/>
      <c r="B788" s="70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5.75" x14ac:dyDescent="0.25">
      <c r="A789" s="49"/>
      <c r="B789" s="70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5.75" x14ac:dyDescent="0.25">
      <c r="A790" s="49"/>
      <c r="B790" s="70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5.75" x14ac:dyDescent="0.25">
      <c r="A791" s="49"/>
      <c r="B791" s="70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5.75" x14ac:dyDescent="0.25">
      <c r="A792" s="49"/>
      <c r="B792" s="70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5.75" x14ac:dyDescent="0.25">
      <c r="A793" s="49"/>
      <c r="B793" s="70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5.75" x14ac:dyDescent="0.25">
      <c r="A794" s="49"/>
      <c r="B794" s="70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5.75" x14ac:dyDescent="0.25">
      <c r="A795" s="49"/>
      <c r="B795" s="70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5.75" x14ac:dyDescent="0.25">
      <c r="A796" s="49"/>
      <c r="B796" s="70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5.75" x14ac:dyDescent="0.25">
      <c r="A797" s="49"/>
      <c r="B797" s="70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5.75" x14ac:dyDescent="0.25">
      <c r="A798" s="49"/>
      <c r="B798" s="70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5.75" x14ac:dyDescent="0.25">
      <c r="A799" s="49"/>
      <c r="B799" s="70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5.75" x14ac:dyDescent="0.25">
      <c r="A800" s="49"/>
      <c r="B800" s="70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5.75" x14ac:dyDescent="0.25">
      <c r="A801" s="49"/>
      <c r="B801" s="70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5.75" x14ac:dyDescent="0.25">
      <c r="A802" s="49"/>
      <c r="B802" s="70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5.75" x14ac:dyDescent="0.25">
      <c r="A803" s="49"/>
      <c r="B803" s="70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5.75" x14ac:dyDescent="0.25">
      <c r="A804" s="49"/>
      <c r="B804" s="70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5.75" x14ac:dyDescent="0.25">
      <c r="A805" s="49"/>
      <c r="B805" s="70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5.75" x14ac:dyDescent="0.25">
      <c r="A806" s="49"/>
      <c r="B806" s="70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5.75" x14ac:dyDescent="0.25">
      <c r="A807" s="49"/>
      <c r="B807" s="70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5.75" x14ac:dyDescent="0.25">
      <c r="A808" s="49"/>
      <c r="B808" s="70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5.75" x14ac:dyDescent="0.25">
      <c r="A809" s="49"/>
      <c r="B809" s="70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5.75" x14ac:dyDescent="0.25">
      <c r="A810" s="49"/>
      <c r="B810" s="70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5.75" x14ac:dyDescent="0.25">
      <c r="A811" s="49"/>
      <c r="B811" s="70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5.75" x14ac:dyDescent="0.25">
      <c r="A812" s="49"/>
      <c r="B812" s="70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5.75" x14ac:dyDescent="0.25">
      <c r="A813" s="49"/>
      <c r="B813" s="70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5.75" x14ac:dyDescent="0.25">
      <c r="A814" s="49"/>
      <c r="B814" s="70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5.75" x14ac:dyDescent="0.25">
      <c r="A815" s="49"/>
      <c r="B815" s="70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5.75" x14ac:dyDescent="0.25">
      <c r="A816" s="49"/>
      <c r="B816" s="70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5.75" x14ac:dyDescent="0.25">
      <c r="A817" s="49"/>
      <c r="B817" s="70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5.75" x14ac:dyDescent="0.25">
      <c r="A818" s="49"/>
      <c r="B818" s="70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5.75" x14ac:dyDescent="0.25">
      <c r="A819" s="49"/>
      <c r="B819" s="70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5.75" x14ac:dyDescent="0.25">
      <c r="A820" s="49"/>
      <c r="B820" s="70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5.75" x14ac:dyDescent="0.25">
      <c r="A821" s="49"/>
      <c r="B821" s="70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5.75" x14ac:dyDescent="0.25">
      <c r="A822" s="49"/>
      <c r="B822" s="70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5.75" x14ac:dyDescent="0.25">
      <c r="A823" s="49"/>
      <c r="B823" s="70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5.75" x14ac:dyDescent="0.25">
      <c r="A824" s="49"/>
      <c r="B824" s="70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5.75" x14ac:dyDescent="0.25">
      <c r="A825" s="49"/>
      <c r="B825" s="70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5.75" x14ac:dyDescent="0.25">
      <c r="A826" s="49"/>
      <c r="B826" s="70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5.75" x14ac:dyDescent="0.25">
      <c r="A827" s="49"/>
      <c r="B827" s="70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5.75" x14ac:dyDescent="0.25">
      <c r="A828" s="49"/>
      <c r="B828" s="70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5.75" x14ac:dyDescent="0.25">
      <c r="A829" s="49"/>
      <c r="B829" s="70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5.75" x14ac:dyDescent="0.25">
      <c r="A830" s="49"/>
      <c r="B830" s="70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5.75" x14ac:dyDescent="0.25">
      <c r="A831" s="49"/>
      <c r="B831" s="70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5.75" x14ac:dyDescent="0.25">
      <c r="A832" s="49"/>
      <c r="B832" s="70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5.75" x14ac:dyDescent="0.25">
      <c r="A833" s="49"/>
      <c r="B833" s="70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5.75" x14ac:dyDescent="0.25">
      <c r="A834" s="49"/>
      <c r="B834" s="70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5.75" x14ac:dyDescent="0.25">
      <c r="A835" s="49"/>
      <c r="B835" s="70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5.75" x14ac:dyDescent="0.25">
      <c r="A836" s="49"/>
      <c r="B836" s="70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5.75" x14ac:dyDescent="0.25">
      <c r="A837" s="49"/>
      <c r="B837" s="70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5.75" x14ac:dyDescent="0.25">
      <c r="A838" s="49"/>
      <c r="B838" s="70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5.75" x14ac:dyDescent="0.25">
      <c r="A839" s="49"/>
      <c r="B839" s="70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5.75" x14ac:dyDescent="0.25">
      <c r="A840" s="49"/>
      <c r="B840" s="70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5.75" x14ac:dyDescent="0.25">
      <c r="A841" s="49"/>
      <c r="B841" s="70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5.75" x14ac:dyDescent="0.25">
      <c r="A842" s="49"/>
      <c r="B842" s="70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5.75" x14ac:dyDescent="0.25">
      <c r="A843" s="49"/>
      <c r="B843" s="70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5.75" x14ac:dyDescent="0.25">
      <c r="A844" s="49"/>
      <c r="B844" s="70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5.75" x14ac:dyDescent="0.25">
      <c r="A845" s="49"/>
      <c r="B845" s="70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5.75" x14ac:dyDescent="0.25">
      <c r="A846" s="49"/>
      <c r="B846" s="70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5.75" x14ac:dyDescent="0.25">
      <c r="A847" s="49"/>
      <c r="B847" s="70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5.75" x14ac:dyDescent="0.25">
      <c r="A848" s="49"/>
      <c r="B848" s="70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5.75" x14ac:dyDescent="0.25">
      <c r="A849" s="49"/>
      <c r="B849" s="70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5.75" x14ac:dyDescent="0.25">
      <c r="A850" s="49"/>
      <c r="B850" s="70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5.75" x14ac:dyDescent="0.25">
      <c r="A851" s="49"/>
      <c r="B851" s="70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5.75" x14ac:dyDescent="0.25">
      <c r="A852" s="49"/>
      <c r="B852" s="70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5.75" x14ac:dyDescent="0.25">
      <c r="A853" s="49"/>
      <c r="B853" s="70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5.75" x14ac:dyDescent="0.25">
      <c r="A854" s="49"/>
      <c r="B854" s="70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5.75" x14ac:dyDescent="0.25">
      <c r="A855" s="49"/>
      <c r="B855" s="70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5.75" x14ac:dyDescent="0.25">
      <c r="A856" s="49"/>
      <c r="B856" s="70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5.75" x14ac:dyDescent="0.25">
      <c r="A857" s="49"/>
      <c r="B857" s="70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5.75" x14ac:dyDescent="0.25">
      <c r="A858" s="49"/>
      <c r="B858" s="70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5.75" x14ac:dyDescent="0.25">
      <c r="A859" s="49"/>
      <c r="B859" s="70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5.75" x14ac:dyDescent="0.25">
      <c r="A860" s="49"/>
      <c r="B860" s="70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5.75" x14ac:dyDescent="0.25">
      <c r="A861" s="49"/>
      <c r="B861" s="70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5.75" x14ac:dyDescent="0.25">
      <c r="A862" s="49"/>
      <c r="B862" s="70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5.75" x14ac:dyDescent="0.25">
      <c r="A863" s="49"/>
      <c r="B863" s="70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5.75" x14ac:dyDescent="0.25">
      <c r="A864" s="49"/>
      <c r="B864" s="70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5.75" x14ac:dyDescent="0.25">
      <c r="A865" s="49"/>
      <c r="B865" s="70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5.75" x14ac:dyDescent="0.25">
      <c r="A866" s="49"/>
      <c r="B866" s="70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5.75" x14ac:dyDescent="0.25">
      <c r="A867" s="49"/>
      <c r="B867" s="70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5.75" x14ac:dyDescent="0.25">
      <c r="A868" s="49"/>
      <c r="B868" s="70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5.75" x14ac:dyDescent="0.25">
      <c r="A869" s="49"/>
      <c r="B869" s="70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5.75" x14ac:dyDescent="0.25">
      <c r="A870" s="49"/>
      <c r="B870" s="70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5.75" x14ac:dyDescent="0.25">
      <c r="A871" s="49"/>
      <c r="B871" s="70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5.75" x14ac:dyDescent="0.25">
      <c r="A872" s="49"/>
      <c r="B872" s="70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5.75" x14ac:dyDescent="0.25">
      <c r="A873" s="49"/>
      <c r="B873" s="70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5.75" x14ac:dyDescent="0.25">
      <c r="A874" s="49"/>
      <c r="B874" s="70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5.75" x14ac:dyDescent="0.25">
      <c r="A875" s="49"/>
      <c r="B875" s="70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5.75" x14ac:dyDescent="0.25">
      <c r="A876" s="49"/>
      <c r="B876" s="70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5.75" x14ac:dyDescent="0.25">
      <c r="A877" s="49"/>
      <c r="B877" s="70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5.75" x14ac:dyDescent="0.25">
      <c r="A878" s="49"/>
      <c r="B878" s="70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5.75" x14ac:dyDescent="0.25">
      <c r="A879" s="49"/>
      <c r="B879" s="70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5.75" x14ac:dyDescent="0.25">
      <c r="A880" s="49"/>
      <c r="B880" s="70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5.75" x14ac:dyDescent="0.25">
      <c r="A881" s="49"/>
      <c r="B881" s="70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5.75" x14ac:dyDescent="0.25">
      <c r="A882" s="49"/>
      <c r="B882" s="70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5.75" x14ac:dyDescent="0.25">
      <c r="A883" s="49"/>
      <c r="B883" s="70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5.75" x14ac:dyDescent="0.25">
      <c r="A884" s="49"/>
      <c r="B884" s="70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5.75" x14ac:dyDescent="0.25">
      <c r="A885" s="49"/>
      <c r="B885" s="70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5.75" x14ac:dyDescent="0.25">
      <c r="A886" s="49"/>
      <c r="B886" s="70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5.75" x14ac:dyDescent="0.25">
      <c r="A887" s="49"/>
      <c r="B887" s="70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5.75" x14ac:dyDescent="0.25">
      <c r="A888" s="49"/>
      <c r="B888" s="70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5.75" x14ac:dyDescent="0.25">
      <c r="A889" s="49"/>
      <c r="B889" s="70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5.75" x14ac:dyDescent="0.25">
      <c r="A890" s="49"/>
      <c r="B890" s="70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5.75" x14ac:dyDescent="0.25">
      <c r="A891" s="49"/>
      <c r="B891" s="70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5.75" x14ac:dyDescent="0.25">
      <c r="A892" s="49"/>
      <c r="B892" s="70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5.75" x14ac:dyDescent="0.25">
      <c r="A893" s="49"/>
      <c r="B893" s="70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5.75" x14ac:dyDescent="0.25">
      <c r="A894" s="49"/>
      <c r="B894" s="70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5.75" x14ac:dyDescent="0.25">
      <c r="A895" s="49"/>
      <c r="B895" s="70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5.75" x14ac:dyDescent="0.25">
      <c r="A896" s="49"/>
      <c r="B896" s="70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5.75" x14ac:dyDescent="0.25">
      <c r="A897" s="49"/>
      <c r="B897" s="70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5.75" x14ac:dyDescent="0.25">
      <c r="A898" s="49"/>
      <c r="B898" s="70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5.75" x14ac:dyDescent="0.25">
      <c r="A899" s="49"/>
      <c r="B899" s="70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5.75" x14ac:dyDescent="0.25">
      <c r="A900" s="49"/>
      <c r="B900" s="70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5.75" x14ac:dyDescent="0.25">
      <c r="A901" s="49"/>
      <c r="B901" s="70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5.75" x14ac:dyDescent="0.25">
      <c r="A902" s="49"/>
      <c r="B902" s="70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5.75" x14ac:dyDescent="0.25">
      <c r="A903" s="49"/>
      <c r="B903" s="70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5.75" x14ac:dyDescent="0.25">
      <c r="A904" s="49"/>
      <c r="B904" s="70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5.75" x14ac:dyDescent="0.25">
      <c r="A905" s="49"/>
      <c r="B905" s="70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5.75" x14ac:dyDescent="0.25">
      <c r="A906" s="49"/>
      <c r="B906" s="70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5.75" x14ac:dyDescent="0.25">
      <c r="A907" s="49"/>
      <c r="B907" s="70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5.75" x14ac:dyDescent="0.25">
      <c r="A908" s="49"/>
      <c r="B908" s="70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5.75" x14ac:dyDescent="0.25">
      <c r="A909" s="49"/>
      <c r="B909" s="70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5.75" x14ac:dyDescent="0.25">
      <c r="A910" s="49"/>
      <c r="B910" s="70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5.75" x14ac:dyDescent="0.25">
      <c r="A911" s="49"/>
      <c r="B911" s="70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5.75" x14ac:dyDescent="0.25">
      <c r="A912" s="49"/>
      <c r="B912" s="70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5.75" x14ac:dyDescent="0.25">
      <c r="A913" s="49"/>
      <c r="B913" s="70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5.75" x14ac:dyDescent="0.25">
      <c r="A914" s="49"/>
      <c r="B914" s="70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5.75" x14ac:dyDescent="0.25">
      <c r="A915" s="49"/>
      <c r="B915" s="70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5.75" x14ac:dyDescent="0.25">
      <c r="A916" s="49"/>
      <c r="B916" s="70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5.75" x14ac:dyDescent="0.25">
      <c r="A917" s="49"/>
      <c r="B917" s="70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5.75" x14ac:dyDescent="0.25">
      <c r="A918" s="49"/>
      <c r="B918" s="70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5.75" x14ac:dyDescent="0.25">
      <c r="A919" s="49"/>
      <c r="B919" s="70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5.75" x14ac:dyDescent="0.25">
      <c r="A920" s="49"/>
      <c r="B920" s="70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5.75" x14ac:dyDescent="0.25">
      <c r="A921" s="49"/>
      <c r="B921" s="70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5.75" x14ac:dyDescent="0.25">
      <c r="A922" s="49"/>
      <c r="B922" s="70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5.75" x14ac:dyDescent="0.25">
      <c r="A923" s="49"/>
      <c r="B923" s="70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5.75" x14ac:dyDescent="0.25">
      <c r="A924" s="49"/>
      <c r="B924" s="70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5.75" x14ac:dyDescent="0.25">
      <c r="A925" s="49"/>
      <c r="B925" s="70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5.75" x14ac:dyDescent="0.25">
      <c r="A926" s="49"/>
      <c r="B926" s="70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5.75" x14ac:dyDescent="0.25">
      <c r="A927" s="49"/>
      <c r="B927" s="70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5.75" x14ac:dyDescent="0.25">
      <c r="A928" s="49"/>
      <c r="B928" s="70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5.75" x14ac:dyDescent="0.25">
      <c r="A929" s="49"/>
      <c r="B929" s="70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5.75" x14ac:dyDescent="0.25">
      <c r="A930" s="49"/>
      <c r="B930" s="70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5.75" x14ac:dyDescent="0.25">
      <c r="A931" s="49"/>
      <c r="B931" s="70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5.75" x14ac:dyDescent="0.25">
      <c r="A932" s="49"/>
      <c r="B932" s="70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5.75" x14ac:dyDescent="0.25">
      <c r="A933" s="49"/>
      <c r="B933" s="70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5.75" x14ac:dyDescent="0.25">
      <c r="A934" s="49"/>
      <c r="B934" s="70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5.75" x14ac:dyDescent="0.25">
      <c r="A935" s="49"/>
      <c r="B935" s="70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5.75" x14ac:dyDescent="0.25">
      <c r="A936" s="49"/>
      <c r="B936" s="70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5.75" x14ac:dyDescent="0.25">
      <c r="A937" s="49"/>
      <c r="B937" s="70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5.75" x14ac:dyDescent="0.25">
      <c r="A938" s="49"/>
      <c r="B938" s="70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5.75" x14ac:dyDescent="0.25">
      <c r="A939" s="49"/>
      <c r="B939" s="70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5.75" x14ac:dyDescent="0.25">
      <c r="A940" s="49"/>
      <c r="B940" s="70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5.75" x14ac:dyDescent="0.25">
      <c r="A941" s="49"/>
      <c r="B941" s="70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5.75" x14ac:dyDescent="0.25">
      <c r="A942" s="49"/>
      <c r="B942" s="70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5.75" x14ac:dyDescent="0.25">
      <c r="A943" s="49"/>
      <c r="B943" s="70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5.75" x14ac:dyDescent="0.25">
      <c r="A944" s="49"/>
      <c r="B944" s="70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5.75" x14ac:dyDescent="0.25">
      <c r="A945" s="49"/>
      <c r="B945" s="70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5.75" x14ac:dyDescent="0.25">
      <c r="A946" s="49"/>
      <c r="B946" s="70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5.75" x14ac:dyDescent="0.25">
      <c r="A947" s="49"/>
      <c r="B947" s="70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5.75" x14ac:dyDescent="0.25">
      <c r="A948" s="49"/>
      <c r="B948" s="70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5.75" x14ac:dyDescent="0.25">
      <c r="A949" s="49"/>
      <c r="B949" s="70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5.75" x14ac:dyDescent="0.25">
      <c r="A950" s="49"/>
      <c r="B950" s="70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5.75" x14ac:dyDescent="0.25">
      <c r="A951" s="49"/>
      <c r="B951" s="70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5.75" x14ac:dyDescent="0.25">
      <c r="A952" s="49"/>
      <c r="B952" s="70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5.75" x14ac:dyDescent="0.25">
      <c r="A953" s="49"/>
      <c r="B953" s="70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5.75" x14ac:dyDescent="0.25">
      <c r="A954" s="49"/>
      <c r="B954" s="70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5.75" x14ac:dyDescent="0.25">
      <c r="A955" s="49"/>
      <c r="B955" s="70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5.75" x14ac:dyDescent="0.25">
      <c r="A956" s="49"/>
      <c r="B956" s="70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5.75" x14ac:dyDescent="0.25">
      <c r="A957" s="49"/>
      <c r="B957" s="70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5.75" x14ac:dyDescent="0.25">
      <c r="A958" s="49"/>
      <c r="B958" s="70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5.75" x14ac:dyDescent="0.25">
      <c r="A959" s="49"/>
      <c r="B959" s="70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5.75" x14ac:dyDescent="0.25">
      <c r="A960" s="49"/>
      <c r="B960" s="70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5.75" x14ac:dyDescent="0.25">
      <c r="A961" s="49"/>
      <c r="B961" s="70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5.75" x14ac:dyDescent="0.25">
      <c r="A962" s="49"/>
      <c r="B962" s="70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5.75" x14ac:dyDescent="0.25">
      <c r="A963" s="49"/>
      <c r="B963" s="70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5.75" x14ac:dyDescent="0.25">
      <c r="A964" s="49"/>
      <c r="B964" s="70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5.75" x14ac:dyDescent="0.25">
      <c r="A965" s="49"/>
      <c r="B965" s="70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5.75" x14ac:dyDescent="0.25">
      <c r="A966" s="49"/>
      <c r="B966" s="70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5.75" x14ac:dyDescent="0.25">
      <c r="A967" s="49"/>
      <c r="B967" s="70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5.75" x14ac:dyDescent="0.25">
      <c r="A968" s="49"/>
      <c r="B968" s="70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5.75" x14ac:dyDescent="0.25">
      <c r="A969" s="49"/>
      <c r="B969" s="70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5.75" x14ac:dyDescent="0.25">
      <c r="A970" s="49"/>
      <c r="B970" s="70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5.75" x14ac:dyDescent="0.25">
      <c r="A971" s="49"/>
      <c r="B971" s="70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5.75" x14ac:dyDescent="0.25">
      <c r="A972" s="49"/>
      <c r="B972" s="70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5.75" x14ac:dyDescent="0.25">
      <c r="A973" s="49"/>
      <c r="B973" s="70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5.75" x14ac:dyDescent="0.25">
      <c r="A974" s="49"/>
      <c r="B974" s="70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5.75" x14ac:dyDescent="0.25">
      <c r="A975" s="49"/>
      <c r="B975" s="70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5.75" x14ac:dyDescent="0.25">
      <c r="A976" s="49"/>
      <c r="B976" s="70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5.75" x14ac:dyDescent="0.25">
      <c r="A977" s="49"/>
      <c r="B977" s="70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5.75" x14ac:dyDescent="0.25">
      <c r="A978" s="49"/>
      <c r="B978" s="70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5.75" x14ac:dyDescent="0.25">
      <c r="A979" s="49"/>
      <c r="B979" s="70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5.75" x14ac:dyDescent="0.25">
      <c r="A980" s="49"/>
      <c r="B980" s="70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5.75" x14ac:dyDescent="0.25">
      <c r="A981" s="49"/>
      <c r="B981" s="70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5.75" x14ac:dyDescent="0.25">
      <c r="A982" s="49"/>
      <c r="B982" s="70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5.75" x14ac:dyDescent="0.25">
      <c r="A983" s="49"/>
      <c r="B983" s="70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5.75" x14ac:dyDescent="0.25">
      <c r="A984" s="49"/>
      <c r="B984" s="70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5.75" x14ac:dyDescent="0.25">
      <c r="A985" s="49"/>
      <c r="B985" s="70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5.75" x14ac:dyDescent="0.25">
      <c r="A986" s="49"/>
      <c r="B986" s="70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5.75" x14ac:dyDescent="0.25">
      <c r="A987" s="49"/>
      <c r="B987" s="70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5.75" x14ac:dyDescent="0.25">
      <c r="A988" s="49"/>
      <c r="B988" s="70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5.75" x14ac:dyDescent="0.25">
      <c r="A989" s="49"/>
      <c r="B989" s="70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5.75" x14ac:dyDescent="0.25">
      <c r="A990" s="49"/>
      <c r="B990" s="70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5.75" x14ac:dyDescent="0.25">
      <c r="A991" s="49"/>
      <c r="B991" s="70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5.75" x14ac:dyDescent="0.25">
      <c r="A992" s="49"/>
      <c r="B992" s="70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5.75" x14ac:dyDescent="0.25">
      <c r="A993" s="49"/>
      <c r="B993" s="70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5.75" x14ac:dyDescent="0.25">
      <c r="A994" s="49"/>
      <c r="B994" s="70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5.75" x14ac:dyDescent="0.25">
      <c r="A995" s="49"/>
      <c r="B995" s="70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5.75" x14ac:dyDescent="0.25">
      <c r="A996" s="49"/>
      <c r="B996" s="70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5.75" x14ac:dyDescent="0.25">
      <c r="A997" s="49"/>
      <c r="B997" s="70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5.75" x14ac:dyDescent="0.25">
      <c r="A998" s="49"/>
      <c r="B998" s="70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5.75" x14ac:dyDescent="0.25">
      <c r="A999" s="49"/>
      <c r="B999" s="70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5.75" x14ac:dyDescent="0.25">
      <c r="A1000" s="49"/>
      <c r="B1000" s="70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spans="1:26" ht="15.75" x14ac:dyDescent="0.25">
      <c r="A1001" s="49"/>
      <c r="B1001" s="70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spans="1:26" ht="15.75" x14ac:dyDescent="0.25">
      <c r="A1002" s="49"/>
      <c r="B1002" s="70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spans="1:26" ht="15.75" x14ac:dyDescent="0.25">
      <c r="A1003" s="49"/>
      <c r="B1003" s="70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spans="1:26" ht="15.75" x14ac:dyDescent="0.25">
      <c r="A1004" s="49"/>
      <c r="B1004" s="70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  <row r="1005" spans="1:26" ht="15.75" x14ac:dyDescent="0.25">
      <c r="A1005" s="49"/>
      <c r="B1005" s="70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</row>
    <row r="1006" spans="1:26" ht="15.75" x14ac:dyDescent="0.25">
      <c r="A1006" s="49"/>
      <c r="B1006" s="70"/>
      <c r="C1006" s="49"/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</row>
    <row r="1007" spans="1:26" ht="15.75" x14ac:dyDescent="0.25">
      <c r="A1007" s="49"/>
      <c r="B1007" s="70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</row>
    <row r="1008" spans="1:26" ht="15.75" x14ac:dyDescent="0.25">
      <c r="A1008" s="49"/>
      <c r="B1008" s="70"/>
      <c r="C1008" s="49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</row>
    <row r="1009" spans="1:26" ht="15.75" x14ac:dyDescent="0.25">
      <c r="A1009" s="49"/>
      <c r="B1009" s="70"/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</row>
    <row r="1010" spans="1:26" ht="15.75" x14ac:dyDescent="0.25">
      <c r="A1010" s="49"/>
      <c r="B1010" s="70"/>
      <c r="C1010" s="49"/>
      <c r="D1010" s="49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</row>
  </sheetData>
  <dataValidations count="1">
    <dataValidation type="custom" allowBlank="1" showDropDown="1" showErrorMessage="1" sqref="B14 B17 B25 B28" xr:uid="{00000000-0002-0000-0600-000000000000}">
      <formula1>OR(NOT(ISERROR(DATEVALUE(B14))), AND(ISNUMBER(B14), LEFT(CELL("format", B14))="D"))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Dashboard</vt:lpstr>
      <vt:lpstr>Company</vt:lpstr>
      <vt:lpstr>Team 1</vt:lpstr>
      <vt:lpstr>Team 2</vt:lpstr>
      <vt:lpstr>Team 3</vt:lpstr>
      <vt:lpstr>Team 4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Barreira</dc:creator>
  <cp:lastModifiedBy>PAULO GABRIEL ALVARES .</cp:lastModifiedBy>
  <dcterms:created xsi:type="dcterms:W3CDTF">2021-03-04T00:36:44Z</dcterms:created>
  <dcterms:modified xsi:type="dcterms:W3CDTF">2024-04-09T01:22:06Z</dcterms:modified>
</cp:coreProperties>
</file>