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05" windowWidth="26595" windowHeight="11805"/>
  </bookViews>
  <sheets>
    <sheet name="hiperlinks" sheetId="1" r:id="rId1"/>
  </sheets>
  <externalReferences>
    <externalReference r:id="rId2"/>
  </externalReferences>
  <definedNames>
    <definedName name="_xlnm._FilterDatabase" localSheetId="0" hidden="1">hiperlinks!$A$1:$M$449</definedName>
  </definedNames>
  <calcPr calcId="125725"/>
</workbook>
</file>

<file path=xl/calcChain.xml><?xml version="1.0" encoding="utf-8"?>
<calcChain xmlns="http://schemas.openxmlformats.org/spreadsheetml/2006/main">
  <c r="E451" i="1"/>
  <c r="B451"/>
  <c r="B2"/>
  <c r="E2"/>
  <c r="K2"/>
  <c r="M2"/>
  <c r="M17" s="1"/>
  <c r="T2"/>
  <c r="B3"/>
  <c r="E3"/>
  <c r="K3"/>
  <c r="T3"/>
  <c r="B4"/>
  <c r="E4"/>
  <c r="K4"/>
  <c r="M4"/>
  <c r="T4"/>
  <c r="B5"/>
  <c r="E5"/>
  <c r="K5"/>
  <c r="M5"/>
  <c r="T5"/>
  <c r="B6"/>
  <c r="E6"/>
  <c r="K6"/>
  <c r="M6"/>
  <c r="T6"/>
  <c r="B7"/>
  <c r="K7"/>
  <c r="T7"/>
  <c r="B8"/>
  <c r="E8"/>
  <c r="K8"/>
  <c r="B9"/>
  <c r="E9"/>
  <c r="K9"/>
  <c r="B10"/>
  <c r="E10"/>
  <c r="K10"/>
  <c r="B11"/>
  <c r="E11"/>
  <c r="K11"/>
  <c r="B12"/>
  <c r="E12"/>
  <c r="K12"/>
  <c r="B13"/>
  <c r="E13"/>
  <c r="K13"/>
  <c r="B14"/>
  <c r="E14"/>
  <c r="K14"/>
  <c r="T14"/>
  <c r="B15"/>
  <c r="E15"/>
  <c r="K15"/>
  <c r="T15"/>
  <c r="B16"/>
  <c r="E16"/>
  <c r="K16"/>
  <c r="M16"/>
  <c r="T16"/>
  <c r="B17"/>
  <c r="E17"/>
  <c r="K17"/>
  <c r="B18"/>
  <c r="E18"/>
  <c r="K18"/>
  <c r="M18"/>
  <c r="T18"/>
  <c r="AD18"/>
  <c r="B19"/>
  <c r="E19"/>
  <c r="K19"/>
  <c r="M19"/>
  <c r="T19"/>
  <c r="B20"/>
  <c r="E20"/>
  <c r="K20"/>
  <c r="T20"/>
  <c r="B21"/>
  <c r="E21"/>
  <c r="K21"/>
  <c r="T21"/>
  <c r="B22"/>
  <c r="E22"/>
  <c r="K22"/>
  <c r="T22"/>
  <c r="B23"/>
  <c r="E23"/>
  <c r="K23"/>
  <c r="T23"/>
  <c r="B24"/>
  <c r="E24"/>
  <c r="K24"/>
  <c r="M24"/>
  <c r="T24"/>
  <c r="B25"/>
  <c r="E25"/>
  <c r="K25"/>
  <c r="B26"/>
  <c r="E26"/>
  <c r="K26"/>
  <c r="B27"/>
  <c r="E27"/>
  <c r="K27"/>
  <c r="B28"/>
  <c r="E28"/>
  <c r="K28"/>
  <c r="B29"/>
  <c r="E29"/>
  <c r="K29"/>
  <c r="B30"/>
  <c r="E30"/>
  <c r="K30"/>
  <c r="B31"/>
  <c r="E31"/>
  <c r="K31"/>
  <c r="B32"/>
  <c r="E32"/>
  <c r="K32"/>
  <c r="B33"/>
  <c r="E33"/>
  <c r="K33"/>
  <c r="B34"/>
  <c r="E34"/>
  <c r="K34"/>
  <c r="M34"/>
  <c r="B35"/>
  <c r="E35"/>
  <c r="K35"/>
  <c r="B36"/>
  <c r="E36"/>
  <c r="K36"/>
  <c r="M36"/>
  <c r="B37"/>
  <c r="E37"/>
  <c r="K37"/>
  <c r="B38"/>
  <c r="E38"/>
  <c r="K38"/>
  <c r="M38"/>
  <c r="B39"/>
  <c r="E39"/>
  <c r="K39"/>
  <c r="B40"/>
  <c r="E40"/>
  <c r="K40"/>
  <c r="M40"/>
  <c r="B41"/>
  <c r="E41"/>
  <c r="K41"/>
  <c r="B42"/>
  <c r="E42"/>
  <c r="K42"/>
  <c r="M42"/>
  <c r="B43"/>
  <c r="E43"/>
  <c r="K43"/>
  <c r="B44"/>
  <c r="E44"/>
  <c r="K44"/>
  <c r="M44"/>
  <c r="B45"/>
  <c r="E45"/>
  <c r="K45"/>
  <c r="B46"/>
  <c r="E46"/>
  <c r="K46"/>
  <c r="M46"/>
  <c r="B47"/>
  <c r="E47"/>
  <c r="K47"/>
  <c r="B48"/>
  <c r="E48"/>
  <c r="K48"/>
  <c r="B49"/>
  <c r="E49"/>
  <c r="K49"/>
  <c r="B50"/>
  <c r="E50"/>
  <c r="K50"/>
  <c r="B51"/>
  <c r="K51"/>
  <c r="B52"/>
  <c r="E52"/>
  <c r="K52"/>
  <c r="B53"/>
  <c r="E53"/>
  <c r="K53"/>
  <c r="M53"/>
  <c r="B54"/>
  <c r="E54"/>
  <c r="K54"/>
  <c r="B55"/>
  <c r="E55"/>
  <c r="K55"/>
  <c r="M55"/>
  <c r="B56"/>
  <c r="E56"/>
  <c r="K56"/>
  <c r="B57"/>
  <c r="E57"/>
  <c r="K57"/>
  <c r="M57"/>
  <c r="B58"/>
  <c r="E58"/>
  <c r="K58"/>
  <c r="B59"/>
  <c r="E59"/>
  <c r="K59"/>
  <c r="M59"/>
  <c r="B60"/>
  <c r="E60"/>
  <c r="K60"/>
  <c r="B61"/>
  <c r="E61"/>
  <c r="K61"/>
  <c r="M61"/>
  <c r="B62"/>
  <c r="E62"/>
  <c r="K62"/>
  <c r="B63"/>
  <c r="E63"/>
  <c r="K63"/>
  <c r="M63"/>
  <c r="B64"/>
  <c r="E64"/>
  <c r="K64"/>
  <c r="B65"/>
  <c r="E65"/>
  <c r="K65"/>
  <c r="M65"/>
  <c r="B66"/>
  <c r="E66"/>
  <c r="K66"/>
  <c r="B67"/>
  <c r="E67"/>
  <c r="K67"/>
  <c r="M67"/>
  <c r="B68"/>
  <c r="E68"/>
  <c r="K68"/>
  <c r="B69"/>
  <c r="E69"/>
  <c r="K69"/>
  <c r="M69"/>
  <c r="B70"/>
  <c r="E70"/>
  <c r="K70"/>
  <c r="B71"/>
  <c r="E71"/>
  <c r="K71"/>
  <c r="M71"/>
  <c r="B72"/>
  <c r="E72"/>
  <c r="K72"/>
  <c r="B73"/>
  <c r="E73"/>
  <c r="K73"/>
  <c r="M73"/>
  <c r="B74"/>
  <c r="E74"/>
  <c r="K74"/>
  <c r="B75"/>
  <c r="E75"/>
  <c r="K75"/>
  <c r="M75"/>
  <c r="B76"/>
  <c r="E76"/>
  <c r="K76"/>
  <c r="B77"/>
  <c r="E77"/>
  <c r="K77"/>
  <c r="M77"/>
  <c r="B78"/>
  <c r="E78"/>
  <c r="K78"/>
  <c r="B79"/>
  <c r="E79"/>
  <c r="K79"/>
  <c r="M79"/>
  <c r="B80"/>
  <c r="E80"/>
  <c r="K80"/>
  <c r="B81"/>
  <c r="E81"/>
  <c r="K81"/>
  <c r="M81"/>
  <c r="B82"/>
  <c r="E82"/>
  <c r="K82"/>
  <c r="B83"/>
  <c r="E83"/>
  <c r="K83"/>
  <c r="M83"/>
  <c r="B84"/>
  <c r="E84"/>
  <c r="K84"/>
  <c r="B85"/>
  <c r="E85"/>
  <c r="K85"/>
  <c r="M85"/>
  <c r="B86"/>
  <c r="E86"/>
  <c r="K86"/>
  <c r="B87"/>
  <c r="E87"/>
  <c r="K87"/>
  <c r="M87"/>
  <c r="B88"/>
  <c r="E88"/>
  <c r="K88"/>
  <c r="B89"/>
  <c r="E89"/>
  <c r="K89"/>
  <c r="M89"/>
  <c r="B90"/>
  <c r="E90"/>
  <c r="K90"/>
  <c r="B91"/>
  <c r="E91"/>
  <c r="K91"/>
  <c r="M91"/>
  <c r="B92"/>
  <c r="E92"/>
  <c r="K92"/>
  <c r="B93"/>
  <c r="E93"/>
  <c r="K93"/>
  <c r="M93"/>
  <c r="B94"/>
  <c r="E94"/>
  <c r="K94"/>
  <c r="B95"/>
  <c r="E95"/>
  <c r="K95"/>
  <c r="M95"/>
  <c r="B96"/>
  <c r="E96"/>
  <c r="K96"/>
  <c r="B97"/>
  <c r="E97"/>
  <c r="K97"/>
  <c r="M97"/>
  <c r="B98"/>
  <c r="E98"/>
  <c r="K98"/>
  <c r="B99"/>
  <c r="E99"/>
  <c r="K99"/>
  <c r="M99"/>
  <c r="B100"/>
  <c r="E100"/>
  <c r="K100"/>
  <c r="B101"/>
  <c r="E101"/>
  <c r="K101"/>
  <c r="M101"/>
  <c r="B102"/>
  <c r="E102"/>
  <c r="K102"/>
  <c r="B103"/>
  <c r="E103"/>
  <c r="K103"/>
  <c r="B104"/>
  <c r="E104"/>
  <c r="K104"/>
  <c r="B105"/>
  <c r="E105"/>
  <c r="K105"/>
  <c r="B106"/>
  <c r="E106"/>
  <c r="K106"/>
  <c r="B107"/>
  <c r="E107"/>
  <c r="K107"/>
  <c r="B108"/>
  <c r="E108"/>
  <c r="K108"/>
  <c r="B109"/>
  <c r="E109"/>
  <c r="K109"/>
  <c r="B110"/>
  <c r="E110"/>
  <c r="K110"/>
  <c r="B111"/>
  <c r="E111"/>
  <c r="K111"/>
  <c r="B112"/>
  <c r="E112"/>
  <c r="K112"/>
  <c r="B113"/>
  <c r="E113"/>
  <c r="K113"/>
  <c r="B114"/>
  <c r="E114"/>
  <c r="K114"/>
  <c r="M114"/>
  <c r="B115"/>
  <c r="E115"/>
  <c r="K115"/>
  <c r="B116"/>
  <c r="E116"/>
  <c r="K116"/>
  <c r="M116"/>
  <c r="B117"/>
  <c r="E117"/>
  <c r="K117"/>
  <c r="B118"/>
  <c r="E118"/>
  <c r="K118"/>
  <c r="M118"/>
  <c r="B119"/>
  <c r="E119"/>
  <c r="K119"/>
  <c r="B120"/>
  <c r="E120"/>
  <c r="K120"/>
  <c r="M120"/>
  <c r="T120"/>
  <c r="B121"/>
  <c r="E121"/>
  <c r="K121"/>
  <c r="T121"/>
  <c r="B122"/>
  <c r="E122"/>
  <c r="K122"/>
  <c r="M122"/>
  <c r="T122"/>
  <c r="B123"/>
  <c r="E123"/>
  <c r="K123"/>
  <c r="M123"/>
  <c r="T123"/>
  <c r="B124"/>
  <c r="E124"/>
  <c r="K124"/>
  <c r="T124"/>
  <c r="B125"/>
  <c r="E125"/>
  <c r="K125"/>
  <c r="M125"/>
  <c r="T125"/>
  <c r="B126"/>
  <c r="E126"/>
  <c r="K126"/>
  <c r="T126"/>
  <c r="B127"/>
  <c r="E127"/>
  <c r="K127"/>
  <c r="T127"/>
  <c r="B128"/>
  <c r="E128"/>
  <c r="K128"/>
  <c r="M128"/>
  <c r="T128"/>
  <c r="B129"/>
  <c r="E129"/>
  <c r="K129"/>
  <c r="T129"/>
  <c r="B130"/>
  <c r="E130"/>
  <c r="K130"/>
  <c r="M130"/>
  <c r="T130"/>
  <c r="B131"/>
  <c r="E131"/>
  <c r="K131"/>
  <c r="M131"/>
  <c r="T131"/>
  <c r="B132"/>
  <c r="E132"/>
  <c r="K132"/>
  <c r="T132"/>
  <c r="B133"/>
  <c r="E133"/>
  <c r="K133"/>
  <c r="M133"/>
  <c r="T133"/>
  <c r="B134"/>
  <c r="E134"/>
  <c r="K134"/>
  <c r="T134"/>
  <c r="B135"/>
  <c r="E135"/>
  <c r="K135"/>
  <c r="T135"/>
  <c r="B136"/>
  <c r="E136"/>
  <c r="K136"/>
  <c r="M136"/>
  <c r="B137"/>
  <c r="E137"/>
  <c r="K137"/>
  <c r="B138"/>
  <c r="E138"/>
  <c r="K138"/>
  <c r="M138"/>
  <c r="B139"/>
  <c r="E139"/>
  <c r="K139"/>
  <c r="B140"/>
  <c r="E140"/>
  <c r="K140"/>
  <c r="M140"/>
  <c r="B141"/>
  <c r="E141"/>
  <c r="K141"/>
  <c r="B142"/>
  <c r="E142"/>
  <c r="K142"/>
  <c r="B143"/>
  <c r="E143"/>
  <c r="K143"/>
  <c r="B144"/>
  <c r="E144"/>
  <c r="K144"/>
  <c r="B145"/>
  <c r="E145"/>
  <c r="K145"/>
  <c r="B146"/>
  <c r="E146"/>
  <c r="K146"/>
  <c r="B147"/>
  <c r="E147"/>
  <c r="K147"/>
  <c r="B148"/>
  <c r="E148"/>
  <c r="K148"/>
  <c r="B149"/>
  <c r="E149"/>
  <c r="K149"/>
  <c r="B150"/>
  <c r="E150"/>
  <c r="K150"/>
  <c r="B151"/>
  <c r="E151"/>
  <c r="K151"/>
  <c r="B152"/>
  <c r="E152"/>
  <c r="K152"/>
  <c r="B153"/>
  <c r="E153"/>
  <c r="K153"/>
  <c r="B154"/>
  <c r="E154"/>
  <c r="K154"/>
  <c r="B155"/>
  <c r="E155"/>
  <c r="K155"/>
  <c r="B156"/>
  <c r="E156"/>
  <c r="K156"/>
  <c r="B157"/>
  <c r="E157"/>
  <c r="K157"/>
  <c r="B158"/>
  <c r="E158"/>
  <c r="K158"/>
  <c r="B159"/>
  <c r="E159"/>
  <c r="K159"/>
  <c r="B160"/>
  <c r="E160"/>
  <c r="K160"/>
  <c r="B161"/>
  <c r="E161"/>
  <c r="K161"/>
  <c r="B162"/>
  <c r="E162"/>
  <c r="K162"/>
  <c r="B163"/>
  <c r="E163"/>
  <c r="K163"/>
  <c r="B164"/>
  <c r="E164"/>
  <c r="K164"/>
  <c r="B165"/>
  <c r="E165"/>
  <c r="K165"/>
  <c r="B166"/>
  <c r="E166"/>
  <c r="K166"/>
  <c r="B167"/>
  <c r="E167"/>
  <c r="K167"/>
  <c r="B168"/>
  <c r="E168"/>
  <c r="K168"/>
  <c r="B169"/>
  <c r="E169"/>
  <c r="K169"/>
  <c r="B170"/>
  <c r="E170"/>
  <c r="K170"/>
  <c r="B171"/>
  <c r="E171"/>
  <c r="K171"/>
  <c r="M171"/>
  <c r="B172"/>
  <c r="E172"/>
  <c r="K172"/>
  <c r="M172"/>
  <c r="B173"/>
  <c r="E173"/>
  <c r="K173"/>
  <c r="M173"/>
  <c r="B174"/>
  <c r="E174"/>
  <c r="K174"/>
  <c r="B175"/>
  <c r="E175"/>
  <c r="K175"/>
  <c r="B176"/>
  <c r="E176"/>
  <c r="K176"/>
  <c r="B177"/>
  <c r="E177"/>
  <c r="K177"/>
  <c r="B178"/>
  <c r="E178"/>
  <c r="K178"/>
  <c r="M178"/>
  <c r="B179"/>
  <c r="E179"/>
  <c r="K179"/>
  <c r="B180"/>
  <c r="E180"/>
  <c r="K180"/>
  <c r="M180"/>
  <c r="B181"/>
  <c r="E181"/>
  <c r="K181"/>
  <c r="B182"/>
  <c r="E182"/>
  <c r="K182"/>
  <c r="M182"/>
  <c r="B183"/>
  <c r="E183"/>
  <c r="K183"/>
  <c r="B184"/>
  <c r="E184"/>
  <c r="K184"/>
  <c r="M184"/>
  <c r="B185"/>
  <c r="E185"/>
  <c r="K185"/>
  <c r="B186"/>
  <c r="E186"/>
  <c r="K186"/>
  <c r="M186"/>
  <c r="B187"/>
  <c r="E187"/>
  <c r="K187"/>
  <c r="B188"/>
  <c r="E188"/>
  <c r="K188"/>
  <c r="M188"/>
  <c r="B189"/>
  <c r="E189"/>
  <c r="K189"/>
  <c r="B190"/>
  <c r="E190"/>
  <c r="K190"/>
  <c r="M190"/>
  <c r="B191"/>
  <c r="E191"/>
  <c r="K191"/>
  <c r="B192"/>
  <c r="E192"/>
  <c r="K192"/>
  <c r="M192"/>
  <c r="B193"/>
  <c r="E193"/>
  <c r="K193"/>
  <c r="B194"/>
  <c r="E194"/>
  <c r="K194"/>
  <c r="M194"/>
  <c r="B195"/>
  <c r="E195"/>
  <c r="K195"/>
  <c r="B196"/>
  <c r="E196"/>
  <c r="K196"/>
  <c r="M196"/>
  <c r="B197"/>
  <c r="E197"/>
  <c r="K197"/>
  <c r="B198"/>
  <c r="E198"/>
  <c r="K198"/>
  <c r="M198"/>
  <c r="B199"/>
  <c r="K199"/>
  <c r="B200"/>
  <c r="E200"/>
  <c r="K200"/>
  <c r="B201"/>
  <c r="E201"/>
  <c r="K201"/>
  <c r="M201"/>
  <c r="B202"/>
  <c r="E202"/>
  <c r="K202"/>
  <c r="B203"/>
  <c r="E203"/>
  <c r="K203"/>
  <c r="M203"/>
  <c r="B204"/>
  <c r="E204"/>
  <c r="K204"/>
  <c r="B205"/>
  <c r="E205"/>
  <c r="K205"/>
  <c r="M205"/>
  <c r="B206"/>
  <c r="E206"/>
  <c r="K206"/>
  <c r="B207"/>
  <c r="E207"/>
  <c r="K207"/>
  <c r="M207"/>
  <c r="B208"/>
  <c r="E208"/>
  <c r="K208"/>
  <c r="B209"/>
  <c r="E209"/>
  <c r="K209"/>
  <c r="M209"/>
  <c r="B210"/>
  <c r="E210"/>
  <c r="K210"/>
  <c r="B211"/>
  <c r="E211"/>
  <c r="K211"/>
  <c r="M211"/>
  <c r="B212"/>
  <c r="E212"/>
  <c r="K212"/>
  <c r="B213"/>
  <c r="E213"/>
  <c r="K213"/>
  <c r="M213"/>
  <c r="B214"/>
  <c r="E214"/>
  <c r="K214"/>
  <c r="B215"/>
  <c r="E215"/>
  <c r="K215"/>
  <c r="M215"/>
  <c r="B216"/>
  <c r="E216"/>
  <c r="K216"/>
  <c r="B217"/>
  <c r="E217"/>
  <c r="K217"/>
  <c r="M217"/>
  <c r="T217"/>
  <c r="B218"/>
  <c r="E218"/>
  <c r="K218"/>
  <c r="T218"/>
  <c r="B219"/>
  <c r="E219"/>
  <c r="K219"/>
  <c r="M219"/>
  <c r="T219"/>
  <c r="B220"/>
  <c r="E220"/>
  <c r="K220"/>
  <c r="M220"/>
  <c r="B221"/>
  <c r="E221"/>
  <c r="K221"/>
  <c r="B222"/>
  <c r="E222"/>
  <c r="K222"/>
  <c r="M222"/>
  <c r="B223"/>
  <c r="E223"/>
  <c r="K223"/>
  <c r="B224"/>
  <c r="E224"/>
  <c r="K224"/>
  <c r="M224"/>
  <c r="B225"/>
  <c r="E225"/>
  <c r="K225"/>
  <c r="B226"/>
  <c r="E226"/>
  <c r="K226"/>
  <c r="M226"/>
  <c r="B227"/>
  <c r="E227"/>
  <c r="K227"/>
  <c r="T227"/>
  <c r="B228"/>
  <c r="E228"/>
  <c r="K228"/>
  <c r="M228"/>
  <c r="T228"/>
  <c r="B229"/>
  <c r="E229"/>
  <c r="K229"/>
  <c r="T229"/>
  <c r="B230"/>
  <c r="E230"/>
  <c r="K230"/>
  <c r="M230"/>
  <c r="B231"/>
  <c r="E231"/>
  <c r="K231"/>
  <c r="T231"/>
  <c r="B232"/>
  <c r="E232"/>
  <c r="K232"/>
  <c r="B233"/>
  <c r="E233"/>
  <c r="K233"/>
  <c r="M233"/>
  <c r="B234"/>
  <c r="E234"/>
  <c r="K234"/>
  <c r="B235"/>
  <c r="E235"/>
  <c r="K235"/>
  <c r="M235"/>
  <c r="B236"/>
  <c r="E236"/>
  <c r="K236"/>
  <c r="B237"/>
  <c r="E237"/>
  <c r="K237"/>
  <c r="M237"/>
  <c r="B238"/>
  <c r="E238"/>
  <c r="K238"/>
  <c r="B239"/>
  <c r="E239"/>
  <c r="K239"/>
  <c r="M239"/>
  <c r="B240"/>
  <c r="E240"/>
  <c r="K240"/>
  <c r="B241"/>
  <c r="E241"/>
  <c r="K241"/>
  <c r="M241"/>
  <c r="B242"/>
  <c r="E242"/>
  <c r="K242"/>
  <c r="B243"/>
  <c r="E243"/>
  <c r="K243"/>
  <c r="M243"/>
  <c r="B244"/>
  <c r="E244"/>
  <c r="K244"/>
  <c r="B245"/>
  <c r="E245"/>
  <c r="K245"/>
  <c r="M245"/>
  <c r="B246"/>
  <c r="E246"/>
  <c r="K246"/>
  <c r="B247"/>
  <c r="E247"/>
  <c r="K247"/>
  <c r="B248"/>
  <c r="E248"/>
  <c r="K248"/>
  <c r="M248"/>
  <c r="B249"/>
  <c r="E249"/>
  <c r="K249"/>
  <c r="B250"/>
  <c r="E250"/>
  <c r="K250"/>
  <c r="M250"/>
  <c r="B251"/>
  <c r="E251"/>
  <c r="K251"/>
  <c r="B252"/>
  <c r="E252"/>
  <c r="K252"/>
  <c r="M252"/>
  <c r="B253"/>
  <c r="E253"/>
  <c r="K253"/>
  <c r="B254"/>
  <c r="E254"/>
  <c r="K254"/>
  <c r="M254"/>
  <c r="B255"/>
  <c r="E255"/>
  <c r="K255"/>
  <c r="B256"/>
  <c r="E256"/>
  <c r="K256"/>
  <c r="M256"/>
  <c r="B257"/>
  <c r="E257"/>
  <c r="K257"/>
  <c r="B258"/>
  <c r="E258"/>
  <c r="K258"/>
  <c r="M258"/>
  <c r="B259"/>
  <c r="E259"/>
  <c r="K259"/>
  <c r="B260"/>
  <c r="E260"/>
  <c r="K260"/>
  <c r="M260"/>
  <c r="B261"/>
  <c r="E261"/>
  <c r="K261"/>
  <c r="B262"/>
  <c r="E262"/>
  <c r="K262"/>
  <c r="B263"/>
  <c r="E263"/>
  <c r="K263"/>
  <c r="B264"/>
  <c r="E264"/>
  <c r="K264"/>
  <c r="B265"/>
  <c r="E265"/>
  <c r="K265"/>
  <c r="B266"/>
  <c r="E266"/>
  <c r="K266"/>
  <c r="B267"/>
  <c r="E267"/>
  <c r="K267"/>
  <c r="B268"/>
  <c r="E268"/>
  <c r="K268"/>
  <c r="B269"/>
  <c r="K269"/>
  <c r="B270"/>
  <c r="E270"/>
  <c r="K270"/>
  <c r="M270"/>
  <c r="AD270"/>
  <c r="B271"/>
  <c r="E271"/>
  <c r="K271"/>
  <c r="M271"/>
  <c r="B272"/>
  <c r="E272"/>
  <c r="K272"/>
  <c r="M272"/>
  <c r="B273"/>
  <c r="E273"/>
  <c r="K273"/>
  <c r="M273"/>
  <c r="B274"/>
  <c r="E274"/>
  <c r="K274"/>
  <c r="M274"/>
  <c r="B275"/>
  <c r="K275"/>
  <c r="B276"/>
  <c r="E276"/>
  <c r="K276"/>
  <c r="B277"/>
  <c r="E277"/>
  <c r="K277"/>
  <c r="B278"/>
  <c r="E278"/>
  <c r="K278"/>
  <c r="B279"/>
  <c r="E279"/>
  <c r="K279"/>
  <c r="M279"/>
  <c r="B280"/>
  <c r="E280"/>
  <c r="K280"/>
  <c r="B281"/>
  <c r="E281"/>
  <c r="K281"/>
  <c r="B282"/>
  <c r="E282"/>
  <c r="K282"/>
  <c r="B283"/>
  <c r="E283"/>
  <c r="K283"/>
  <c r="B284"/>
  <c r="E284"/>
  <c r="K284"/>
  <c r="M284"/>
  <c r="B285"/>
  <c r="E285"/>
  <c r="K285"/>
  <c r="B286"/>
  <c r="E286"/>
  <c r="K286"/>
  <c r="B287"/>
  <c r="E287"/>
  <c r="K287"/>
  <c r="B288"/>
  <c r="E288"/>
  <c r="K288"/>
  <c r="B289"/>
  <c r="E289"/>
  <c r="K289"/>
  <c r="B290"/>
  <c r="E290"/>
  <c r="K290"/>
  <c r="B291"/>
  <c r="K291"/>
  <c r="B292"/>
  <c r="E292"/>
  <c r="K292"/>
  <c r="B293"/>
  <c r="E293"/>
  <c r="K293"/>
  <c r="B294"/>
  <c r="E294"/>
  <c r="K294"/>
  <c r="B295"/>
  <c r="E295"/>
  <c r="K295"/>
  <c r="B296"/>
  <c r="E296"/>
  <c r="K296"/>
  <c r="M296"/>
  <c r="B297"/>
  <c r="E297"/>
  <c r="K297"/>
  <c r="B298"/>
  <c r="E298"/>
  <c r="K298"/>
  <c r="M298"/>
  <c r="B299"/>
  <c r="E299"/>
  <c r="K299"/>
  <c r="B300"/>
  <c r="E300"/>
  <c r="K300"/>
  <c r="B301"/>
  <c r="E301"/>
  <c r="K301"/>
  <c r="B302"/>
  <c r="K302"/>
  <c r="B303"/>
  <c r="E303"/>
  <c r="K303"/>
  <c r="B304"/>
  <c r="E304"/>
  <c r="K304"/>
  <c r="M304"/>
  <c r="B305"/>
  <c r="E305"/>
  <c r="K305"/>
  <c r="M305"/>
  <c r="B306"/>
  <c r="E306"/>
  <c r="K306"/>
  <c r="M306"/>
  <c r="B307"/>
  <c r="E307"/>
  <c r="K307"/>
  <c r="M307"/>
  <c r="B308"/>
  <c r="E308"/>
  <c r="K308"/>
  <c r="B309"/>
  <c r="E309"/>
  <c r="K309"/>
  <c r="B310"/>
  <c r="K310"/>
  <c r="B311"/>
  <c r="E311"/>
  <c r="K311"/>
  <c r="B312"/>
  <c r="E312"/>
  <c r="K312"/>
  <c r="B313"/>
  <c r="E313"/>
  <c r="K313"/>
  <c r="B314"/>
  <c r="E314"/>
  <c r="K314"/>
  <c r="B315"/>
  <c r="E315"/>
  <c r="H315"/>
  <c r="K315"/>
  <c r="B316"/>
  <c r="E316"/>
  <c r="K316"/>
  <c r="B317"/>
  <c r="E317"/>
  <c r="H317"/>
  <c r="K317"/>
  <c r="B318"/>
  <c r="E318"/>
  <c r="K318"/>
  <c r="B319"/>
  <c r="E319"/>
  <c r="K319"/>
  <c r="B320"/>
  <c r="E320"/>
  <c r="H320"/>
  <c r="K320"/>
  <c r="B321"/>
  <c r="E321"/>
  <c r="K321"/>
  <c r="B322"/>
  <c r="E322"/>
  <c r="H322"/>
  <c r="K322"/>
  <c r="B323"/>
  <c r="E323"/>
  <c r="K323"/>
  <c r="B324"/>
  <c r="E324"/>
  <c r="H324"/>
  <c r="K324"/>
  <c r="B325"/>
  <c r="E325"/>
  <c r="K325"/>
  <c r="B326"/>
  <c r="E326"/>
  <c r="K326"/>
  <c r="B327"/>
  <c r="E327"/>
  <c r="K327"/>
  <c r="B328"/>
  <c r="E328"/>
  <c r="K328"/>
  <c r="B329"/>
  <c r="E329"/>
  <c r="K329"/>
  <c r="B330"/>
  <c r="E330"/>
  <c r="K330"/>
  <c r="B331"/>
  <c r="E331"/>
  <c r="K331"/>
  <c r="B332"/>
  <c r="E332"/>
  <c r="K332"/>
  <c r="B333"/>
  <c r="E333"/>
  <c r="K333"/>
  <c r="B334"/>
  <c r="E334"/>
  <c r="K334"/>
  <c r="B335"/>
  <c r="E335"/>
  <c r="K335"/>
  <c r="B336"/>
  <c r="E336"/>
  <c r="K336"/>
  <c r="B337"/>
  <c r="E337"/>
  <c r="K337"/>
  <c r="B338"/>
  <c r="E338"/>
  <c r="K338"/>
  <c r="B339"/>
  <c r="E339"/>
  <c r="K339"/>
  <c r="B340"/>
  <c r="E340"/>
  <c r="K340"/>
  <c r="B341"/>
  <c r="E341"/>
  <c r="K341"/>
  <c r="B342"/>
  <c r="E342"/>
  <c r="K342"/>
  <c r="B343"/>
  <c r="E343"/>
  <c r="K343"/>
  <c r="B344"/>
  <c r="E344"/>
  <c r="K344"/>
  <c r="B345"/>
  <c r="E345"/>
  <c r="K345"/>
  <c r="B346"/>
  <c r="E346"/>
  <c r="K346"/>
  <c r="B347"/>
  <c r="E347"/>
  <c r="K347"/>
  <c r="B348"/>
  <c r="E348"/>
  <c r="K348"/>
  <c r="B349"/>
  <c r="E349"/>
  <c r="K349"/>
  <c r="B350"/>
  <c r="E350"/>
  <c r="K350"/>
  <c r="B351"/>
  <c r="E351"/>
  <c r="K351"/>
  <c r="B352"/>
  <c r="E352"/>
  <c r="K352"/>
  <c r="B353"/>
  <c r="E353"/>
  <c r="K353"/>
  <c r="B354"/>
  <c r="E354"/>
  <c r="K354"/>
  <c r="B355"/>
  <c r="E355"/>
  <c r="K355"/>
  <c r="B356"/>
  <c r="E356"/>
  <c r="K356"/>
  <c r="B357"/>
  <c r="E357"/>
  <c r="K357"/>
  <c r="B358"/>
  <c r="E358"/>
  <c r="K358"/>
  <c r="B359"/>
  <c r="E359"/>
  <c r="K359"/>
  <c r="B360"/>
  <c r="E360"/>
  <c r="K360"/>
  <c r="B361"/>
  <c r="E361"/>
  <c r="K361"/>
  <c r="B362"/>
  <c r="E362"/>
  <c r="K362"/>
  <c r="B363"/>
  <c r="E363"/>
  <c r="K363"/>
  <c r="B364"/>
  <c r="E364"/>
  <c r="K364"/>
  <c r="B365"/>
  <c r="E365"/>
  <c r="K365"/>
  <c r="B366"/>
  <c r="E366"/>
  <c r="K366"/>
  <c r="B367"/>
  <c r="E367"/>
  <c r="K367"/>
  <c r="B368"/>
  <c r="E368"/>
  <c r="K368"/>
  <c r="B369"/>
  <c r="E369"/>
  <c r="K369"/>
  <c r="B370"/>
  <c r="E370"/>
  <c r="K370"/>
  <c r="B371"/>
  <c r="E371"/>
  <c r="K371"/>
  <c r="B372"/>
  <c r="E372"/>
  <c r="K372"/>
  <c r="B373"/>
  <c r="E373"/>
  <c r="K373"/>
  <c r="B374"/>
  <c r="E374"/>
  <c r="K374"/>
  <c r="B375"/>
  <c r="E375"/>
  <c r="K375"/>
  <c r="B376"/>
  <c r="E376"/>
  <c r="K376"/>
  <c r="B377"/>
  <c r="E377"/>
  <c r="K377"/>
  <c r="B378"/>
  <c r="E378"/>
  <c r="K378"/>
  <c r="B379"/>
  <c r="E379"/>
  <c r="K379"/>
  <c r="B380"/>
  <c r="E380"/>
  <c r="K380"/>
  <c r="B381"/>
  <c r="E381"/>
  <c r="K381"/>
  <c r="B382"/>
  <c r="E382"/>
  <c r="K382"/>
  <c r="B383"/>
  <c r="E383"/>
  <c r="K383"/>
  <c r="B384"/>
  <c r="E384"/>
  <c r="K384"/>
  <c r="B385"/>
  <c r="E385"/>
  <c r="K385"/>
  <c r="M385"/>
  <c r="B386"/>
  <c r="E386"/>
  <c r="K386"/>
  <c r="B387"/>
  <c r="E387"/>
  <c r="K387"/>
  <c r="M387"/>
  <c r="B388"/>
  <c r="E388"/>
  <c r="K388"/>
  <c r="B389"/>
  <c r="E389"/>
  <c r="K389"/>
  <c r="M389"/>
  <c r="B390"/>
  <c r="E390"/>
  <c r="K390"/>
  <c r="B391"/>
  <c r="E391"/>
  <c r="K391"/>
  <c r="M391"/>
  <c r="B392"/>
  <c r="E392"/>
  <c r="K392"/>
  <c r="B393"/>
  <c r="E393"/>
  <c r="K393"/>
  <c r="M393"/>
  <c r="B394"/>
  <c r="E394"/>
  <c r="K394"/>
  <c r="B395"/>
  <c r="E395"/>
  <c r="K395"/>
  <c r="M395"/>
  <c r="B396"/>
  <c r="K396"/>
  <c r="B397"/>
  <c r="E397"/>
  <c r="K397"/>
  <c r="B398"/>
  <c r="E398"/>
  <c r="K398"/>
  <c r="M398"/>
  <c r="B399"/>
  <c r="E399"/>
  <c r="K399"/>
  <c r="B400"/>
  <c r="E400"/>
  <c r="K400"/>
  <c r="M400"/>
  <c r="B401"/>
  <c r="E401"/>
  <c r="K401"/>
  <c r="B402"/>
  <c r="E402"/>
  <c r="K402"/>
  <c r="M402"/>
  <c r="B403"/>
  <c r="E403"/>
  <c r="K403"/>
  <c r="B404"/>
  <c r="E404"/>
  <c r="K404"/>
  <c r="M404"/>
  <c r="B405"/>
  <c r="E405"/>
  <c r="K405"/>
  <c r="B406"/>
  <c r="E406"/>
  <c r="K406"/>
  <c r="M406"/>
  <c r="B407"/>
  <c r="E407"/>
  <c r="K407"/>
  <c r="B408"/>
  <c r="E408"/>
  <c r="K408"/>
  <c r="M408"/>
  <c r="B409"/>
  <c r="K409"/>
  <c r="B410"/>
  <c r="E410"/>
  <c r="K410"/>
  <c r="M410"/>
  <c r="B411"/>
  <c r="E411"/>
  <c r="K411"/>
  <c r="B412"/>
  <c r="E412"/>
  <c r="K412"/>
  <c r="M412"/>
  <c r="B413"/>
  <c r="E413"/>
  <c r="K413"/>
  <c r="B414"/>
  <c r="E414"/>
  <c r="K414"/>
  <c r="M414"/>
  <c r="B415"/>
  <c r="E415"/>
  <c r="K415"/>
  <c r="B416"/>
  <c r="E416"/>
  <c r="K416"/>
  <c r="M416"/>
  <c r="B417"/>
  <c r="E417"/>
  <c r="K417"/>
  <c r="B418"/>
  <c r="E418"/>
  <c r="K418"/>
  <c r="M418"/>
  <c r="B419"/>
  <c r="E419"/>
  <c r="K419"/>
  <c r="B420"/>
  <c r="E420"/>
  <c r="K420"/>
  <c r="M420"/>
  <c r="B421"/>
  <c r="E421"/>
  <c r="K421"/>
  <c r="B422"/>
  <c r="K422"/>
  <c r="B423"/>
  <c r="E423"/>
  <c r="K423"/>
  <c r="B424"/>
  <c r="E424"/>
  <c r="K424"/>
  <c r="B425"/>
  <c r="E425"/>
  <c r="K425"/>
  <c r="B426"/>
  <c r="E426"/>
  <c r="K426"/>
  <c r="B427"/>
  <c r="E427"/>
  <c r="K427"/>
  <c r="B428"/>
  <c r="E428"/>
  <c r="K428"/>
  <c r="B429"/>
  <c r="E429"/>
  <c r="K429"/>
  <c r="B430"/>
  <c r="E430"/>
  <c r="K430"/>
  <c r="B431"/>
  <c r="E431"/>
  <c r="K431"/>
  <c r="B432"/>
  <c r="E432"/>
  <c r="K432"/>
  <c r="B433"/>
  <c r="E433"/>
  <c r="K433"/>
  <c r="B434"/>
  <c r="E434"/>
  <c r="K434"/>
  <c r="B435"/>
  <c r="E435"/>
  <c r="K435"/>
  <c r="B436"/>
  <c r="E436"/>
  <c r="K436"/>
  <c r="B437"/>
  <c r="E437"/>
  <c r="K437"/>
  <c r="B438"/>
  <c r="E438"/>
  <c r="K438"/>
  <c r="B439"/>
  <c r="E439"/>
  <c r="K439"/>
  <c r="B440"/>
  <c r="E440"/>
  <c r="K440"/>
  <c r="B441"/>
  <c r="E441"/>
  <c r="AD441"/>
  <c r="B442"/>
  <c r="E442"/>
  <c r="AD442"/>
  <c r="B443"/>
  <c r="E443"/>
  <c r="B444"/>
  <c r="E444"/>
  <c r="K444"/>
  <c r="B445"/>
  <c r="E445"/>
  <c r="K445"/>
  <c r="B446"/>
  <c r="E446"/>
  <c r="K446"/>
  <c r="B447"/>
  <c r="E447"/>
  <c r="K447"/>
  <c r="B448"/>
  <c r="E448"/>
  <c r="B449"/>
  <c r="E449"/>
  <c r="B450"/>
  <c r="E450"/>
  <c r="K450"/>
  <c r="M421" l="1"/>
  <c r="M419"/>
  <c r="M417"/>
  <c r="M415"/>
  <c r="M413"/>
  <c r="M411"/>
  <c r="M394"/>
  <c r="M392"/>
  <c r="M390"/>
  <c r="M388"/>
  <c r="M386"/>
  <c r="M384"/>
  <c r="M292"/>
  <c r="M244"/>
  <c r="M242"/>
  <c r="M240"/>
  <c r="M238"/>
  <c r="M236"/>
  <c r="M234"/>
  <c r="M232"/>
  <c r="M227"/>
  <c r="M225"/>
  <c r="M223"/>
  <c r="M221"/>
  <c r="M197"/>
  <c r="M195"/>
  <c r="M193"/>
  <c r="M191"/>
  <c r="M189"/>
  <c r="M187"/>
  <c r="M185"/>
  <c r="M183"/>
  <c r="M135"/>
  <c r="M127"/>
  <c r="M102"/>
  <c r="M100"/>
  <c r="M98"/>
  <c r="M96"/>
  <c r="M94"/>
  <c r="M92"/>
  <c r="M90"/>
  <c r="M88"/>
  <c r="M86"/>
  <c r="M84"/>
  <c r="M82"/>
  <c r="M80"/>
  <c r="M78"/>
  <c r="M76"/>
  <c r="M74"/>
  <c r="M72"/>
  <c r="M70"/>
  <c r="M68"/>
  <c r="M66"/>
  <c r="M64"/>
  <c r="M62"/>
  <c r="M60"/>
  <c r="M58"/>
  <c r="M56"/>
  <c r="M54"/>
  <c r="M52"/>
  <c r="M23"/>
  <c r="M280"/>
  <c r="M216"/>
  <c r="M214"/>
  <c r="M212"/>
  <c r="M210"/>
  <c r="M208"/>
  <c r="M206"/>
  <c r="M204"/>
  <c r="M202"/>
  <c r="M179"/>
  <c r="M177"/>
  <c r="M139"/>
  <c r="M137"/>
  <c r="M132"/>
  <c r="M124"/>
  <c r="M119"/>
  <c r="M117"/>
  <c r="M115"/>
  <c r="M47"/>
  <c r="M45"/>
  <c r="M15"/>
  <c r="M407"/>
  <c r="M405"/>
  <c r="M403"/>
  <c r="M401"/>
  <c r="M399"/>
  <c r="M397"/>
  <c r="M297"/>
  <c r="M295"/>
  <c r="M229"/>
  <c r="M218"/>
  <c r="M175"/>
  <c r="M129"/>
  <c r="M121"/>
  <c r="M41"/>
  <c r="M39"/>
  <c r="M37"/>
  <c r="M35"/>
  <c r="M25"/>
  <c r="M20"/>
  <c r="M8"/>
  <c r="M285"/>
  <c r="M283"/>
  <c r="M259"/>
  <c r="M257"/>
  <c r="M255"/>
  <c r="M253"/>
  <c r="M251"/>
  <c r="M249"/>
  <c r="M247"/>
  <c r="M231"/>
  <c r="M134"/>
  <c r="M126"/>
  <c r="M22"/>
</calcChain>
</file>

<file path=xl/comments1.xml><?xml version="1.0" encoding="utf-8"?>
<comments xmlns="http://schemas.openxmlformats.org/spreadsheetml/2006/main">
  <authors>
    <author>x432524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ID_projeto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ID_etapa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arquivos para colocar no gestão urbana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arquivo salvo na pasta "arquivos gestão urbana" em arquivos para comunicação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formas de participação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quando o documento/link foi colocado na tabela</t>
        </r>
      </text>
    </comment>
  </commentList>
</comments>
</file>

<file path=xl/sharedStrings.xml><?xml version="1.0" encoding="utf-8"?>
<sst xmlns="http://schemas.openxmlformats.org/spreadsheetml/2006/main" count="1712" uniqueCount="859">
  <si>
    <t>Gestão Urbana</t>
  </si>
  <si>
    <t>http://gestaourbana.prefeitura.sp.gov.br/wp-content/uploads/2018/02/ANH_ConsultaPublica1_Devolutiva_R01_A.pdf</t>
  </si>
  <si>
    <t>Sistematização das Contribuições</t>
  </si>
  <si>
    <t>http://www.prefeitura.sp.gov.br/cidade/secretarias/urbanismo/sp_urbanismo/operacoes_urbanas/centro/index.php?p=19621</t>
  </si>
  <si>
    <t>Agenda reuniões Comissão Executiva</t>
  </si>
  <si>
    <t>http://www.prefeitura.sp.gov.br/cidade/secretarias/urbanismo/sp_urbanismo/operacoes_urbanas/centro/index.php?p=257994</t>
  </si>
  <si>
    <t>Agenda reuniões Comissão Executiva (pauta Revisão Operação Urbana Centro)</t>
  </si>
  <si>
    <t>http://gestaourbana.prefeitura.sp.gov.br/wp-content/uploads/2018/02/PA-SE.pdf</t>
  </si>
  <si>
    <t>Caderno propostas Planos Regionais Sé</t>
  </si>
  <si>
    <t>http://gestaourbana.prefeitura.sp.gov.br/wp-content/uploads/2018/02/PA-MO.pdf</t>
  </si>
  <si>
    <t>Caderno propostas Planos Regionais Moóca</t>
  </si>
  <si>
    <t>http://minuta.gestaourbana.prefeitura.sp.gov.br/piu-setor-central/anexos/Diagnostico_Ambiental.pdf</t>
  </si>
  <si>
    <t>Diagnóstico ambiental</t>
  </si>
  <si>
    <t>http://minuta.gestaourbana.prefeitura.sp.gov.br/piu-setor-central/anexos/Diagnostico_Socio-Territorial.pdf</t>
  </si>
  <si>
    <t>Diagnóstico sócio-territorial</t>
  </si>
  <si>
    <t>-</t>
  </si>
  <si>
    <t>http://gestaourbana.prefeitura.sp.gov.br/estruturacao-territorial/piu/piu-setor-central/</t>
  </si>
  <si>
    <t>Página PIU</t>
  </si>
  <si>
    <t>NC</t>
  </si>
  <si>
    <t>PAC6_Parecer_ConsolidacaoMinuta_SPURB_decreto</t>
  </si>
  <si>
    <t>http://gestaourbana.prefeitura.sp.gov.br/wp-content/uploads/piu-monitoramento/PAC6_Parecer_ConsolidacaoMinuta_SPURB_decreto.pdf</t>
  </si>
  <si>
    <t>Parecer Consolidacao Minuta SPURB decreto</t>
  </si>
  <si>
    <t>PAC6_Parecer_ConsolidacaoMinuta_SPURB</t>
  </si>
  <si>
    <t>http://gestaourbana.prefeitura.sp.gov.br/wp-content/uploads/piu-monitoramento/PAC6_Parecer_ConsolidacaoMinuta_SPURB.pdf</t>
  </si>
  <si>
    <t>Parecer Consolidacao Minuta SPURB</t>
  </si>
  <si>
    <t>Site SMDP</t>
  </si>
  <si>
    <t>http://www.prefeitura.sp.gov.br/cidade/secretarias/desestatizacao/projetos/pacaembu/index.php?p=234285</t>
  </si>
  <si>
    <t xml:space="preserve">Estudos para elaboração do Edital Concessão </t>
  </si>
  <si>
    <t>https://drive.google.com/file/d/1Yfbvmq1qJHjZUbDvSl7YdsxOZIZTfBQf/view</t>
  </si>
  <si>
    <t xml:space="preserve">Ata Audiência Pública (20/04/2018) Edital de Concessão </t>
  </si>
  <si>
    <t>http://www.prefeitura.sp.gov.br/cidade/secretarias/desestatizacao/projetos/pacaembu/edital_pacaembu/index.php?p=252806</t>
  </si>
  <si>
    <t>Notícia Consulta Pública Edital de Concessão</t>
  </si>
  <si>
    <t>http://www.prefeitura.sp.gov.br/cidade/secretarias/desestatizacao/projetos/pacaembu/edital_pacaembu/index.php?p=256384</t>
  </si>
  <si>
    <t>Edital de Concessão</t>
  </si>
  <si>
    <t>http://www.prefeitura.sp.gov.br/cidade/secretarias/desestatizacao/projetos/terminais_de_onibus_urbano/edital_terminais_de_onibus_urbano/index.php?p=259529</t>
  </si>
  <si>
    <t>2ª Consulta Pública Edital de Concessão</t>
  </si>
  <si>
    <t>http://www.prefeitura.sp.gov.br/cidade/secretarias/desestatizacao/noticias/?p=259609</t>
  </si>
  <si>
    <t>Notícia Publicação 2ª Consulta Pública Edital de Concessão</t>
  </si>
  <si>
    <t>Site PMSP</t>
  </si>
  <si>
    <t>http://www.capital.sp.gov.br/noticia/prefeitura-publica-edital-de-concessao-do-terminal-de-onibus-princesa-isabel</t>
  </si>
  <si>
    <t>Notícia Publicação 1ª Consulta Pública Edital de Concessão</t>
  </si>
  <si>
    <t>http://minuta.gestaourbana.prefeitura.sp.gov.br/piu-setor-central/#/</t>
  </si>
  <si>
    <t xml:space="preserve">Texto da Consulta Pública </t>
  </si>
  <si>
    <t>http://minuta.gestaourbana.prefeitura.sp.gov.br/piu-anhembi/</t>
  </si>
  <si>
    <t xml:space="preserve">PL_011/2018_Texto da Consulta Pública (14/12/2017 - 05/02/2018) </t>
  </si>
  <si>
    <t>http://gestaourbana.prefeitura.sp.gov.br/noticias/prefeitura-abre-consulta-publica-do-projeto-de-lei-para-o-piu-anhembi/</t>
  </si>
  <si>
    <t xml:space="preserve">PL_011/2018_Divulgação da Consulta Publica (14/12/2017 - 05/02/2018) </t>
  </si>
  <si>
    <t>http://gestaourbana.prefeitura.sp.gov.br/wp-content/uploads/2018/01/Minuta_ATA_PIU-ANHEMBI_10_01_2018.pdf</t>
  </si>
  <si>
    <t>PL_011/2018_Ata_Audiência (10/01/2018)</t>
  </si>
  <si>
    <t>http://www.prefeitura.sp.gov.br/cidade/secretarias/desestatizacao/projetos/campo_de_marte/index.php?p=249678</t>
  </si>
  <si>
    <t>Página Origem do Projeto em prospecção</t>
  </si>
  <si>
    <t>http://www.prefeitura.sp.gov.br/cidade/secretarias/urbanismo/noticias/?p=253505</t>
  </si>
  <si>
    <t>http://www.prefeitura.sp.gov.br/cidade/secretarias/desestatizacao/projetos/terminais_de_onibus_urbano/manifestacao_de_interesse_de_terminais_de_onibus_urbano/</t>
  </si>
  <si>
    <t>30RE_CMPU</t>
  </si>
  <si>
    <t>http://gestaourbana.prefeitura.sp.gov.br/wp-content/uploads/piu-monitoramento/30RE_CMPU.pdf</t>
  </si>
  <si>
    <t>Marcelo Ignatios</t>
  </si>
  <si>
    <t>01/12/2016: Reunião do Conselho Municipal de Política Urbana (CMPU) - Ata</t>
  </si>
  <si>
    <t>C</t>
  </si>
  <si>
    <t>F</t>
  </si>
  <si>
    <t>NESP_CMPU_20161201</t>
  </si>
  <si>
    <t>http://gestaourbana.prefeitura.sp.gov.br/wp-content/uploads/piu-monitoramento/NESP_CMPU_20161201.pdf</t>
  </si>
  <si>
    <t>01/12/2016: Reunião do Conselho Municipal de Política Urbana (CMPU) - Apresentação</t>
  </si>
  <si>
    <t>NESP_Convocação da 30ª Reunião Extraordinária</t>
  </si>
  <si>
    <t>http://gestaourbana.prefeitura.sp.gov.br/wp-content/uploads/piu-monitoramento/NESP_Convocação da 30ª Reunião Extraordinária.pdf</t>
  </si>
  <si>
    <t>01/12/2016: Reunião do Conselho Municipal de Política Urbana (CMPU) - Convocação</t>
  </si>
  <si>
    <t>http://gestaourbana.prefeitura.sp.gov.br/estruturacao-territorial/piu/pius-dos-terminais-de-onibus-capelinha-campo-limpo-e-princesa-isabel/</t>
  </si>
  <si>
    <t>http://gestaourbana.prefeitura.sp.gov.br/noticias/contribua-com-os-pius-dos-terminais-de-onibus-capelinha-campo-limpo-e-princesa-isabel/</t>
  </si>
  <si>
    <t xml:space="preserve">Divulgação </t>
  </si>
  <si>
    <t>http://minuta.gestaourbana.prefeitura.sp.gov.br/piu-terminais/#/item-1</t>
  </si>
  <si>
    <t>Texto da Consulta Pública - Introdução</t>
  </si>
  <si>
    <t>http://minuta.gestaourbana.prefeitura.sp.gov.br/piu-terminais/static/pdf/5_rota-cicloviaria/Mapa6_Rota_Cicloviaria_Term_Princesa_Isabel.pdf</t>
  </si>
  <si>
    <t>Rota Cicloviária</t>
  </si>
  <si>
    <t>http://minuta.gestaourbana.prefeitura.sp.gov.br/piu-terminais/static/pdf/4_eixos/Mapa5_Eixos_Term_Princesa_Isabel.pdf</t>
  </si>
  <si>
    <t>Eixos</t>
  </si>
  <si>
    <t>http://minuta.gestaourbana.prefeitura.sp.gov.br/piu-terminais/static/pdf/2_analise-urb/Mapa3_Analise_Urbanistica_Term_Princesa_Isabel.pdf</t>
  </si>
  <si>
    <t>Plano de Circulação</t>
  </si>
  <si>
    <t>http://minuta.gestaourbana.prefeitura.sp.gov.br/piu-terminais/static/pdf/3_analise-circ/Mapa4_Plano_Circulacao_Term_Princesa_Isabel.pdf</t>
  </si>
  <si>
    <t>Análise Urbanística</t>
  </si>
  <si>
    <t>http://minuta.gestaourbana.prefeitura.sp.gov.br/piu-terminais/static/img/mapas/1_masterplan/Masterplan_Princesa_Isabel_full.jpg</t>
  </si>
  <si>
    <t>Masterplan</t>
  </si>
  <si>
    <t>http://minuta.gestaourbana.prefeitura.sp.gov.br/piu-terminais/#/princesa-isabel</t>
  </si>
  <si>
    <t>http://gestaourbana.prefeitura.sp.gov.br/wp-content/uploads/2016/03/PIU-terminais-municipais_consultas-publicas_2017-08.pdf</t>
  </si>
  <si>
    <t>Contribuições Consolidadas</t>
  </si>
  <si>
    <t>http://gestaourbana.prefeitura.sp.gov.br/wp-content/uploads/2016/03/PIU-terminais-municipais_consultas-publicas.pdf</t>
  </si>
  <si>
    <t xml:space="preserve">Sistematização das contribuições </t>
  </si>
  <si>
    <t>http://gestaourbana.prefeitura.sp.gov.br/wp-content/uploads/2017/07/PIU_terminais-municipais_2017_07.pdf</t>
  </si>
  <si>
    <t xml:space="preserve">Caderno </t>
  </si>
  <si>
    <t>http://minuta.gestaourbana.prefeitura.sp.gov.br/piu-terminal-princesa-isabel/</t>
  </si>
  <si>
    <t xml:space="preserve">Texto Consulta Pública </t>
  </si>
  <si>
    <t>http://minuta.gestaourbana.prefeitura.sp.gov.br/piu-terminais/static/pdf/5_rota-cicloviaria/Mapa6_Rota_Cicloviaria_Term_Campo_Limpo.pdf</t>
  </si>
  <si>
    <t>http://minuta.gestaourbana.prefeitura.sp.gov.br/piu-terminais/static/pdf/4_eixos/Mapa5_Eixos_Term_Campo_Limpo.pdf</t>
  </si>
  <si>
    <t xml:space="preserve">Eixos </t>
  </si>
  <si>
    <t>http://minuta.gestaourbana.prefeitura.sp.gov.br/piu-terminais/static/pdf/3_analise-circ/Mapa4_Plano_Circulacao_Term_Campo_Limpo.pdf</t>
  </si>
  <si>
    <t xml:space="preserve">Análise Urbanística </t>
  </si>
  <si>
    <t>http://minuta.gestaourbana.prefeitura.sp.gov.br/piu-terminais/static/img/mapas/1_masterplan/Masterplan_Campo_Limpo_full.jpg</t>
  </si>
  <si>
    <t>http://minuta.gestaourbana.prefeitura.sp.gov.br/piu-terminais/#/campo-limpo</t>
  </si>
  <si>
    <t>http://minuta.gestaourbana.prefeitura.sp.gov.br/piu-terminal-campo-limpo/</t>
  </si>
  <si>
    <t xml:space="preserve">Rota Cicloviária </t>
  </si>
  <si>
    <t>http://minuta.gestaourbana.prefeitura.sp.gov.br/piu-terminais/static/pdf/4_eixos/Mapa5_Eixos_Term_Capelinha.pdf</t>
  </si>
  <si>
    <t>http://minuta.gestaourbana.prefeitura.sp.gov.br/piu-terminais/static/pdf/3_analise-circ/Mapa4_Plano_Circulacao_Term_Capelinha.pdf</t>
  </si>
  <si>
    <t xml:space="preserve">Plano de Circulação </t>
  </si>
  <si>
    <t>http://minuta.gestaourbana.prefeitura.sp.gov.br/piu-terminais/static/pdf/2_analise-urb/Mapa3_Analise_Urbanistica_Term_Capelinha.pdf</t>
  </si>
  <si>
    <t>http://minuta.gestaourbana.prefeitura.sp.gov.br/piu-terminais/static/img/mapas/1_masterplan/Masterplan_Capelinha_full.jpg</t>
  </si>
  <si>
    <t xml:space="preserve">Masterplan </t>
  </si>
  <si>
    <t>http://minuta.gestaourbana.prefeitura.sp.gov.br/piu-terminais/#/capelinha</t>
  </si>
  <si>
    <t>http://minuta.gestaourbana.prefeitura.sp.gov.br/piu-terminal-capelinha/</t>
  </si>
  <si>
    <t>http://gestaourbana.prefeitura.sp.gov.br/estruturacao-territorial/operacoes-urbanas/oucbt/a-cidade-que-queremos/</t>
  </si>
  <si>
    <t>A Cidade que Queremos</t>
  </si>
  <si>
    <t>http://gestaourbana.prefeitura.sp.gov.br/wp-content/uploads/2015/10/OUCBT_Contribuicoes_CPMU_2015_Out.pdf</t>
  </si>
  <si>
    <t>Sistematização das contribuições das audiências públicas, minuta colaborativa e demais agendas</t>
  </si>
  <si>
    <t>http://www.prefeitura.sp.gov.br/cidade/secretarias/urbanismo/participacao_social/conselhos_e_orgaos_colegiados/cmpu/index.php?p=206289</t>
  </si>
  <si>
    <t>Pronunciamento do Conselho Municipal de Política Urbana (CMPU)</t>
  </si>
  <si>
    <t>http://gestaourbana.prefeitura.sp.gov.br/wp-content/uploads/2015/08/OUCBT_Contribuicoes_Minuta_Colaborativa_2015ago_set.pdf</t>
  </si>
  <si>
    <t>http://gestaourbana.prefeitura.sp.gov.br/wp-content/uploads/2016/01/OUCBT_GU_ProcessoParticipativo.pdf</t>
  </si>
  <si>
    <t>Registro do processo participativo</t>
  </si>
  <si>
    <t>http://gestaourbana.prefeitura.sp.gov.br/estruturacao-territorial/operacoes-urbanas/oucbt/processo-participativo/</t>
  </si>
  <si>
    <t xml:space="preserve">Página processo participativo </t>
  </si>
  <si>
    <t>NÃO TA NO BD</t>
  </si>
  <si>
    <t>http://www.prefeitura.sp.gov.br/cidade/secretarias/upload/desenvolvimento_urbano/arquivos/eia/eia_v3-b.pdf</t>
  </si>
  <si>
    <t>EIA RIMA - Parte 4</t>
  </si>
  <si>
    <t>?</t>
  </si>
  <si>
    <t>http://www.prefeitura.sp.gov.br/cidade/secretarias/upload/desenvolvimento_urbano/arquivos/eia/eia_v3-a.pdf</t>
  </si>
  <si>
    <t>EIA RIMA - Parte 3</t>
  </si>
  <si>
    <t>http://www.prefeitura.sp.gov.br/cidade/secretarias/upload/desenvolvimento_urbano/arquivos/eia/eia_v2.pdf</t>
  </si>
  <si>
    <t>EIA RIMA - Parte 2</t>
  </si>
  <si>
    <t>http://www.prefeitura.sp.gov.br/cidade/secretarias/upload/desenvolvimento_urbano/arquivos/eia/eia_v1.pdf</t>
  </si>
  <si>
    <t xml:space="preserve">EIA RIMA - Parte 1 </t>
  </si>
  <si>
    <t>http://gestaourbana.prefeitura.sp.gov.br/wp-content/uploads/2015/08/LAP_01_SVMA-G_2015.pdf</t>
  </si>
  <si>
    <t>Licença Ambiental Prévia (LAP)</t>
  </si>
  <si>
    <t>http://gestaourbana.prefeitura.sp.gov.br/estruturacao-territorial/operacoes-urbanas/oucbt/</t>
  </si>
  <si>
    <t>BT7_PL0723-2015</t>
  </si>
  <si>
    <t>http://gestaourbana.prefeitura.sp.gov.br/wp-content/uploads/piu-monitoramento/BT7_PL0723-2015.pdf</t>
  </si>
  <si>
    <t>CMSP</t>
  </si>
  <si>
    <t>Projeto de Lei 723/2015</t>
  </si>
  <si>
    <t>http://gestaourbana.prefeitura.sp.gov.br/wp-content/uploads/2015/08/OUCBT_min-ilu_portal-gestao-ubana_correcoes_2015-09-04.pdf</t>
  </si>
  <si>
    <t>Minuta Ilustrada do Projeto de Lei da OUCBT</t>
  </si>
  <si>
    <t>http://gestaourbana.prefeitura.sp.gov.br/wp-content/uploads/2015/11/OUCBT_Contribuicoes_Audiencia_TeatroAZ_2015nov17.pdf</t>
  </si>
  <si>
    <t>Teatro Arthur Azevedo (17/11/2015) - Contribuições</t>
  </si>
  <si>
    <t>http://gestaourbana.prefeitura.sp.gov.br/wp-content/uploads/2015/11/OUCBT_99_6U_AudienciaPublica_Devolutiva_Z.pdf</t>
  </si>
  <si>
    <t>Teatro Arthur Azevedo (17/11/2015) - Ata</t>
  </si>
  <si>
    <t>http://gestaourbana.prefeitura.sp.gov.br/wp-content/uploads/2015/11/OUCBT_Lista_Presenca_Audiencia_Teatro_2015nov17.pdf</t>
  </si>
  <si>
    <t>Teatro Arthur Azevedo (17/11/2015) -  Lista</t>
  </si>
  <si>
    <t>Teatro Arthur Azevedo (17/11/2015) -  Apresentação</t>
  </si>
  <si>
    <t>http://gestaourbana.prefeitura.sp.gov.br/wp-content/uploads/piu-monitoramento/.pdf</t>
  </si>
  <si>
    <t>Divulgação</t>
  </si>
  <si>
    <t>02.04.2015 – Diálogo com a Comunidade da Vila Prudente</t>
  </si>
  <si>
    <t>17.06.2015 – 169ª Reunião Plenária Ordinária do CADES/SVMA</t>
  </si>
  <si>
    <t>22.08.2015 – Diálogo com o Sindicato das Empresas de Compra, Venda, Locação e Administração de Imóveis de SP (Secovi)</t>
  </si>
  <si>
    <t>27.08.2015 – Reunião do Conselho Municipal de Política Urbana (CMPU)</t>
  </si>
  <si>
    <t>02.09.2015 – Reunião com o Conselho Municipal Participativo da Subprefeitura Sé</t>
  </si>
  <si>
    <t>03.09.2015 – Diálogo com Representantes dos Movimentos de Moradia da região</t>
  </si>
  <si>
    <t>04.09.2015 – Reunião com os subprefeitos da Sé, Mooca, Ipiranga e Vila Prudente</t>
  </si>
  <si>
    <t>08.09.2015 – Audiência Pública para apresentação da Minuta do Projeto de Lei – CEU Meninos</t>
  </si>
  <si>
    <t xml:space="preserve">CEU Meninos (08.09.2015) – Audiência Pública para apresentação da Minuta do Projeto de Lei </t>
  </si>
  <si>
    <t>10.09.2015 – Reunião com o Conselho Participativo Municipal da Subprefeitura de Vila Prudente</t>
  </si>
  <si>
    <t>http://gestaourbana.prefeitura.sp.gov.br/wp-content/uploads/2015/09/OUCBT_Contribuicoes_Audiencia_Juventus_2015set14.pdf</t>
  </si>
  <si>
    <t>Clube Atlético Juventus (14/09/2015) - Contribuições</t>
  </si>
  <si>
    <t>http://gestaourbana.prefeitura.sp.gov.br/wp-content/uploads/2015/09/OUCBT_Ata_Audiencia_Juventus_2015set14.pdf</t>
  </si>
  <si>
    <t>Clube Atlético Juventus (14/09/2015) - Ata</t>
  </si>
  <si>
    <t>http://gestaourbana.prefeitura.sp.gov.br/wp-content/uploads/2015/09/OUCBT_Texto_WandaHerrero_2015set14_autorizado.pdf</t>
  </si>
  <si>
    <t>Clube Atlético Juventus (14/09/2015) - Texto sobre o rio tamanduateí</t>
  </si>
  <si>
    <t>http://gestaourbana.prefeitura.sp.gov.br/wp-content/uploads/2015/09/OUCBT_Lista_Presenca_Juventus2015set14.pdf</t>
  </si>
  <si>
    <t>Clube Atlético Juventus (14/09/2015) - Lista de Presença</t>
  </si>
  <si>
    <t>http://gestaourbana.prefeitura.sp.gov.br/wp-content/uploads/2015/09/OUCBT_Contribuicoes_Audiencia_Circulo_2015set21.pdf</t>
  </si>
  <si>
    <t>Círculo dos Trabalhadores Cristãos de Vila Prudente (21/09/2015) - Contribuições</t>
  </si>
  <si>
    <t>http://gestaourbana.prefeitura.sp.gov.br/wp-content/uploads/2015/09/OUCBT_Ata_Audiencia_Circulo_2015set21.pdf</t>
  </si>
  <si>
    <t>Círculo dos Trabalhadores Cristãos de Vila Prudente (21/09/2015) - Ata</t>
  </si>
  <si>
    <t>http://gestaourbana.prefeitura.sp.gov.br/wp-content/uploads/2015/09/OUCBT_Lista_Presenca_Circulo_2015set21.pdf</t>
  </si>
  <si>
    <t>Círculo dos Trabalhadores Cristãos de Vila Prudente (21/09/2015) - Lista de Presença</t>
  </si>
  <si>
    <t>24.09.2015 – Diálogo com Associação Comercial de São Paulo – Distrital Mooca (ACSP-DM)</t>
  </si>
  <si>
    <t>28.09.2015 – Diálogo com o Sindicato das Empresas de Compra, Venda, Locação e Administração de Imóveis de SP (Secovi)</t>
  </si>
  <si>
    <t>29.09.2015 – Diálogo com Movimento de Moradia da Área Central</t>
  </si>
  <si>
    <t>http://gestaourbana.prefeitura.sp.gov.br/noticias/oficina-do-conselho-municipal-de-politica-urbana-debate-a-minuta-de-projeto-de-lei-da-operacao-urbana-consorciada-bairros-do-tamanduatei/</t>
  </si>
  <si>
    <t>15/10/2015: Oficina do Conselho Municipal de Política Urbana (CMPU) - Apresentação</t>
  </si>
  <si>
    <t>http://gestaourbana.prefeitura.sp.gov.br/noticias/minuta-do-projeto-de-lei-da-operacao-urbana-consorciada-bairros-do-tamanduatei-e-apresentada-a-populacao-em-audiencia-publica-devolutiva/</t>
  </si>
  <si>
    <t xml:space="preserve">Teatro Arthur Azevedo (17/11/2015) -  Devolutiva da Minuta do Projeto de Lei  </t>
  </si>
  <si>
    <t>http://www.prefeitura.sp.gov.br/cidade/secretarias/upload/desenvolvimento_urbano/arquivos/orgaos_colegiados/CMPU/CMPU_final.pdf</t>
  </si>
  <si>
    <t>27/08/2015: Reunião do Conselho Municipal de Política Urbana (CMPU) - Apresentação</t>
  </si>
  <si>
    <t>http://gestaourbana.prefeitura.sp.gov.br/wp-content/uploads/2015/08/MVC_99_6U_AP_Audiencias_2015-09-14.pptx</t>
  </si>
  <si>
    <t>Apresentação</t>
  </si>
  <si>
    <t>D</t>
  </si>
  <si>
    <t>http://gestaourbana.prefeitura.sp.gov.br/wp-content/uploads/2015/08/MVC_99_6U_AP_Audiencias_2015-09-14.pdf</t>
  </si>
  <si>
    <t xml:space="preserve">Apresentação </t>
  </si>
  <si>
    <t>http://www.prefeitura.sp.gov.br/cidade/secretarias/upload/desenvolvimento_urbano/arquivos/orgaos_colegiados/CMPU/Apresentacao_26aRE_CMPU.pdf</t>
  </si>
  <si>
    <t>17/09/2015: Reunião do Conselho Municipal de Política Urbana (CMPU) - Apresentação</t>
  </si>
  <si>
    <t>http://www.prefeitura.sp.gov.br/cidade/secretarias/upload/desenvolvimento_urbano/arquivos/orgaos_colegiados/CMPU_%2027.pdf</t>
  </si>
  <si>
    <t xml:space="preserve">15/10/2015: Reunião do Conselho Municipal de Política Urbana (CMPU) - Oficina </t>
  </si>
  <si>
    <t>http://gestaourbana.prefeitura.sp.gov.br/wp-content/uploads/2015/08/MVC_99-6-U-ET-001-014_Quadros_A_Todos.pdf</t>
  </si>
  <si>
    <t>Quadros</t>
  </si>
  <si>
    <t>http://gestaourbana.prefeitura.sp.gov.br/wp-content/uploads/2015/08/MVC_MapasLei_Todos.pdf</t>
  </si>
  <si>
    <t>Mapas</t>
  </si>
  <si>
    <t>http://gestaourbana.prefeitura.sp.gov.br/noticias/prefeitura-disponibiliza-minuta-participativa-do-projeto-de-lei-da-operacao-urbana-consorciada-bairros-do-tamanduatei/</t>
  </si>
  <si>
    <t>NA</t>
  </si>
  <si>
    <t>Maio de 2014 – Reunião com Subprefeitos Sé, Mooca, Ipiranga e Vila Prudente</t>
  </si>
  <si>
    <t>16.06.2014 – Reunião temática sobre Habitação</t>
  </si>
  <si>
    <t>25.06.2014 – Reunião temática sobre Equipamentos Públicos</t>
  </si>
  <si>
    <t>08.08.2014 – Reunião do Conselho Municipal do Meio Ambiente e Desenvolvimento Sustentável (CADES) – Subprefeitura da Mooca</t>
  </si>
  <si>
    <t>20.08.2014 – Diálogo com a Associação dos Amigos e Moradores do Cambuci (AMAC)</t>
  </si>
  <si>
    <t>19.09.2014 – Reunião de esclarecimentos para análise da Avaliação de Impacto Ambiental à Saúde – COVISA</t>
  </si>
  <si>
    <t>12.11.2014 – Reunião da Comissão de Política Urbana da Câmara Municipal de São Paulo</t>
  </si>
  <si>
    <t>01.12.2014 – Audiência Pública sobre Licenciamento Ambiental – Clube Atlético Juventus</t>
  </si>
  <si>
    <t>03.12.2014 – Audiência Pública sobre Licenciamento Ambiental – Círculo dos Trabalhadores Cristãos</t>
  </si>
  <si>
    <t>08.12.2014 – Audiência Pública sobre Licenciamento Ambiental – CEU Meninos</t>
  </si>
  <si>
    <t>http://www.prefeitura.sp.gov.br/cidade/secretarias/upload/chamadas/mvc_acdm_20140507_z_1405003711.pdf</t>
  </si>
  <si>
    <t>07/05/2014: Apresentação da proposta na Associação Comercial de São Paulo - Distrital Mooca</t>
  </si>
  <si>
    <t>http://www.prefeitura.sp.gov.br/cidade/secretarias/upload/desenvolvimento_urbano/arquivos/mvc/mvc-sub-mooca-z/mvc-sub-mooca-z.ppt</t>
  </si>
  <si>
    <t>http://www.prefeitura.sp.gov.br/cidade/secretarias/upload/desenvolvimento_urbano/arquivos/mvc/mvc-sub-mooca-z/mvc-sub-mooca-z.pdf</t>
  </si>
  <si>
    <t>08/05/2014: Apresentação da proposta para a Subprefeitura da Mooca</t>
  </si>
  <si>
    <t>http://www.prefeitura.sp.gov.br/cidade/secretarias/upload/desenvolvimento_urbano/arquivos/mvc/mvc-sub-ipiranga-z/mvc-sub-ipiranga-z.ppt</t>
  </si>
  <si>
    <t>http://www.prefeitura.sp.gov.br/cidade/secretarias/upload/desenvolvimento_urbano/arquivos/mvc/mvc-sub-ipiranga-z/mvc-sub-ipiranga-z.pdf</t>
  </si>
  <si>
    <t>02/06/2014: Apresentação da proposta para a Subprefeitura do Ipiranga</t>
  </si>
  <si>
    <t>http://www.prefeitura.sp.gov.br/cidade/secretarias/upload/desenvolvimento_urbano/arquivos/mvc/mvc-sub-vp-z/mvc-sub-vp-z.ppt</t>
  </si>
  <si>
    <t>http://www.prefeitura.sp.gov.br/cidade/secretarias/upload/desenvolvimento_urbano/arquivos/mvc/mvc-sub-vp-z/mvc-sub-vp-z.pdf</t>
  </si>
  <si>
    <t xml:space="preserve">04/06/2014: Apresentação da proposta para a Subprefeitura de Vila Prudente </t>
  </si>
  <si>
    <t>http://www.prefeitura.sp.gov.br/cidade/secretarias/upload/desenvolvimento_urbano/arquivos/mvc/mvc-sub-se-z/mvc-sub-se-z.ppt</t>
  </si>
  <si>
    <t xml:space="preserve">09/06/2014: Apresentação da proposta para a Subprefeitura da Sé </t>
  </si>
  <si>
    <t>http://www.prefeitura.sp.gov.br/cidade/secretarias/upload/desenvolvimento_urbano/arquivos/mvc/mvc-sub-se-z/mvc-sub-se-z.pdf</t>
  </si>
  <si>
    <t>http://www.prefeitura.sp.gov.br/cidade/secretarias/upload/desenvolvimento_urbano/arquivos/mvc/mvc-habitacao-z/mvc-habitacao-z.pptx</t>
  </si>
  <si>
    <t>16/06/2014: Reunião Temática sobre Habitação - Apresentação</t>
  </si>
  <si>
    <t>http://www.prefeitura.sp.gov.br/cidade/secretarias/upload/desenvolvimento_urbano/arquivos/mvc/mvc-habitacao-z/mvc-habitacao-z.pdf</t>
  </si>
  <si>
    <t>http://www.prefeitura.sp.gov.br/cidade/secretarias/upload/desenvolvimento_urbano/arquivos/mvc/mvc-equipamentos-z/mvc-equipamentos-z.pptx</t>
  </si>
  <si>
    <t>25/06/2014: Reunião Temática sobre Equipamentos Públicos - Apresentação</t>
  </si>
  <si>
    <t>http://www.prefeitura.sp.gov.br/cidade/secretarias/upload/desenvolvimento_urbano/arquivos/mvc/mvc-equipamentos-z/mvc-equipamentos-z.pdf</t>
  </si>
  <si>
    <t>http://gestaourbana.prefeitura.sp.gov.br/wp-content/uploads/2014/11/MVC_01_6V_AP_001.pdf</t>
  </si>
  <si>
    <t>CMH-19-6-18- DIAGNÓSTICO PIU CENTRAL - SP-URBANISMO</t>
  </si>
  <si>
    <t>http://gestaourbana.prefeitura.sp.gov.br/wp-content/uploads/piu-monitoramento/CMH-19-6-18- DIAGNÓSTICO PIU CENTRAL - SP-URBANISMO.pdf</t>
  </si>
  <si>
    <t>Email SEHAB</t>
  </si>
  <si>
    <t xml:space="preserve"> 19/06/2018: Reunião do Conselho Municipal de Habitação (CMH) - Apresentação </t>
  </si>
  <si>
    <t>http://gestaourbana.prefeitura.sp.gov.br/estruturacao-territorial/piu/projeto-de-intervencao-urbana-nacoes-unidas/</t>
  </si>
  <si>
    <t>nu2_ApresentacaoInstancia_GGOUCFL_2a_RE_apresentacao_2018_05_22</t>
  </si>
  <si>
    <t>http://gestaourbana.prefeitura.sp.gov.br/wp-content/uploads/piu-monitoramento/nu2_ApresentacaoInstancia_GGOUCFL_2a_RE_apresentacao_2018_05_22.pdf</t>
  </si>
  <si>
    <t>Site SPURB</t>
  </si>
  <si>
    <t>http://gestaourbana.prefeitura.sp.gov.br/wp-content/uploads/piu-monitoramento/NU2_ApresentacaoInstancia_GGOUCFL_2a_RE_apresentacao_2018_05_22.pdf</t>
  </si>
  <si>
    <t>Reunião do Conselho Gestor OUCFL - Apresentação</t>
  </si>
  <si>
    <t>nu2_ConvocacaoInstancia_GGOUCFL_2a_RE_convocacao_2018_05_22</t>
  </si>
  <si>
    <t>http://gestaourbana.prefeitura.sp.gov.br/wp-content/uploads/piu-monitoramento/nu2_ConvocacaoInstancia_GGOUCFL_2a_RE_convocacao_2018_05_22.pdf</t>
  </si>
  <si>
    <t>http://gestaourbana.prefeitura.sp.gov.br/wp-content/uploads/piu-monitoramento/NU2_ConvocacaoInstancia_GGOUCFL_2a_RE_convocacao_2018_05_22.pdf</t>
  </si>
  <si>
    <t>Reunião do Conselho Gestor OUCFL - Convocação</t>
  </si>
  <si>
    <t>http://minuta.gestaourbana.prefeitura.sp.gov.br/piu-nacoes-unidas/#/consulta</t>
  </si>
  <si>
    <t>Texto da Consulta Pública</t>
  </si>
  <si>
    <t>http://gestaourbana.prefeitura.sp.gov.br/noticias/piu-nacoes-unidas-em-consulta-publica-participe/</t>
  </si>
  <si>
    <t xml:space="preserve">Divulgação da Consulta Publica </t>
  </si>
  <si>
    <t>http://gestaourbana.prefeitura.sp.gov.br/wp-content/uploads/2016/03/PIU-NacoesUnidas_anexo1.pdf</t>
  </si>
  <si>
    <t>Diagnóstico</t>
  </si>
  <si>
    <t>http://gestaourbana.prefeitura.sp.gov.br/wp-content/uploads/2016/03/PIU-Nacoes-Unidas_anexo2.pdf</t>
  </si>
  <si>
    <t>Programa de Interesse Público</t>
  </si>
  <si>
    <t>NU1_AcaoCivilPublica_Decisao_Protocolo</t>
  </si>
  <si>
    <t>http://gestaourbana.prefeitura.sp.gov.br/wp-content/uploads/piu-monitoramento/NU1_AcaoCivilPublica_Decisao_Protocolo.pdf</t>
  </si>
  <si>
    <t>Ministério Público</t>
  </si>
  <si>
    <t>Ação Civil Pública</t>
  </si>
  <si>
    <t>http://gestaourbana.prefeitura.sp.gov.br/estruturacao-territorial/piu/projeto-de-intervencao-urbana-vila-olimpia/</t>
  </si>
  <si>
    <t>http://gestaourbana.prefeitura.sp.gov.br/wp-content/uploads/2018/03/PIU_Vila-Olimpia_Devolutiva_Consulta1.pdf</t>
  </si>
  <si>
    <t>VO1_ApresentacaoInstancia_GGOUCFL_2a_RE_apresentacao_2018_05_22</t>
  </si>
  <si>
    <t>http://gestaourbana.prefeitura.sp.gov.br/wp-content/uploads/piu-monitoramento/VO1_ApresentacaoInstancia_GGOUCFL_2a_RE_apresentacao_2018_05_22.pdf</t>
  </si>
  <si>
    <t>Conselho Gestor OUCFL - Apresentação</t>
  </si>
  <si>
    <t>VO1_ConvocacaoInstancia_GGOUCFL_2a_RE_convocacao_2018_05_22</t>
  </si>
  <si>
    <t>http://gestaourbana.prefeitura.sp.gov.br/wp-content/uploads/piu-monitoramento/VO1_ConvocacaoInstancia_GGOUCFL_2a_RE_convocacao_2018_05_22.pdf</t>
  </si>
  <si>
    <t>Conselho Gestor OUCFL - Convocação</t>
  </si>
  <si>
    <t>http://minuta.gestaourbana.prefeitura.sp.gov.br/piu-vila-olimpia/</t>
  </si>
  <si>
    <t>http://gestaourbana.prefeitura.sp.gov.br/noticias/participe-da-consulta-publica-para-o-piu-vila-olimpia/</t>
  </si>
  <si>
    <t>http://minuta.gestaourbana.prefeitura.sp.gov.br/piu-vila-olimpia/wp-content/uploads/2018/02/PIU_VO_Consulta_Mapas.pdf</t>
  </si>
  <si>
    <t>http://minuta.gestaourbana.prefeitura.sp.gov.br/piu-vila-olimpia/wp-content/uploads/2018/02/PIU_VO_Consulta_Diagnostico.pdf</t>
  </si>
  <si>
    <t>Rede PIU</t>
  </si>
  <si>
    <t>Parecer Técnico</t>
  </si>
  <si>
    <t>Parecer Juridico</t>
  </si>
  <si>
    <t>http://minuta.gestaourbana.prefeitura.sp.gov.br/piu-vila-olimpia/wp-content/uploads/2018/02/PIU_VO_Consulta_ProgramaInteressePublico.pdf</t>
  </si>
  <si>
    <t>Manifestação de Interesse Privado</t>
  </si>
  <si>
    <t>http://gestaourbana.prefeitura.sp.gov.br/estruturacao-territorial/piu/piu-pacaembu/</t>
  </si>
  <si>
    <t>DOC-Decreto_Piu-Pacaembu</t>
  </si>
  <si>
    <t>http://gestaourbana.prefeitura.sp.gov.br/wp-content/uploads/piu-monitoramento/DOC-Decreto_Piu-Pacaembu.pdf</t>
  </si>
  <si>
    <t>Diário Oficial</t>
  </si>
  <si>
    <t>Registro público de envio normativo</t>
  </si>
  <si>
    <t>PAC7_Decreto</t>
  </si>
  <si>
    <t>http://gestaourbana.prefeitura.sp.gov.br/wp-content/uploads/piu-monitoramento/PAC7_Decreto.pdf</t>
  </si>
  <si>
    <t xml:space="preserve">SEI </t>
  </si>
  <si>
    <t>Decreto Nº 58.266/2018</t>
  </si>
  <si>
    <t>PAC6_Parecer_ConsolidacaoMinuta</t>
  </si>
  <si>
    <t>http://gestaourbana.prefeitura.sp.gov.br/wp-content/uploads/piu-monitoramento/PAC6_Parecer_ConsolidacaoMinuta.pdf</t>
  </si>
  <si>
    <t>Parecer para consolidação da minuta do decreto</t>
  </si>
  <si>
    <t>PAC6_Decreto_SPURB-DDE</t>
  </si>
  <si>
    <t>http://gestaourbana.prefeitura.sp.gov.br/wp-content/uploads/piu-monitoramento/PAC6_Decreto_SPURB-DDE.pdf</t>
  </si>
  <si>
    <t>Minuta do Decreto - SP Urbanismo</t>
  </si>
  <si>
    <t>PAC5_Consulta_Contribuicoes_8327792</t>
  </si>
  <si>
    <t>http://gestaourbana.prefeitura.sp.gov.br/wp-content/uploads/piu-monitoramento/PAC5_Consulta_Contribuicoes_8327792.pdf</t>
  </si>
  <si>
    <t>http://minuta.gestaourbana.prefeitura.sp.gov.br/piu-pacaembu/#/anexo</t>
  </si>
  <si>
    <t>Anexo</t>
  </si>
  <si>
    <t>http://minuta.gestaourbana.prefeitura.sp.gov.br/piu-pacaembu/#/consulta</t>
  </si>
  <si>
    <t>http://gestaourbana.prefeitura.sp.gov.br/noticias/participe-da-consulta-publica-para-o-piu-pacaembu/</t>
  </si>
  <si>
    <t>PAC3_Parecer_AJ-SMUL</t>
  </si>
  <si>
    <t>http://gestaourbana.prefeitura.sp.gov.br/wp-content/uploads/piu-monitoramento/PAC3_Parecer_AJ-SMUL.pdf</t>
  </si>
  <si>
    <t>Despacho Gabinete SMUL</t>
  </si>
  <si>
    <t>PAC3_Despacho_Gabinete-SMUL</t>
  </si>
  <si>
    <t>http://gestaourbana.prefeitura.sp.gov.br/wp-content/uploads/piu-monitoramento/PAC3_Despacho_Gabinete-SMUL.pdf</t>
  </si>
  <si>
    <t>Parecer Assessoria Jurídica SMUL</t>
  </si>
  <si>
    <t>http://gestaourbana.prefeitura.sp.gov.br/wp-content/uploads/2018/01/piu-pacaembu_consulta_respostas_2018-02-08-2.pdf</t>
  </si>
  <si>
    <t>PAC1_Parecer_Tecnico-SPURB</t>
  </si>
  <si>
    <t>http://gestaourbana.prefeitura.sp.gov.br/wp-content/uploads/piu-monitoramento/PAC1_Parecer_Tecnico-SPURB.pdf</t>
  </si>
  <si>
    <t xml:space="preserve">Parecer Técnico SPUrbanismo </t>
  </si>
  <si>
    <t>PAC1_Parecer_Juridico-SPURB</t>
  </si>
  <si>
    <t>http://gestaourbana.prefeitura.sp.gov.br/wp-content/uploads/piu-monitoramento/PAC1_Parecer_Juridico-SPURB.pdf</t>
  </si>
  <si>
    <t>Parecer Jurídico SPUrbanismo</t>
  </si>
  <si>
    <t>PAC1_Oficio</t>
  </si>
  <si>
    <t>http://gestaourbana.prefeitura.sp.gov.br/wp-content/uploads/piu-monitoramento/PAC1_Oficio.pdf</t>
  </si>
  <si>
    <t>Ofício</t>
  </si>
  <si>
    <t>http://gestaourbana.prefeitura.sp.gov.br/estruturacao-territorial/piu/parametros-de-uso-e-ocupacao-do-solo-para-o-futuro-piu-anhembi/</t>
  </si>
  <si>
    <t>http://minuta.gestaourbana.prefeitura.sp.gov.br/piu-anhembi-1/static/pdf/2-Analise-Ambiental.pdf</t>
  </si>
  <si>
    <t>Análise Ambiental</t>
  </si>
  <si>
    <t>http://minuta.gestaourbana.prefeitura.sp.gov.br/piu-anhembi-1/static/pdf/1-Analise-Territorial.pdf</t>
  </si>
  <si>
    <t>Análise Territorial</t>
  </si>
  <si>
    <t>http://gestaourbana.prefeitura.sp.gov.br/noticias/participe-da-consulta-publica-para-o-piu-anhembi/</t>
  </si>
  <si>
    <t>http://minuta.gestaourbana.prefeitura.sp.gov.br/piu-anhembi-1/#/</t>
  </si>
  <si>
    <t>ANH1_Oficio</t>
  </si>
  <si>
    <t>PA</t>
  </si>
  <si>
    <t>http://gestaourbana.prefeitura.sp.gov.br/wp-content/uploads/piu-monitoramento/ANH1_Oficio.pdf</t>
  </si>
  <si>
    <t>http://gestaourbana.prefeitura.sp.gov.br/piu-arco-jurubatuba/</t>
  </si>
  <si>
    <t>ACJ7_PL0204-2018-ANEXOS</t>
  </si>
  <si>
    <t>http://gestaourbana.prefeitura.sp.gov.br/wp-content/uploads/piu-monitoramento/ACJ7_PL0204-2018-ANEXOS.pdf</t>
  </si>
  <si>
    <t>Anexo Projeto de Lei 204/2018</t>
  </si>
  <si>
    <t>ACJ7_PL0204-2018</t>
  </si>
  <si>
    <t>http://gestaourbana.prefeitura.sp.gov.br/wp-content/uploads/piu-monitoramento/ACJ7_PL0204-2018.pdf</t>
  </si>
  <si>
    <t>Projeto de Lei 204/2018</t>
  </si>
  <si>
    <t>ACJ7_DOC_RegistroEnvioNormativo</t>
  </si>
  <si>
    <t>http://gestaourbana.prefeitura.sp.gov.br/wp-content/uploads/piu-monitoramento/ACJ7_DOC_RegistroEnvioNormativo.pdf</t>
  </si>
  <si>
    <t>ACJ5_CTLU08032018_Convocacao</t>
  </si>
  <si>
    <t>http://gestaourbana.prefeitura.sp.gov.br/wp-content/uploads/piu-monitoramento/ACJ5_CTLU08032018_Convocacao.pdf</t>
  </si>
  <si>
    <t>CTLU</t>
  </si>
  <si>
    <t>08/03/2018: Reunião da Câmara Técnica de Legislação Urbanística (CTLU) - Convocação</t>
  </si>
  <si>
    <t>CMPU</t>
  </si>
  <si>
    <t>http://www.prefeitura.sp.gov.br/cidade/secretarias/upload/urbanismo/arquivos/cmpu/ACJ_PIU_2018_v13_c_CMPU.pdf</t>
  </si>
  <si>
    <t>09/03/2018: Reunião do Conselho Municipal de Política Urbana (CMPU) - Apresentação</t>
  </si>
  <si>
    <t>L</t>
  </si>
  <si>
    <t>ACJ5_CMPU09032018_Convocacao</t>
  </si>
  <si>
    <t>http://gestaourbana.prefeitura.sp.gov.br/wp-content/uploads/piu-monitoramento/ACJ5_CMPU09032018_Convocacao.pdf</t>
  </si>
  <si>
    <t>09/03/2018: Reunião do Conselho Municipal de Política Urbana (CMPU) - Convocação</t>
  </si>
  <si>
    <t>http://www.prefeitura.sp.gov.br/cidade/secretarias/upload/desenvolvimento_urbano/CMPU/Ata%2032%20RE.pdf</t>
  </si>
  <si>
    <t>09/03/2018: Reunião do Conselho Municipal de Política Urbana (CMPU) - Ata</t>
  </si>
  <si>
    <t>ACJ5_89_Audiencia2e3_Noticia</t>
  </si>
  <si>
    <t>http://gestaourbana.prefeitura.sp.gov.br/wp-content/uploads/piu-monitoramento/ACJ5_89_Audiencia2e3_Noticia.pdf</t>
  </si>
  <si>
    <t>http://gestaourbana.prefeitura.sp.gov.br/wp-content/uploads/2018/05/ACJ_PIU_2018_Devolutivas_abril.pdf</t>
  </si>
  <si>
    <t>Reunião devolutiva com a Defensoria Pública, ONG Teto, e representantes das Comunidades Mirandas I e II, Olaria e Canto do Rio Verde – 27/04/2018 - Apresentação</t>
  </si>
  <si>
    <t>Reunião devolutiva com a Defensoria Pública, ONG Teto, e representantes das Comunidades Mirandas I e II, Olaria e Canto do Rio Verde – 27/04/2018 - Lista de Presença</t>
  </si>
  <si>
    <t>http://gestaourbana.prefeitura.sp.gov.br/wp-content/uploads/2018/05/Lista-de-Presen%C3%A7a-do-Conselho-Participativo-PIU-Arco-Jurubatuba-02.2018.pdf</t>
  </si>
  <si>
    <t xml:space="preserve">Diálogo com os Conselhos Participativos Municipais do Campo Limpo, M’Boi Mirim, Santo Amaro e Capela do Socorro - 22/02/2018 - Lista de Presença </t>
  </si>
  <si>
    <t>http://gestaourbana.prefeitura.sp.gov.br/wp-content/uploads/2018/05/ACJ_contribuicoes_estatisticas.pdf</t>
  </si>
  <si>
    <t>Síntese das contribuições recebidas</t>
  </si>
  <si>
    <t>http://gestaourbana.prefeitura.sp.gov.br/wp-content/uploads/2018/05/ACJ_contribuicoes_aud_campo-limpo-mboi-mirim.pdf</t>
  </si>
  <si>
    <t>Campo Limpo / M´Boi Mirim (10/03/2018) - Contribuições</t>
  </si>
  <si>
    <t>http://gestaourbana.prefeitura.sp.gov.br/wp-content/uploads/2018/05/ACJ_contribuicoes_aud_sto-amaro.pdf</t>
  </si>
  <si>
    <t xml:space="preserve">Santo Amaro (06/03/2018) - Contribuições </t>
  </si>
  <si>
    <t>http://gestaourbana.prefeitura.sp.gov.br/wp-content/uploads/2018/03/ACJ_PIU_2018_Campo-Limpo-e-M%C2%B4Boi-Mirim.pdf</t>
  </si>
  <si>
    <t>Campo Limpo / M´Boi Mirim (10/03/2018) - Apresentacao</t>
  </si>
  <si>
    <t>http://gestaourbana.prefeitura.sp.gov.br/wp-content/uploads/2018/03/ACJU-03-10.pdf</t>
  </si>
  <si>
    <t>Campo Limpo / M´Boi Mirim (10/03/2018) - Lista de Presença</t>
  </si>
  <si>
    <t>http://gestaourbana.prefeitura.sp.gov.br/wp-content/uploads/2018/03/ACJ_PIU_2018_Santo-Amaro.pdf</t>
  </si>
  <si>
    <t>Santo Amaro (06/03/2018) - Apresentacao</t>
  </si>
  <si>
    <t>http://gestaourbana.prefeitura.sp.gov.br/wp-content/uploads/2018/03/ACJU-03-06.pdf</t>
  </si>
  <si>
    <t>Santo Amaro (06/03/2018) - Lista de Presença</t>
  </si>
  <si>
    <t>http://gestaourbana.prefeitura.sp.gov.br/wp-content/uploads/2018/03/PIU_ACJU_Contribuicoes_Audiencia_2018_02_24.pdf</t>
  </si>
  <si>
    <t>Capela do Socorro (24/02/2018) - Contribuições</t>
  </si>
  <si>
    <t>http://gestaourbana.prefeitura.sp.gov.br/wp-content/uploads/2018/03/PIU_ACJU_ata_2018_02_24.pdf</t>
  </si>
  <si>
    <t>Capela do Socorro (24/02/2018) -Ata</t>
  </si>
  <si>
    <t>http://gestaourbana.prefeitura.sp.gov.br/wp-content/uploads/2018/03/ACJ_PIU_2018_Capela-do-Socorro.pdf</t>
  </si>
  <si>
    <t>Capela do Socorro (24/02/2018) -Apresentação</t>
  </si>
  <si>
    <t>http://gestaourbana.prefeitura.sp.gov.br/wp-content/uploads/2018/03/ACJU-02-24.pdf</t>
  </si>
  <si>
    <t>Capela do Socorro (24/02/2018) - Lista de Presença</t>
  </si>
  <si>
    <t>ACJ5_89_Audiencia1_Noticia</t>
  </si>
  <si>
    <t>http://gestaourbana.prefeitura.sp.gov.br/wp-content/uploads/piu-monitoramento/ACJ5_89_Audiencia1_Noticia.pdf</t>
  </si>
  <si>
    <t>http://minuta.gestaourbana.prefeitura.sp.gov.br/pl-arco-jurubatuba/static/pdf/PL-ARCO-JURUBATUBA_QUADROS.zip</t>
  </si>
  <si>
    <t>Todos os quadros</t>
  </si>
  <si>
    <t>Quadro 3 ‐ Programa de intervenções</t>
  </si>
  <si>
    <t>Quadro 2A ‐ Fatores de planejamento</t>
  </si>
  <si>
    <t>Quadro 2 ‐ Parâmetros de ocupação exceto cota ambiental</t>
  </si>
  <si>
    <t>Quadro 1D ‐ Favelas existentes no perímetro do PIU ACJ</t>
  </si>
  <si>
    <t>Quadro 1C ‐ Áreas públicas destinadas para áreas verdes, parques e equipamentos públicos</t>
  </si>
  <si>
    <t>Quadro 1B ‐ Melhoramentos viários</t>
  </si>
  <si>
    <t>Quadro 1A ‐ Eixos estratégicos e ambientais</t>
  </si>
  <si>
    <t>http://minuta.gestaourbana.prefeitura.sp.gov.br/pl-arco-jurubatuba/static/kml/PIU_ACJ.kml</t>
  </si>
  <si>
    <t>KML do Projeto de Intervenção ACJ</t>
  </si>
  <si>
    <t>Mapa 8 - Programa de intervenções</t>
  </si>
  <si>
    <t>Mapa 7 - Melhoramentos viários</t>
  </si>
  <si>
    <t>Mapa 6 - Áreas verdes</t>
  </si>
  <si>
    <t>Mapa 5 - Favelas e ZEIS</t>
  </si>
  <si>
    <t>Mapa 4 - Compartimento de várzea</t>
  </si>
  <si>
    <t>Mapa 3 - Parâmetros urbanísticos</t>
  </si>
  <si>
    <t>Mapa 2 - Perímetro de adesão perímetro expandido</t>
  </si>
  <si>
    <t>http://minuta.gestaourbana.prefeitura.sp.gov.br/pl-arco-jurubatuba/static/pdf/1_PLANO_URBANISTICO.pdf</t>
  </si>
  <si>
    <t>Mapa 1 - Plano Urbanístico</t>
  </si>
  <si>
    <t>http://minuta.gestaourbana.prefeitura.sp.gov.br/pl-arco-jurubatuba/#/consulta</t>
  </si>
  <si>
    <t>http://gestaourbana.prefeitura.sp.gov.br/noticias/prefeitura-abre-consulta-publica-para-o-pl-do-projeto-de-intervencao-urbana-arco-jurubatuba-piu-acj/</t>
  </si>
  <si>
    <t>http://gestaourbana.prefeitura.sp.gov.br/wp-content/uploads/2018/03/NOTA_TECNICA_PLANO_URBANISTICO.pdf</t>
  </si>
  <si>
    <t>Nota Técnica</t>
  </si>
  <si>
    <t>http://gestaourbana.prefeitura.sp.gov.br/wp-content/uploads/2017/06/ACJ_Consulta-Publica_Final_Za.pdf</t>
  </si>
  <si>
    <t>http://gestaourbana.prefeitura.sp.gov.br/wp-content/uploads/2017/06/ACJ_consulta-publica.pdf</t>
  </si>
  <si>
    <t>http://minuta.gestaourbana.prefeitura.sp.gov.br/piu-arco-jurubatuba/</t>
  </si>
  <si>
    <t>http://gestaourbana.prefeitura.sp.gov.br/noticias/prefeitura-abre-consulta-publica-sobre-o-projeto-de-intervencao-urbana-arco-jurubatuba-piu-acj/</t>
  </si>
  <si>
    <t>http://minuta.gestaourbana.prefeitura.sp.gov.br/piu-arco-jurubatuba/wp-content/uploads/2017/06/18_Zoneamento1.jpg</t>
  </si>
  <si>
    <t>Mapa 18 - Zoneamento Lei nº 16.402/2016</t>
  </si>
  <si>
    <t>http://minuta.gestaourbana.prefeitura.sp.gov.br/piu-arco-jurubatuba/wp-content/uploads/2017/06/17_Predominancia_de_uso_nao_residencial1.jpg</t>
  </si>
  <si>
    <t>Mapa 17 - Predominância de uso não residencial</t>
  </si>
  <si>
    <t>http://minuta.gestaourbana.prefeitura.sp.gov.br/piu-arco-jurubatuba/wp-content/uploads/2017/06/16_Destino_ACJ1.jpg</t>
  </si>
  <si>
    <t>Mapa 16 - Destino das viagens com origem no ACJ</t>
  </si>
  <si>
    <t>http://minuta.gestaourbana.prefeitura.sp.gov.br/piu-arco-jurubatuba/wp-content/uploads/2017/06/15_Origem_ACJ1.jpg</t>
  </si>
  <si>
    <t>Mapa 15 - Origem das viagens que se destinam ao ACJ</t>
  </si>
  <si>
    <t>http://minuta.gestaourbana.prefeitura.sp.gov.br/piu-arco-jurubatuba/wp-content/uploads/2017/06/14_Melhoramentos_Viarios_PDE.jpg</t>
  </si>
  <si>
    <t>Mapa 14 - Melhoramentos Viários - PDE</t>
  </si>
  <si>
    <t>http://minuta.gestaourbana.prefeitura.sp.gov.br/piu-arco-jurubatuba/wp-content/uploads/2017/06/13_Sistema_Viario_Estrutural.jpg</t>
  </si>
  <si>
    <t>Mapa 13 - Sistema Viário Estrutural</t>
  </si>
  <si>
    <t>http://minuta.gestaourbana.prefeitura.sp.gov.br/piu-arco-jurubatuba/wp-content/uploads/2017/06/12_Base_Produtiva1.jpg</t>
  </si>
  <si>
    <t>Mapa 12 - Base Produtiva</t>
  </si>
  <si>
    <t>http://minuta.gestaourbana.prefeitura.sp.gov.br/piu-arco-jurubatuba/wp-content/uploads/2017/06/11_Equipamentos1.jpg</t>
  </si>
  <si>
    <t>Mapa 11 - Equipamentos Públicos</t>
  </si>
  <si>
    <t>http://minuta.gestaourbana.prefeitura.sp.gov.br/piu-arco-jurubatuba/wp-content/uploads/2017/06/10_ZEIS1.jpg</t>
  </si>
  <si>
    <t>Mapa 10 - Habitação - ZEIS</t>
  </si>
  <si>
    <t>http://minuta.gestaourbana.prefeitura.sp.gov.br/piu-arco-jurubatuba/wp-content/uploads/2017/06/9_Favelas1.jpg</t>
  </si>
  <si>
    <t>Mapa 9 - Habitação - Favelas</t>
  </si>
  <si>
    <t>http://minuta.gestaourbana.prefeitura.sp.gov.br/piu-arco-jurubatuba/wp-content/uploads/2017/06/8_Vulnerabilidade_Social1.jpg</t>
  </si>
  <si>
    <t>Mapa 8 - Vulnerabilidade Social</t>
  </si>
  <si>
    <t>http://minuta.gestaourbana.prefeitura.sp.gov.br/piu-arco-jurubatuba/wp-content/uploads/2017/06/7_Densidade_Populacional1.jpg</t>
  </si>
  <si>
    <t>Mapa 7 - Densidade Populacional</t>
  </si>
  <si>
    <t>http://minuta.gestaourbana.prefeitura.sp.gov.br/piu-arco-jurubatuba/wp-content/uploads/2017/06/6_Areas_Contaminadas1.jpg</t>
  </si>
  <si>
    <t>Mapa 6 - Áreas Contaminadas</t>
  </si>
  <si>
    <t>http://minuta.gestaourbana.prefeitura.sp.gov.br/piu-arco-jurubatuba/wp-content/uploads/2017/06/5_Ambiental.jpg</t>
  </si>
  <si>
    <t>Mapa 5 - Sistema Hídrico e de Áreas Verdes</t>
  </si>
  <si>
    <t>http://minuta.gestaourbana.prefeitura.sp.gov.br/piu-arco-jurubatuba/wp-content/uploads/2017/06/4_Composicao_Fundiaria1.jpg</t>
  </si>
  <si>
    <t>Mapa 4 - Composição Fundiária</t>
  </si>
  <si>
    <t>http://minuta.gestaourbana.prefeitura.sp.gov.br/piu-arco-jurubatuba/wp-content/uploads/2017/06/3_Patrimonio1.jpg</t>
  </si>
  <si>
    <t>Mapa 3 - Patrimônio Histórico</t>
  </si>
  <si>
    <t>http://minuta.gestaourbana.prefeitura.sp.gov.br/piu-arco-jurubatuba/wp-content/uploads/2017/06/2_Macroarea1.jpg</t>
  </si>
  <si>
    <t>Mapa 2 - Macroárea de Estruturação Metropolitana (PDE)</t>
  </si>
  <si>
    <t>http://minuta.gestaourbana.prefeitura.sp.gov.br/piu-arco-jurubatuba/wp-content/uploads/2017/06/1_Limites-Administrativos1.jpg</t>
  </si>
  <si>
    <t>Mapa 1 - Limites Administrativos</t>
  </si>
  <si>
    <t>http://gestaourbana.prefeitura.sp.gov.br/wp-content/uploads/2017/06/ACJ_Minuta_Consulta_Publica_E_DIAGNOSTICO.pdf</t>
  </si>
  <si>
    <t>http://gestaourbana.prefeitura.sp.gov.br/wp-content/uploads/2016/12/ACJ_NT_AnexoI.pdf</t>
  </si>
  <si>
    <t>Nota Técnica - Anexo I</t>
  </si>
  <si>
    <t>http://gestaourbana.prefeitura.sp.gov.br/wp-content/uploads/2016/12/ACJ_NotaTecnica.pdf</t>
  </si>
  <si>
    <t>Oficio_Smul_Proposição_PIU</t>
  </si>
  <si>
    <t>http://gestaourbana.prefeitura.sp.gov.br/wp-content/uploads/piu-monitoramento/Oficio_Smul_Proposição_PIU.pdf</t>
  </si>
  <si>
    <t>???</t>
  </si>
  <si>
    <t>http://gestaourbana.prefeitura.sp.gov.br/estruturacao-territorial/piu/decreto-piu-nesp/</t>
  </si>
  <si>
    <t>http://gestaourbana.prefeitura.sp.gov.br/wp-content/uploads/2016/12/mapa-e-quadros.pdf</t>
  </si>
  <si>
    <t>Anexo Decreto Nº 57.569/2016</t>
  </si>
  <si>
    <t xml:space="preserve">http://gestaourbana.prefeitura.sp.gov.br/wp-content/uploads/2016/12/DECRETO-N%C2%BA-57569.pdf </t>
  </si>
  <si>
    <t>Decreto Nº 57.569/2016</t>
  </si>
  <si>
    <t>http://gestaourbana.prefeitura.sp.gov.br/wp-content/uploads/2016/03/PIU-NESP-Relat%C3%B3rio-Final_161215_reduzido.pdf</t>
  </si>
  <si>
    <t>Projeto Urbanístico Final</t>
  </si>
  <si>
    <t>http://gestaourbana.prefeitura.sp.gov.br/wp-content/uploads/2016/03/C%C3%B3pia-de-Relat%C3%B3rio-de-Coment%C3%A1rios-Decreto-Minuta-PIU-NESP.pdf</t>
  </si>
  <si>
    <t xml:space="preserve">Contribuições </t>
  </si>
  <si>
    <t>http://minuta.gestaourbana.prefeitura.sp.gov.br/decreto-piu-nesp/wp-content/uploads/2016/11/PIU_NESP_Decreto_Quadro4.pdf</t>
  </si>
  <si>
    <t>Anexo - Quadro 4</t>
  </si>
  <si>
    <t>http://minuta.gestaourbana.prefeitura.sp.gov.br/decreto-piu-nesp/wp-content/uploads/2016/11/PIU_NESP_Decreto_Quadro3.pdf</t>
  </si>
  <si>
    <t>Anexo - Quadro 3</t>
  </si>
  <si>
    <t>http://minuta.gestaourbana.prefeitura.sp.gov.br/decreto-piu-nesp/wp-content/uploads/2016/11/PIU_NESP_Decreto_Quadro2B.pdf</t>
  </si>
  <si>
    <t>Anexo - Quadro 2B</t>
  </si>
  <si>
    <t>http://minuta.gestaourbana.prefeitura.sp.gov.br/decreto-piu-nesp/wp-content/uploads/2016/11/PIU_NESP_Decreto_Quadro2A.pdf</t>
  </si>
  <si>
    <t>Anexo - Quadro 2A</t>
  </si>
  <si>
    <t>http://minuta.gestaourbana.prefeitura.sp.gov.br/decreto-piu-nesp/wp-content/uploads/2016/11/PIU_NESP_Decreto_Quadro2.pdf</t>
  </si>
  <si>
    <t>Anexo - Quadro 2</t>
  </si>
  <si>
    <t>http://minuta.gestaourbana.prefeitura.sp.gov.br/decreto-piu-nesp/wp-content/uploads/2016/11/PIU_NESP_Decreto_Quadro1B.pdf</t>
  </si>
  <si>
    <t>Anexo - Quadro 1B</t>
  </si>
  <si>
    <t>http://minuta.gestaourbana.prefeitura.sp.gov.br/decreto-piu-nesp/wp-content/uploads/2016/11/PIU_NESP_Decreto_Quadro1A.pdf</t>
  </si>
  <si>
    <t>Anexo - Quadro 1A</t>
  </si>
  <si>
    <t>http://minuta.gestaourbana.prefeitura.sp.gov.br/decreto-piu-nesp/wp-content/uploads/2016/11/PIU_NESP_Decreto_Quadro1.pdf</t>
  </si>
  <si>
    <t>Anexo - Quadro 1</t>
  </si>
  <si>
    <t>http://minuta.gestaourbana.prefeitura.sp.gov.br/decreto-piu-nesp/wp-content/uploads/2016/11/anexo_MAPA1.jpg</t>
  </si>
  <si>
    <t>Anexo - Mapa</t>
  </si>
  <si>
    <t>http://minuta.gestaourbana.prefeitura.sp.gov.br/decreto-piu-nesp/</t>
  </si>
  <si>
    <t>http://gestaourbana.prefeitura.sp.gov.br/noticias/prefeitura-de-sao-paulo-abre-minuta-participativa-do-decreto-sobre-o-projeto-de-intervencao-urbana-novo-entreposto-de-sao-paulo-piu-nesp/</t>
  </si>
  <si>
    <t>http://gestaourbana.prefeitura.sp.gov.br/wp-content/uploads/2016/03/NESP_ata_2016_08_27.pdf</t>
  </si>
  <si>
    <t>Ata</t>
  </si>
  <si>
    <t>http://gestaourbana.prefeitura.sp.gov.br/wp-content/uploads/2016/03/NESP_apresentacao_2016_08_27.pdf</t>
  </si>
  <si>
    <t>NE5_89_Audiencia_Noticia</t>
  </si>
  <si>
    <t>http://gestaourbana.prefeitura.sp.gov.br/wp-content/uploads/piu-monitoramento/NE5_89_Audiencia_Noticia.pdf</t>
  </si>
  <si>
    <t>http://gestaourbana.prefeitura.sp.gov.br/wp-content/uploads/2016/03/NESP_contribuicoes_2016_08_27.pdf</t>
  </si>
  <si>
    <t>http://gestaourbana.prefeitura.sp.gov.br/wp-content/uploads/2016/03/NESP_lista_presenca_2016_08_27-3.pdf</t>
  </si>
  <si>
    <t>Lista de Presença</t>
  </si>
  <si>
    <t>NE2_34_Audiencia_Noticia</t>
  </si>
  <si>
    <t>http://gestaourbana.prefeitura.sp.gov.br/wp-content/uploads/piu-monitoramento/NE2_34_Audiencia_Noticia.pdf</t>
  </si>
  <si>
    <t>http://minuta.gestaourbana.prefeitura.sp.gov.br/piunesp/</t>
  </si>
  <si>
    <t>não encontrei</t>
  </si>
  <si>
    <t>http://gestaourbana.prefeitura.sp.gov.br/wp-content/uploads/2016/03/PIU_NESP_PER%C3%8DMETRO-1.pdf</t>
  </si>
  <si>
    <t>http://gestaourbana.prefeitura.sp.gov.br/wp-content/uploads/2016/03/PIU_NESP_DIAGN%C3%93STICO-1.pdf</t>
  </si>
  <si>
    <t>http://gestaourbana.prefeitura.sp.gov.br/wp-content/uploads/2016/03/PIU_NESP_REQUERIMENTO-1.pdf</t>
  </si>
  <si>
    <t>http://gestaourbana.prefeitura.sp.gov.br/estruturacao-territorial/arcos/arco-tiete/projeto-de-intervencao-urbana-do-arco-tiete/</t>
  </si>
  <si>
    <t>ACT7_PL0581-2016-ANEXOS</t>
  </si>
  <si>
    <t>http://gestaourbana.prefeitura.sp.gov.br/wp-content/uploads/piu-monitoramento/ACT7_PL0581-2016-ANEXOS.pdf</t>
  </si>
  <si>
    <t>Anexo Projeto de Lei 581/2016</t>
  </si>
  <si>
    <t>ACT7_PL0581-2016</t>
  </si>
  <si>
    <t>http://gestaourbana.prefeitura.sp.gov.br/wp-content/uploads/piu-monitoramento/ACT7_PL0581-2016.pdf</t>
  </si>
  <si>
    <t>Projeto de Lei 581/2016</t>
  </si>
  <si>
    <t>CTLU_20180614_Extrato_item_2_05</t>
  </si>
  <si>
    <t>http://gestaourbana.prefeitura.sp.gov.br/wp-content/uploads/piu-monitoramento/CTLU_20180614_Extrato_item_2_05.pdf</t>
  </si>
  <si>
    <t>Despacho Reunião CTLU</t>
  </si>
  <si>
    <t>Oficio_PMSP_RetiradaACT</t>
  </si>
  <si>
    <t>http://gestaourbana.prefeitura.sp.gov.br/wp-content/uploads/piu-monitoramento/Oficio_PMSP_RetiradaACT.pdf</t>
  </si>
  <si>
    <t>PA/Marcelo Ignatios</t>
  </si>
  <si>
    <t>Retirada do PL da Câmara Municipal</t>
  </si>
  <si>
    <t>http://gestaourbana.prefeitura.sp.gov.br/wp-content/uploads/2014/08/ACT_02_2W_RT_001-_Z_AspectosJuridicos.pdf</t>
  </si>
  <si>
    <t>Relatório Técnico Jurídico</t>
  </si>
  <si>
    <t>http://gestaourbana.prefeitura.sp.gov.br/wp-content/uploads/2014/08/ACT_02_2E_RT_001_Z_EstudosEconomicos.pdf</t>
  </si>
  <si>
    <t>Relatório Técnico Econômico</t>
  </si>
  <si>
    <t>http://gestaourbana.prefeitura.sp.gov.br/wp-content/uploads/2014/08/ACT_SumarioExecutivo_R5_Z-1.pdf</t>
  </si>
  <si>
    <t>Sumário Executivo do Projeto</t>
  </si>
  <si>
    <t>http://gestaourbana.prefeitura.sp.gov.br/wp-content/uploads/2014/08/ACT_02_2U_-RT_001.pdf</t>
  </si>
  <si>
    <t>http://gestaourbana.prefeitura.sp.gov.br/wp-content/uploads/2014/08/ACT_Contribuicoes_Consolidadas_Out-Dez2016_Rev01.pdf</t>
  </si>
  <si>
    <t>Contribuições Consolidadas do processo participativo</t>
  </si>
  <si>
    <t>http://www.prefeitura.sp.gov.br/cidade/secretarias/upload/chamadas/cmpu_42_ro_ass_1482503692.pdf</t>
  </si>
  <si>
    <t>21/09/2016: Reunião do Conselho Municipal de Política Urbana (CMPU) - Ata</t>
  </si>
  <si>
    <t>ACT5_ConvocacaoCMPU_2016-09-27.pdf</t>
  </si>
  <si>
    <t>http://gestaourbana.prefeitura.sp.gov.br/wp-content/uploads/piu-monitoramento/ACT5_ConvocacaoCMPU_2016-09-27.pdf.pdf</t>
  </si>
  <si>
    <t>21/09/2016: Reunião do Conselho Municipal de Política Urbana (CMPU) - Convocação</t>
  </si>
  <si>
    <t>http://gestaourbana.prefeitura.sp.gov.br/wp-content/uploads/2014/08/ACT_PIU_AUDIENCIAS_COMPLETA.pdf</t>
  </si>
  <si>
    <t>Apresentação - Setor Acadêmico, Secretarias Municipais, Conselhos Participativos Municipals e Subprefeituras do Perímetro</t>
  </si>
  <si>
    <t>http://gestaourbana.prefeitura.sp.gov.br/wp-content/uploads/2016/10/ACT_PIU.pdf</t>
  </si>
  <si>
    <t>Apresentação - SVMA,DEPLAN e AsBEA, ABAP,IABSP,SINAENCO</t>
  </si>
  <si>
    <t>http://gestaourbana.prefeitura.sp.gov.br/wp-content/uploads/2016/10/ACT_PIU_SECOVI_2016-10-03.pdf</t>
  </si>
  <si>
    <t>Apresentação - SECOVI</t>
  </si>
  <si>
    <t>03/10/2016: SECOVI</t>
  </si>
  <si>
    <t>13/10/2016: AsBEA / ABAP / IABSP / SINAENCO - Apresentação</t>
  </si>
  <si>
    <t>18/10/2016: SVMA / DEPLAN - Apresentação</t>
  </si>
  <si>
    <t>18/10/2016: Subprefeituras do Perímetro</t>
  </si>
  <si>
    <t>20/10/2016: Conselhos Participativos Municipais</t>
  </si>
  <si>
    <t>21/10/2016: Secretarias Municipais</t>
  </si>
  <si>
    <t>01/11/2016: Setor Acadêmico</t>
  </si>
  <si>
    <t>http://gestaourbana.prefeitura.sp.gov.br/wp-content/uploads/2014/08/ACT_Ata_Audiencia-Publica_2016-11-09-1.pdf</t>
  </si>
  <si>
    <t>09/11/2016: Casa de Cultura Salvador Ligabue – Freguesia do Ó</t>
  </si>
  <si>
    <t>http://gestaourbana.prefeitura.sp.gov.br/wp-content/uploads/2014/08/ACT_Ata_Audiencia-Pública_-2016-11-10_z.pdf</t>
  </si>
  <si>
    <t>10/11/2016: Companhia de Engenharia de Tráfego – Água Branca</t>
  </si>
  <si>
    <t>http://gestaourbana.prefeitura.sp.gov.br/wp-content/uploads/2014/08/ACT_Ata_Audiencia-Publica_2016-11-16_Z.pdf</t>
  </si>
  <si>
    <t>16/11/2016: Subprefeitura Santana / Tucuruvi</t>
  </si>
  <si>
    <t>http://gestaourbana.prefeitura.sp.gov.br/wp-content/uploads/2014/08/ACT_Ata_Audiencia-Publica_2016-11-22.pdf</t>
  </si>
  <si>
    <t>22/11/2016: Auditório Azul dos Sindicatos dos Bancários - Ata</t>
  </si>
  <si>
    <t>http://gestaourbana.prefeitura.sp.gov.br/wp-content/uploads/2016/12/ACT_PIU_CMPU_2016-12-01.pdf</t>
  </si>
  <si>
    <t>01/12/2016: Reunião do Conselho Municipal de Política Urbana (CMPU)</t>
  </si>
  <si>
    <t>http://gestaourbana.prefeitura.sp.gov.br/wp-content/uploads/2016/10/ACT_PIU_CMPU_2016-09-27.pdf</t>
  </si>
  <si>
    <t>21/09/2016: Reunião do Conselho Municipal de Política Urbana (CMPU) - Apresentação</t>
  </si>
  <si>
    <t>http://gestaourbana.prefeitura.sp.gov.br/noticias/prefeitura-abre-consulta-publica-sobre-o-projeto-de-intervencao-urbana-piu-arco-tiete/</t>
  </si>
  <si>
    <t>Ata da Audiência Pública 09/11/2016: Casa de Cultura Salvador Ligabue – Freguesia do Ó</t>
  </si>
  <si>
    <t>http://gestaourbana.prefeitura.sp.gov.br/wp-content/uploads/2014/08/ACT_Ata_Audiencia-P%C3%BAblica_-2016-11-10_z.pdf</t>
  </si>
  <si>
    <t>Ata da Audiência Pública 10/11/2016: Companhia de Engenharia de Tráfego – Água Branca</t>
  </si>
  <si>
    <t>Ata da Audiência Pública 16/11/2016: Subprefeitura de Santana/Tucuruvi</t>
  </si>
  <si>
    <t>Ata da Audiência Pública 22/11/2016: Auditório Azul do Sindicato dos Bancários – Centro</t>
  </si>
  <si>
    <t>http://minuta.gestaourbana.prefeitura.sp.gov.br/piu-act/wp-content/uploads/2016/10/mapas/ACT_99_6U_009_V00.pdf</t>
  </si>
  <si>
    <t>Mapa IX – Programa de Intervenções:</t>
  </si>
  <si>
    <t>http://minuta.gestaourbana.prefeitura.sp.gov.br/piu-act/wp-content/uploads/2016/10/mapas/ACT_99_6U_008_V00.pdf</t>
  </si>
  <si>
    <t>Mapa VIII – Plano de Melhoramentos Viários</t>
  </si>
  <si>
    <t>http://minuta.gestaourbana.prefeitura.sp.gov.br/piu-act/wp-content/uploads/2016/10/mapas/ACT_99_6U_007_V00.pdf</t>
  </si>
  <si>
    <t>Mapa VII – Áreas Verdes</t>
  </si>
  <si>
    <t>http://minuta.gestaourbana.prefeitura.sp.gov.br/piu-act/wp-content/uploads/2016/10/mapas/ACT_99_6U_006_V00.pdf</t>
  </si>
  <si>
    <t>Mapa VI – Favelas, ZEIS</t>
  </si>
  <si>
    <t>http://minuta.gestaourbana.prefeitura.sp.gov.br/piu-act/wp-content/uploads/2016/10/mapas/ACT_99_6U_005_V00.pdf</t>
  </si>
  <si>
    <t>Mapa V – Perímetros de Atuação Especial</t>
  </si>
  <si>
    <t>http://minuta.gestaourbana.prefeitura.sp.gov.br/piu-act/wp-content/uploads/2016/10/mapas/ACT_99_6U_004_V00.pdf</t>
  </si>
  <si>
    <t>Mapa IV – Compartimentos Ambientais e Sistema de Drenagem</t>
  </si>
  <si>
    <t>http://minuta.gestaourbana.prefeitura.sp.gov.br/piu-act/wp-content/uploads/2016/10/mapas/ACT_99_6U_003_V00.pdf</t>
  </si>
  <si>
    <t>Mapa III – Parâmetros Urbanísticos</t>
  </si>
  <si>
    <t>http://minuta.gestaourbana.prefeitura.sp.gov.br/piu-act/wp-content/uploads/2016/10/mapas/ACT_99_6U_002_V00.pdf</t>
  </si>
  <si>
    <t>Mapa II – Perímetros de Adesão AIU e Perímetro Expandido</t>
  </si>
  <si>
    <t>http://minuta.gestaourbana.prefeitura.sp.gov.br/piu-act/wp-content/uploads/2016/10/mapas/ACT_99_6U_001_V00.pdf</t>
  </si>
  <si>
    <t>Mapa I – Plano Urbanístico</t>
  </si>
  <si>
    <t>http://minuta.gestaourbana.prefeitura.sp.gov.br/piu-act/wp-content/uploads/2016/10/quadros/Quadro_4.pdf</t>
  </si>
  <si>
    <t>Quadro 4</t>
  </si>
  <si>
    <t>http://minuta.gestaourbana.prefeitura.sp.gov.br/piu-act/wp-content/uploads/2016/10/quadros/Quadro_3A.pdf</t>
  </si>
  <si>
    <t>Quadro 3A</t>
  </si>
  <si>
    <t>http://minuta.gestaourbana.prefeitura.sp.gov.br/piu-act/wp-content/uploads/2016/10/quadros/Quadro_3.pdf</t>
  </si>
  <si>
    <t>Quadro 3</t>
  </si>
  <si>
    <t>http://minuta.gestaourbana.prefeitura.sp.gov.br/piu-act/wp-content/uploads/2016/10/quadros/Quadro_2a.pdf</t>
  </si>
  <si>
    <t>Quadro 2A</t>
  </si>
  <si>
    <t>http://minuta.gestaourbana.prefeitura.sp.gov.br/piu-act/wp-content/uploads/2016/10/quadros/Quadro_2.pdf</t>
  </si>
  <si>
    <t>Quadro 2</t>
  </si>
  <si>
    <t>http://minuta.gestaourbana.prefeitura.sp.gov.br/piu-act/wp-content/uploads/2016/10/quadros/Quadro_1D.pdf</t>
  </si>
  <si>
    <t>Quadro 1D</t>
  </si>
  <si>
    <t>http://minuta.gestaourbana.prefeitura.sp.gov.br/piu-act/wp-content/uploads/2016/10/quadros/Quadro_1C.pdf</t>
  </si>
  <si>
    <t>Quadro 1C</t>
  </si>
  <si>
    <t>http://minuta.gestaourbana.prefeitura.sp.gov.br/piu-act/wp-content/uploads/2016/10/quadros/Quadro_1B.pdf</t>
  </si>
  <si>
    <t>Quadro 1B</t>
  </si>
  <si>
    <t>http://minuta.gestaourbana.prefeitura.sp.gov.br/piu-act/wp-content/uploads/2016/10/quadros/Quadro_1A.pdf</t>
  </si>
  <si>
    <t>Quadro 1A</t>
  </si>
  <si>
    <t>http://gestaourbana.prefeitura.sp.gov.br/wp-content/uploads/2016/03/Contribui%C3%A7%C3%B5es-PIU-ACT.pdf</t>
  </si>
  <si>
    <t>http://gestaourbana.prefeitura.sp.gov.br/wp-content/uploads/2016/03/ACT_PIU.pdf</t>
  </si>
  <si>
    <t>http://gestaourbana.prefeitura.sp.gov.br/wp-content/uploads/2016/10/Sum%C3%A1rio-Executivo-PIU-ACT.pdf</t>
  </si>
  <si>
    <t>Sumário Executivo</t>
  </si>
  <si>
    <t>http://minuta.gestaourbana.prefeitura.sp.gov.br/piu-act/</t>
  </si>
  <si>
    <t>http://gestaourbana.prefeitura.sp.gov.br/wp-content/uploads/2014/08/MINUTA_PL_ACT_V1_gestaourbana_out2016.pdf</t>
  </si>
  <si>
    <t>Minuta</t>
  </si>
  <si>
    <t>http://gestaourbana.prefeitura.sp.gov.br/wp-content/uploads/2014/08/ACT_AUN_GU_1_alt-1.pptx</t>
  </si>
  <si>
    <t>Apresentação apoio urbano norte</t>
  </si>
  <si>
    <t>http://gestaourbana.prefeitura.sp.gov.br/wp-content/uploads/2014/08/OUCBTFolhasLei.pdf</t>
  </si>
  <si>
    <t>Apresentação dos planos de melhoramentos públicos</t>
  </si>
  <si>
    <t>http://gestaourbana.prefeitura.sp.gov.br/wp-content/uploads/2016/01/Arco-Tiete_PL721-15.pdf</t>
  </si>
  <si>
    <t xml:space="preserve">Projeto de Lei 721/2015: Melhoramentos viários para o subsetor Arco Tietê da Macroárea de Estruturação Metropolitana </t>
  </si>
  <si>
    <t>http://gestaourbana.prefeitura.sp.gov.br/wp-content/uploads/2016/01/PL_721_2015.zip</t>
  </si>
  <si>
    <t>Arquivos do Projeto de Lei 721/2015: Mapas (kml)</t>
  </si>
  <si>
    <t>http://gestaourbana.prefeitura.sp.gov.br/wp-content/uploads/2016/01/PL_721_2015.kml</t>
  </si>
  <si>
    <t>Arquivos do Projeto de Lei 721/2015: Mapas (shp)</t>
  </si>
  <si>
    <t>http://gestaourbana.prefeitura.sp.gov.br/wp-content/uploads/2016/01/PL_721_2015.pdf</t>
  </si>
  <si>
    <t>Arquivos do Projeto de Lei 721/2015: Mapas (pdf)</t>
  </si>
  <si>
    <t>http://gestaourbana.prefeitura.sp.gov.br/arquivos/arco_tiete/ACT_2aFase_AP_DO_Nov.pdf</t>
  </si>
  <si>
    <t>Apresentação do relatório resumo - 1ª fase</t>
  </si>
  <si>
    <t>http://gestaourbana.prefeitura.sp.gov.br/arquivos/arco_tiete/ARCO_TIETE_2aFase_RelResumo_DO_Nov.pdf</t>
  </si>
  <si>
    <t>Relatório resumo - 1ª fase</t>
  </si>
  <si>
    <t>http://gestaourbana.prefeitura.sp.gov.br/wp-content/uploads/2013/12/Tabela-ressarcimento-1%C2%AA-Fase.pdf</t>
  </si>
  <si>
    <t>Tabela de Ressarcimento - 1ª fase</t>
  </si>
  <si>
    <t>http://gestaourbana.prefeitura.sp.gov.br/wp-content/uploads/2014/08/ACT_Viabilidade_Relatorio_Intermedi%C3%A1rio_Z1.pdf</t>
  </si>
  <si>
    <t>Relatório Intermediário - 2ª fase</t>
  </si>
  <si>
    <t>http://gestaourbana.prefeitura.sp.gov.br/wp-content/uploads/2014/08/ACT_Viabilidade_Relatorio_Final_2016-09-20.pdf</t>
  </si>
  <si>
    <t>Relatório Final - Análise das propostas 2ª fase</t>
  </si>
  <si>
    <t>https://www.youtube.com/watch?v=jqmf6u0-g-o</t>
  </si>
  <si>
    <t>Vídeos - Audiencia Publica Arco Tietê - Parte II</t>
  </si>
  <si>
    <t>https://www.youtube.com/watch?v=t0xJobdxPJA</t>
  </si>
  <si>
    <t>Vídeos - Audiencia Publica Arco Tietê - Parte I</t>
  </si>
  <si>
    <t>http://gestaourbana.prefeitura.sp.gov.br/wp-content/uploads/2015/03/OUCAB_Oficina_Relat%C3%B3rio-anexos_02.pdf</t>
  </si>
  <si>
    <t>Relatório Técnico da oficina do Subsetor A1 – Plano de Urbanização para o Subsetor A1 da Operação Urbana Consorciada Água Branca</t>
  </si>
  <si>
    <t>http://www.prefeitura.sp.gov.br/cidade/secretarias/upload/chamadas/extrato_ata_2_reuniao_aberta_-_07-03-2013_-_final_1363634140.pdf</t>
  </si>
  <si>
    <t>Ata da 2ª Reunião Aberta para Apresentação do Chamamento Público do Arco Tietê realizada</t>
  </si>
  <si>
    <t>Ata da Reunião Aberta para Apresentação do Chamamento Público do Arco Tietê realizada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</si>
  <si>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</si>
  <si>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Ata de julgamento de recursos e manifestações de interesse 2.ª Fase</t>
  </si>
  <si>
    <t>Ata de recebimento de manifestação Magalhães e de novas comprovações de despesas e prorrogação prazo comprovação despesas – publicação</t>
  </si>
  <si>
    <t>http://www.prefeitura.sp.gov.br/cidade/secretarias/upload/chamadas/ata_analise_da_adequacao_tecnica_1375452816.pdf</t>
  </si>
  <si>
    <t>Ata de reunião da Comissão Especial de Avaliação – análise de adequação técnica dos estudos de pré-viabilidade – 1.ª fase.</t>
  </si>
  <si>
    <t>http://gestaourbana.prefeitura.sp.gov.br/wp-admin/post.php?post=6869&amp;action=edit</t>
  </si>
  <si>
    <t>Ata de Reunião da Comissão Especial de Avaliação Instituída pela portaria n.º 10/2013/SMDU.G- recebimento dos estudos de pré-viabilidade – 1.ª fase</t>
  </si>
  <si>
    <t>http://www.prefeitura.sp.gov.br/cidade/secretarias/upload/chamadas/ata_prazo_1_fase_1366227606.pdf</t>
  </si>
  <si>
    <t>Ata de reunião que estabelece o prazo de execução da 1a. fase</t>
  </si>
  <si>
    <t>http://www.prefeitura.sp.gov.br/cidade/secretarias/upload/chamadas/ata_julgamento_final_habilitacao_-_gp_aprovada_1364416130.pdf</t>
  </si>
  <si>
    <t>Ata de Reunião de Julgamento de Habilitação</t>
  </si>
  <si>
    <t>http://www.prefeitura.sp.gov.br/cidade/secretarias/upload/chamadas/arco_tiete_-_ata_da_reuniao_da_comissao_especial_de_avaliacao_-_julgamento_dos_recursos_1378831154.pdf</t>
  </si>
  <si>
    <t>Ata de Julgamento de Recursos</t>
  </si>
  <si>
    <t>Ata de reunião da Comissão Especial de Avaliação – Chamamento Público nº 001/2013/SMDU</t>
  </si>
  <si>
    <t>http://www.prefeitura.sp.gov.br/cidade/secretarias/upload/chamadas/ata_consulta_adiamento_13_05_2014_1401305492.pdf</t>
  </si>
  <si>
    <t>Ata de reunião da Comissão Especial De Avaliação – Chamamento Público N.º 001/2013/SMDU</t>
  </si>
  <si>
    <t>http://www.prefeitura.sp.gov.br/cidade/secretarias/upload/chamadas/ata_reuniao-prorrogacao_de_prazo_20_05_2014_1401305482.pdf</t>
  </si>
  <si>
    <t>Ata de reunião da Comissão Especial de Avaliação instituída pela portaria N.º 010/2013/SMDU.G alteradas pelas portarias N.º 069/2013/SMDU.G e N.º 090/2013/SMDU.G</t>
  </si>
  <si>
    <t>http://www.prefeitura.sp.gov.br/cidade/secretarias/upload/chamadas/ata_-_18-07-2014_-_prorrogacao_de_prazo_1406043697.pdf</t>
  </si>
  <si>
    <t>http://gestaourbana.prefeitura.sp.gov.br/wp-content/uploads/2014/08/Ata-recebimento-propostas-2a-fase.pdf</t>
  </si>
  <si>
    <t>Ata de reunião da comissão especial de avaliação instituída pela Portaria n.º 010/2013/SMDU.G recebimento dos estudos de viabilidade – 2.ª fase</t>
  </si>
  <si>
    <t>Comunicado 2ª fase do Chamamento Público - Tabela Ressarcimento 1ª Fase</t>
  </si>
  <si>
    <t>Comunicado 2ª fase do Chamamento Público - Metodologias e critérios de aproveitamento dos estudos</t>
  </si>
  <si>
    <t>http://gestaourbanasp.org/arquivos/arco_tiete/ARCO_TIETE_2aFase_RelResumo_DO_Nov.pdf</t>
  </si>
  <si>
    <t>Comunicado 2ª fase do Chamamento Público - Relatório Resumo</t>
  </si>
  <si>
    <t>http://gestaourbanasp.org/arquivos/arco_tiete/ACT_2aFase_AP_DO_Nov.pdf</t>
  </si>
  <si>
    <t xml:space="preserve">Comunicado 2ª fase do Chamamento Público - Apresentação do Relatório Resumo </t>
  </si>
  <si>
    <t>http://www.prefeitura.sp.gov.br/cidade/secretarias/upload/chamadas/arco_tiet_-_comunicado_-_forma_de_entrega_dos_estudos_da_1__fase_1371139561.pdf</t>
  </si>
  <si>
    <t>Comunicados CEA - Chamamento Público - Forma de Entrega dos Estudos da 1ª fase</t>
  </si>
  <si>
    <t>http://www.prefeitura.sp.gov.br/cidade/secretarias/upload/chamadas/comunicado_audiencia_publica_1377717925.pdf</t>
  </si>
  <si>
    <t>Comunicados CEA - Estudos de pré viabilidade - 1ª fase</t>
  </si>
  <si>
    <t>http://www.prefeitura.sp.gov.br/cidade/secretarias/upload/chamadas/comunicado_cea_-_data_de_entrega_1370903813.pdf</t>
  </si>
  <si>
    <t>Comunicados CEA - Data de Entrega - 1ª fase</t>
  </si>
  <si>
    <t>http://www.prefeitura.sp.gov.br/cidade/secretarias/upload/chamadas/arco_tiet_-_fatos_relevantes_1392223423.pdf</t>
  </si>
  <si>
    <t>Fatos Relevantes - 04 de fevereiro de 2014</t>
  </si>
  <si>
    <t>http://www.prefeitura.sp.gov.br/cidade/secretarias/upload/chamadas/esclarecimentos_-_26_set_2013_1380230928.pdf</t>
  </si>
  <si>
    <t>Esclarecimentos - 26 de setembro de 2013</t>
  </si>
  <si>
    <t>http://www.prefeitura.sp.gov.br/cidade/secretarias/upload/chamadas/esclarecimentos_periodo_26_de_maio_a_07_de_junho_1370904093.pdf</t>
  </si>
  <si>
    <t>Esclarecimentos - Periodo de 26 de maio a 7 de junho</t>
  </si>
  <si>
    <t>http://www.prefeitura.sp.gov.br/cidade/secretarias/upload/chamadas/esclarecimentos_periodo_09_a_22_de_maio_1370903998.pdf</t>
  </si>
  <si>
    <t>Esclarecimentos - Período de 09 a 22 de maio</t>
  </si>
  <si>
    <t>http://www.prefeitura.sp.gov.br/cidade/secretarias/upload/chamadas/arco_tiet_-_nota_de_esclarecimento_1370903724.pdf</t>
  </si>
  <si>
    <t>Arco Tietê - Notad de Esclarecimento</t>
  </si>
  <si>
    <t>http://gestaourbana.prefeitura.sp.gov.br/wp-content/uploads/2014/08/Documento2.pdf</t>
  </si>
  <si>
    <t>Esclarecimentos sobre o chamamento público</t>
  </si>
  <si>
    <t>http://www.prefeitura.sp.gov.br/cidade/secretarias/upload/desenvolvimento_urbano/arquivos/arco-tiete/conjunto_mapas_arco_tiete.pdf</t>
  </si>
  <si>
    <t>Conjunto de Mapas Tematicos</t>
  </si>
  <si>
    <t>http://www.prefeitura.sp.gov.br/cidade/secretarias/upload/chamadas/ata_26-04-2013_1370377766.pdf</t>
  </si>
  <si>
    <t>Apresentação SMDU: Registro da Sessão 26/04/2013</t>
  </si>
  <si>
    <t>http://www.prefeitura.sp.gov.br/cidade/secretarias/upload/desenvolvimento_urbano/arquivos/arco-tiete/registro-sesao-20130411.pdf</t>
  </si>
  <si>
    <t>Apresentação SMDU: Registro da Sessão 11/04/2013</t>
  </si>
  <si>
    <t>http://gestaourbana.prefeitura.sp.gov.br/wp-admin/post.php?post=6862&amp;action=edit</t>
  </si>
  <si>
    <t>Apresentação SEADE: Planejamento Econômico</t>
  </si>
  <si>
    <t>http://www.prefeitura.sp.gov.br/cidade/secretarias/upload/desenvolvimento_urbano/arquivos/arco-tiete/smduspurb_seminario_arcotieteab_20130411.pdf</t>
  </si>
  <si>
    <t>Apresentação - SMDU e SP URBANISMO: Planos e Projetos Urbanos (SP 2040)</t>
  </si>
  <si>
    <t>http://gestaourbana.prefeitura.sp.gov.br/wp-admin/post.php?post=6859&amp;action=edit</t>
  </si>
  <si>
    <t>Apresentação SMDHC: Metodologia de Participação</t>
  </si>
  <si>
    <t>http://www.prefeitura.sp.gov.br/cidade/secretarias/upload/desenvolvimento_urbano/arquivos/arco-tiete/smdu_seminario_arcotietepde_11042013.pdf</t>
  </si>
  <si>
    <t>Apresentação SMDU: Revisão dos Marcos Regulatórios</t>
  </si>
  <si>
    <t>http://www.prefeitura.sp.gov.br/cidade/secretarias/upload/desenvolvimento_urbano/arquivos/arco-tiete/registro-sessao-20130409.pdf</t>
  </si>
  <si>
    <t>Apresentação SMDU: Registro da Sessão 09/04/2013</t>
  </si>
  <si>
    <t>http://www.prefeitura.sp.gov.br/cidade/secretarias/upload/desenvolvimento_urbano/arquivos/arco-tiete/SMDU-Seminario-ArcoTiete-20130409.pdf</t>
  </si>
  <si>
    <t>Apresentação SMDU: Plano Municipal de Gestão de Águas Pluviais</t>
  </si>
  <si>
    <t>http://www.prefeitura.sp.gov.br/cidade/secretarias/upload/desenvolvimento_urbano/arquivos/arco-tiete/SVMA-Seminario-ArcoTiete-20130409.pdf</t>
  </si>
  <si>
    <t>Apresentação SVMA: Planejamento Ambiental</t>
  </si>
  <si>
    <t>http://www.prefeitura.sp.gov.br/cidade/secretarias/upload/desenvolvimento_urbano/arquivos/arco-tiete/casapaulista_seminario_arcotiete_20130409.pdf</t>
  </si>
  <si>
    <t>Apresentação CASA PAULISTA: Planejamento Habitacional</t>
  </si>
  <si>
    <t>http://www.prefeitura.sp.gov.br/cidade/secretarias/upload/desenvolvimento_urbano/arquivos/arco-tiete/PMH-Seminario-ArcoTiete-20130409.pdf</t>
  </si>
  <si>
    <t>Apresentação PMH: Planejamento Habitacional</t>
  </si>
  <si>
    <t>http://www.prefeitura.sp.gov.br/cidade/secretarias/upload/desenvolvimento_urbano/arquivos/arco-tiete/registro-sessao-020130404.pdf</t>
  </si>
  <si>
    <t>Apresentação SMDU: Registro da Sessão 04/04/2013</t>
  </si>
  <si>
    <t>http://www.prefeitura.sp.gov.br/cidade/secretarias/upload/desenvolvimento_urbano/arquivos/arco-tiete/emplasa_2seminario_arcotiete20130404.pdf</t>
  </si>
  <si>
    <t>Apresentação EMPLASA 2: Planejamento Metropolitano</t>
  </si>
  <si>
    <t>http://www.prefeitura.sp.gov.br/cidade/secretarias/upload/desenvolvimento_urbano/arquivos/arco-tiete/Emplasa-1-Seminario-ArcoTiete-20130404.pdf</t>
  </si>
  <si>
    <t>Apresentação EMPLASA 1: Planejamento Metropolitano</t>
  </si>
  <si>
    <t>http://www.prefeitura.sp.gov.br/cidade/secretarias/upload/desenvolvimento_urbano/arquivos/arco-tiete/DH-Seminario-ArcoTiete-20130404.pdf</t>
  </si>
  <si>
    <t>Apresentação DH-SLT: Planejamento Metropolitano</t>
  </si>
  <si>
    <t>http://www.prefeitura.sp.gov.br/cidade/secretarias/upload/desenvolvimento_urbano/arquivos/arco-tiete/STM-Seminario-ArcoTiete-20130404.pdf</t>
  </si>
  <si>
    <t>Apresentação STM: Mobilidade e Acessibilidade</t>
  </si>
  <si>
    <t>http://www.prefeitura.sp.gov.br/cidade/secretarias/upload/desenvolvimento_urbano/arquivos/arco-tiete/SMT-Seminario-ArcoTiete-diretrizes-20130404.pdf</t>
  </si>
  <si>
    <t>Apresentação SMT - Mobilidade e Acessibilidade</t>
  </si>
  <si>
    <t>http://www.prefeitura.sp.gov.br/cidade/secretarias/upload/desenvolvimento_urbano/arquivos/arco-tiete/smdu_seminario_arcotiete_informes_20130402.pdf</t>
  </si>
  <si>
    <t>Apresentação SMDU: Agenda de Trabalho e Informes</t>
  </si>
  <si>
    <t>http://www.prefeitura.sp.gov.br/cidade/secretarias/upload/desenvolvimento_urbano/arquivos/arco-tiete/sf_seminario_arcotiete_20130402.pdf</t>
  </si>
  <si>
    <t>Apresentação SF: O Instrumetno da PMI</t>
  </si>
  <si>
    <t>http://www.prefeitura.sp.gov.br/cidade/secretarias/upload/chamadas/arcotiete_seminario_diretrizes_1367360079.pdf</t>
  </si>
  <si>
    <t xml:space="preserve">Apresentação SMDU: Apresentação do Arco Tietê </t>
  </si>
  <si>
    <t>http://gestaourbana.prefeitura.sp.gov.br/projeto-de-intervencao-urbana-vila-leopoldina-villa-lobos/</t>
  </si>
  <si>
    <t>VL5_73_CPMeCADES_Apresentacao</t>
  </si>
  <si>
    <t>http://gestaourbana.prefeitura.sp.gov.br/wp-content/uploads/piu-monitoramento/VL5_73_CPMeCADES_Apresentacao.pdf</t>
  </si>
  <si>
    <t>Patricia Saran</t>
  </si>
  <si>
    <t>CPM 15/05/2018 e CADES  24/05/2018 - Apresentação</t>
  </si>
  <si>
    <t>VL5_73_CMPU_Apresentacao</t>
  </si>
  <si>
    <t>http://gestaourbana.prefeitura.sp.gov.br/wp-content/uploads/piu-monitoramento/VL5_73_CMPU_Apresentacao.pdf</t>
  </si>
  <si>
    <t>26/04/2018: Reunião do Conselho Municipal de Política Urbana (CMPU) - Apresentação</t>
  </si>
  <si>
    <t>VL5_73_CMPU_Convocação</t>
  </si>
  <si>
    <t>http://gestaourbana.prefeitura.sp.gov.br/wp-content/uploads/piu-monitoramento/VL5_73_CMPU_Convocação.pdf</t>
  </si>
  <si>
    <t>26/04/2018: Reunião do Conselho Municipal de Política Urbana (CMPU) - Convocação</t>
  </si>
  <si>
    <t>http://gestaourbana.prefeitura.sp.gov.br/wp-content/uploads/2018/04/PIU_LEOPOLDINA_ata_audiencia_2018_05_22_final.pdf</t>
  </si>
  <si>
    <t>https://www.youtube.com/watch?v=xCpVr4AxAsY</t>
  </si>
  <si>
    <t>Vídeo Youtube</t>
  </si>
  <si>
    <t>http://gestaourbana.prefeitura.sp.gov.br/wp-content/uploads/2018/04/PIU_LEOPOLDINA_listadepresenca.pdf</t>
  </si>
  <si>
    <t>http://gestaourbana.prefeitura.sp.gov.br/wp-content/uploads/2018/04/PIU_VLVL_AUDI%C3%8ANCIA-22-05-2018-Final.pptx</t>
  </si>
  <si>
    <t>VL5_Divulgacao_Audiencia</t>
  </si>
  <si>
    <t>http://gestaourbana.prefeitura.sp.gov.br/wp-content/uploads/piu-monitoramento/VL5_Divulgacao_Audiencia.pdf</t>
  </si>
  <si>
    <t>Etapa do Projeto</t>
  </si>
  <si>
    <t>E</t>
  </si>
  <si>
    <t>Urbanístico</t>
  </si>
  <si>
    <t>U</t>
  </si>
  <si>
    <t>http://gestaourbana.prefeitura.sp.gov.br/noticias/prefeitura-lanca-consulta-publica-para-o-piu-vila-leopoldina-villa-lobos/</t>
  </si>
  <si>
    <t>Técnico</t>
  </si>
  <si>
    <t>T</t>
  </si>
  <si>
    <t>http://minuta.gestaourbana.prefeitura.sp.gov.br/piu-vila-leopoldina/static/pdf/00_caderno-completo.pdf</t>
  </si>
  <si>
    <t>Caderno Completo</t>
  </si>
  <si>
    <t>Descritivo</t>
  </si>
  <si>
    <t>http://minuta.gestaourbana.prefeitura.sp.gov.br/piu-vila-leopoldina/static/pdf/07_modelo-juridico.pdf</t>
  </si>
  <si>
    <t>Modelo Jurídico</t>
  </si>
  <si>
    <t>Implantação</t>
  </si>
  <si>
    <t>http://minuta.gestaourbana.prefeitura.sp.gov.br/piu-vila-leopoldina/static/pdf/06_modelo-de-gestao.pdf</t>
  </si>
  <si>
    <t>Modelo de Gestão</t>
  </si>
  <si>
    <t>Encaminhamento Jurídico</t>
  </si>
  <si>
    <t>http://minuta.gestaourbana.prefeitura.sp.gov.br/piu-vila-leopoldina/static/pdf/05_modelagem-economica-da-intervencao.pdf</t>
  </si>
  <si>
    <t>Modelagem Econômica da Intervenção</t>
  </si>
  <si>
    <t>Consolidação PIU</t>
  </si>
  <si>
    <t>http://minuta.gestaourbana.prefeitura.sp.gov.br/piu-vila-leopoldina/static/pdf/04_proposta-de-ordenamento-urbanistico.pdf</t>
  </si>
  <si>
    <t>Proposta de Ordenamento Urbanístico</t>
  </si>
  <si>
    <t>Discussão Pública</t>
  </si>
  <si>
    <t>http://minuta.gestaourbana.prefeitura.sp.gov.br/piu-vila-leopoldina/static/pdf/03_programa-de-interesse-publico.pdf</t>
  </si>
  <si>
    <t xml:space="preserve">Elaboração </t>
  </si>
  <si>
    <t>http://minuta.gestaourbana.prefeitura.sp.gov.br/piu-vila-leopoldina/static/pdf/02_diagnostico-socio-territorial.pdf</t>
  </si>
  <si>
    <t>Diagnóstico Socio Territorial</t>
  </si>
  <si>
    <t>Avaliação SMUL</t>
  </si>
  <si>
    <t>http://minuta.gestaourbana.prefeitura.sp.gov.br/piu-vila-leopoldina/#/</t>
  </si>
  <si>
    <t>VL4_RT_Draft01</t>
  </si>
  <si>
    <t>http://gestaourbana.prefeitura.sp.gov.br/wp-content/uploads/piu-monitoramento/VL4_RT_Draft01.pdf</t>
  </si>
  <si>
    <t>Consulta Pública Inicial</t>
  </si>
  <si>
    <t>Rede SEP</t>
  </si>
  <si>
    <t>Parecer sobre MIP - Elaboração</t>
  </si>
  <si>
    <t>VL4_Draft01</t>
  </si>
  <si>
    <t>http://gestaourbana.prefeitura.sp.gov.br/wp-content/uploads/piu-monitoramento/VL4_Draft01.pdf</t>
  </si>
  <si>
    <t>Proposição</t>
  </si>
  <si>
    <t>MIP - Elaboração</t>
  </si>
  <si>
    <t>VL4_DOC_Diretrizes_Elaboracao</t>
  </si>
  <si>
    <t>http://gestaourbana.prefeitura.sp.gov.br/wp-content/uploads/piu-monitoramento/VL4_DOC_Diretrizes_Elaboracao.pdf</t>
  </si>
  <si>
    <t>ETAPA</t>
  </si>
  <si>
    <t>ID_ETAPA</t>
  </si>
  <si>
    <t>Diretrizes para elaboração do PIU</t>
  </si>
  <si>
    <t>VL1_Parecer_DEUSO</t>
  </si>
  <si>
    <t>http://gestaourbana.prefeitura.sp.gov.br/wp-content/uploads/piu-monitoramento/VL1_Parecer_DEUSO.pdf</t>
  </si>
  <si>
    <t>Parecer DEUSO (Etapa 1)</t>
  </si>
  <si>
    <t>VL2_Parecer_DEURB</t>
  </si>
  <si>
    <t>http://gestaourbana.prefeitura.sp.gov.br/wp-content/uploads/piu-monitoramento/VL2_Parecer_DEURB.pdf</t>
  </si>
  <si>
    <t>Campo de Marte</t>
  </si>
  <si>
    <t>Parecer DEURB (Etapa 2)</t>
  </si>
  <si>
    <t>VL3_Parecer_Gabinete-SMDU</t>
  </si>
  <si>
    <t>http://gestaourbana.prefeitura.sp.gov.br/wp-content/uploads/piu-monitoramento/VL3_Parecer_Gabinete-SMDU.pdf</t>
  </si>
  <si>
    <t>CEAGESP</t>
  </si>
  <si>
    <t>Despacho Gabinete SMDU</t>
  </si>
  <si>
    <t>VL3_Parecer_AJ-SMDU</t>
  </si>
  <si>
    <t>http://gestaourbana.prefeitura.sp.gov.br/wp-content/uploads/piu-monitoramento/VL3_Parecer_AJ-SMDU.pdf</t>
  </si>
  <si>
    <t>PMI Concessão dos 24 Terminais</t>
  </si>
  <si>
    <t>Parecer Assessoria Jurídica SMDU</t>
  </si>
  <si>
    <t>PIU Terminal Princesa Isabel</t>
  </si>
  <si>
    <t>Parecer Consulta Pública - DEURB</t>
  </si>
  <si>
    <t>PIU Terminal Campo Limpo</t>
  </si>
  <si>
    <t>http://gestaourbana.prefeitura.sp.gov.br/wp-content/uploads/2016/03/PIU_VL_ATA_Audiencia01_11_16_rev_GP.pdf</t>
  </si>
  <si>
    <t>PIU Terminal Capelinha</t>
  </si>
  <si>
    <t>http://gestaourbana.prefeitura.sp.gov.br/wp-content/uploads/2016/03/Lista-de-Presen%C3%A7a-Sem-contato.pdf</t>
  </si>
  <si>
    <t>Bairros Tamanduateí</t>
  </si>
  <si>
    <t>http://gestaourbana.prefeitura.sp.gov.br/wp-content/uploads/2016/03/PIU_VL_AudienciaPublica_01_11_Proponente.pdf</t>
  </si>
  <si>
    <t>PIU Arco Pinheiros</t>
  </si>
  <si>
    <t>http://gestaourbana.prefeitura.sp.gov.br/wp-content/uploads/2016/03/PIU_VL_AudienciaPublica_01_11_SPURB-2.pdf</t>
  </si>
  <si>
    <t>VL2_34_Audiencia_Noticia</t>
  </si>
  <si>
    <t>http://gestaourbana.prefeitura.sp.gov.br/wp-content/uploads/piu-monitoramento/VL2_34_Audiencia_Noticia.pdf</t>
  </si>
  <si>
    <t>PIU Setor Central</t>
  </si>
  <si>
    <t>PIU Nações Unidas</t>
  </si>
  <si>
    <t>http://gestaourbana.prefeitura.sp.gov.br/wp-content/uploads/2016/03/PIU-Leopoldina.pdf</t>
  </si>
  <si>
    <t>PIU Vila Olímpia</t>
  </si>
  <si>
    <t>http://minuta.gestaourbana.prefeitura.sp.gov.br/piu-leopoldina/</t>
  </si>
  <si>
    <t>VL2_34_Consulta_DOC</t>
  </si>
  <si>
    <t>PIU Pacaembu</t>
  </si>
  <si>
    <t>http://gestaourbana.prefeitura.sp.gov.br/wp-content/uploads/piu-monitoramento/VL2_34_Consulta_DOC.pdf</t>
  </si>
  <si>
    <t>PIU Anhembi</t>
  </si>
  <si>
    <t>http://gestaourbana.prefeitura.sp.gov.br/noticias/prorrogado-o-prazo-da-consulta-publica-sobre-o-piu-vila-leopoldina/</t>
  </si>
  <si>
    <t>http://minuta.gestaourbana.prefeitura.sp.gov.br/piu-leopoldina/wp-content/uploads/2016/08/03_MIP_PIU_Vila_Leopoldina-Villa-Lobos_mapas.pdf</t>
  </si>
  <si>
    <t>PIU Arco Jurubatuba</t>
  </si>
  <si>
    <t>http://minuta.gestaourbana.prefeitura.sp.gov.br/piu-leopoldina/wp-content/uploads/2016/08/02_MIP_PIU_Vila_Leopoldina-Villa-Lobos_diagnostico_e_programa.pdf</t>
  </si>
  <si>
    <t>VL1_Parecer_Gabinete-SMDU</t>
  </si>
  <si>
    <t>http://gestaourbana.prefeitura.sp.gov.br/wp-content/uploads/piu-monitoramento/VL1_Parecer_Gabinete-SMDU.pdf</t>
  </si>
  <si>
    <t>PIU NESP</t>
  </si>
  <si>
    <t>Parecer Gabinete SMDU</t>
  </si>
  <si>
    <t>VL1_Parecer_Juridico-SPURB</t>
  </si>
  <si>
    <t>http://gestaourbana.prefeitura.sp.gov.br/wp-content/uploads/piu-monitoramento/VL1_Parecer_Juridico-SPURB.pdf</t>
  </si>
  <si>
    <t>PIU Arco Tietê</t>
  </si>
  <si>
    <t>PIU Vila Leopoldina</t>
  </si>
  <si>
    <t>Parecer Técnico DEUSO</t>
  </si>
  <si>
    <t>VL1_Parecer_DEURB</t>
  </si>
  <si>
    <t>http://gestaourbana.prefeitura.sp.gov.br/wp-content/uploads/piu-monitoramento/VL1_Parecer_DEURB.pdf</t>
  </si>
  <si>
    <t>última atualização</t>
  </si>
  <si>
    <t>PIU Rio Branco</t>
  </si>
  <si>
    <t>Parecer Técnico DEURB</t>
  </si>
  <si>
    <t>VL1_Parecer_DDE-SPURB</t>
  </si>
  <si>
    <t>http://gestaourbana.prefeitura.sp.gov.br/wp-content/uploads/piu-monitoramento/VL1_Parecer_DDE-SPURB.pdf</t>
  </si>
  <si>
    <t>PIU</t>
  </si>
  <si>
    <t>ID_projeto</t>
  </si>
  <si>
    <t>Parecer Técnico DDE/SP Urbanismo</t>
  </si>
  <si>
    <t>VL1_Parecer_AJ-SMDU</t>
  </si>
  <si>
    <t>http://gestaourbana.prefeitura.sp.gov.br/wp-content/uploads/piu-monitoramento/VL1_Parecer_AJ-SMDU.pdf</t>
  </si>
  <si>
    <t>Projeto Final</t>
  </si>
  <si>
    <t>http://gestaourbana.prefeitura.sp.gov.br/wp-content/uploads/2016/03/01_-MIP_PIU_Vila-Leopoldina-Villa-Lobos_motiva%C3%A7%C3%A3o.pdf</t>
  </si>
  <si>
    <t>Outros</t>
  </si>
  <si>
    <t>http://minutapiuriobranco.gestaourbana.prefeitura.sp.gov.br/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</si>
  <si>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</si>
  <si>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Reuniões Bilateriais</t>
  </si>
  <si>
    <t>http://gestaourbana.prefeitura.sp.gov.br/wp-content/uploads/2016/03/Contribui%C3%A7%C3%B5es.pdf</t>
  </si>
  <si>
    <t>novos documentos</t>
  </si>
  <si>
    <t>Audiência Pública</t>
  </si>
  <si>
    <t>Consulta Pública</t>
  </si>
  <si>
    <t>Consulta Caderno</t>
  </si>
  <si>
    <t>http://minutapiuriobranco.gestaourbana.prefeitura.sp.gov.br/wp-content/uploads/2016/04/PIU_RioBranco_ConsultaPublica_ANEXOI_reduzido.pdf</t>
  </si>
  <si>
    <t>dúvida</t>
  </si>
  <si>
    <t>Consulta Instâncias</t>
  </si>
  <si>
    <t>http://minutapiuriobranco.gestaourbana.prefeitura.sp.gov.br/wp-content/uploads/2016/04/PIU_RioBranco_ConsultaPublica_V03.pdf</t>
  </si>
  <si>
    <t>Consulta Minuta</t>
  </si>
  <si>
    <t>http://gestaourbana.prefeitura.sp.gov.br/noticias/prefeitura-de-sao-paulo-abre-consulta-publica-sobre-o-projeto-de-intervencao-urbana-piu-rio-branco/</t>
  </si>
  <si>
    <t>Arquivos(semlinks)</t>
  </si>
  <si>
    <t>.pdf</t>
  </si>
  <si>
    <t>http://gestaourbana.prefeitura.sp.gov.br/wp-content/uploads/piu-monitoramento/</t>
  </si>
  <si>
    <t>Fonte</t>
  </si>
  <si>
    <t>Idp</t>
  </si>
  <si>
    <t>arquivo</t>
  </si>
  <si>
    <t>nome_publico_do_arquivo</t>
  </si>
  <si>
    <t>ID_BD</t>
  </si>
  <si>
    <t>ID_etapa</t>
  </si>
  <si>
    <t>ID_Projeto</t>
  </si>
  <si>
    <t>PROCV</t>
  </si>
  <si>
    <t>legenda</t>
  </si>
  <si>
    <t>Formas de Participação</t>
  </si>
  <si>
    <t xml:space="preserve">Data </t>
  </si>
  <si>
    <t>colocar</t>
  </si>
  <si>
    <t>etapa</t>
  </si>
  <si>
    <t>ID_banco</t>
  </si>
  <si>
    <t>ID</t>
  </si>
  <si>
    <t>http://participe.gestaourbana.prefeitura.sp.gov.br/#/anhembi2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</si>
</sst>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8"/>
      <color theme="0" tint="-0.34998626667073579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u/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</font>
    <font>
      <u/>
      <sz val="8"/>
      <color theme="10"/>
      <name val="Arial"/>
      <family val="2"/>
    </font>
    <font>
      <u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rgb="FF333333"/>
      <name val="Arial"/>
      <family val="2"/>
    </font>
    <font>
      <sz val="8"/>
      <name val="Calibri"/>
      <family val="2"/>
    </font>
    <font>
      <u/>
      <sz val="9"/>
      <color theme="1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</font>
    <font>
      <sz val="10"/>
      <color rgb="FFFF0000"/>
      <name val="Arial"/>
      <family val="2"/>
    </font>
    <font>
      <u/>
      <sz val="8"/>
      <color rgb="FF0000FF"/>
      <name val="Arial"/>
      <family val="2"/>
    </font>
    <font>
      <sz val="10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0"/>
      <name val="Arial"/>
      <family val="2"/>
    </font>
    <font>
      <sz val="11"/>
      <color theme="0" tint="-0.499984740745262"/>
      <name val="Calibri"/>
      <family val="2"/>
      <scheme val="minor"/>
    </font>
    <font>
      <u/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b/>
      <sz val="11"/>
      <color theme="0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theme="0" tint="-0.3499862666707357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17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1" applyBorder="1" applyAlignment="1" applyProtection="1">
      <alignment horizontal="left"/>
    </xf>
    <xf numFmtId="0" fontId="9" fillId="0" borderId="1" xfId="0" applyFont="1" applyFill="1" applyBorder="1"/>
    <xf numFmtId="0" fontId="6" fillId="0" borderId="1" xfId="0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/>
    </xf>
    <xf numFmtId="0" fontId="10" fillId="0" borderId="0" xfId="0" applyFont="1" applyFill="1"/>
    <xf numFmtId="0" fontId="12" fillId="0" borderId="1" xfId="2" applyFont="1" applyFill="1" applyBorder="1" applyAlignment="1" applyProtection="1">
      <alignment horizontal="right" vertical="center"/>
    </xf>
    <xf numFmtId="0" fontId="10" fillId="0" borderId="0" xfId="0" applyFont="1" applyFill="1" applyAlignment="1">
      <alignment horizontal="right"/>
    </xf>
    <xf numFmtId="0" fontId="13" fillId="0" borderId="0" xfId="0" applyFont="1" applyFill="1"/>
    <xf numFmtId="14" fontId="14" fillId="0" borderId="1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1" xfId="2" applyFont="1" applyFill="1" applyBorder="1" applyAlignment="1" applyProtection="1">
      <alignment horizontal="right" vertical="center"/>
    </xf>
    <xf numFmtId="0" fontId="15" fillId="0" borderId="1" xfId="2" applyFont="1" applyFill="1" applyBorder="1" applyAlignment="1" applyProtection="1">
      <alignment horizontal="right" vertical="center"/>
    </xf>
    <xf numFmtId="0" fontId="16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0" fontId="18" fillId="0" borderId="1" xfId="2" applyFont="1" applyFill="1" applyBorder="1" applyAlignment="1" applyProtection="1">
      <alignment horizontal="right" vertical="center"/>
    </xf>
    <xf numFmtId="0" fontId="8" fillId="0" borderId="1" xfId="1" applyFill="1" applyBorder="1" applyAlignment="1" applyProtection="1">
      <alignment horizontal="right" vertical="center"/>
    </xf>
    <xf numFmtId="0" fontId="19" fillId="0" borderId="1" xfId="2" applyFont="1" applyFill="1" applyBorder="1" applyAlignment="1" applyProtection="1">
      <alignment horizontal="right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 vertical="center"/>
    </xf>
    <xf numFmtId="0" fontId="9" fillId="0" borderId="1" xfId="0" applyFont="1" applyBorder="1"/>
    <xf numFmtId="0" fontId="21" fillId="0" borderId="1" xfId="0" applyFont="1" applyBorder="1"/>
    <xf numFmtId="14" fontId="6" fillId="0" borderId="1" xfId="0" applyNumberFormat="1" applyFont="1" applyBorder="1" applyAlignment="1">
      <alignment horizontal="left"/>
    </xf>
    <xf numFmtId="0" fontId="8" fillId="0" borderId="1" xfId="1" applyBorder="1" applyAlignment="1" applyProtection="1">
      <alignment horizontal="right"/>
    </xf>
    <xf numFmtId="0" fontId="7" fillId="0" borderId="1" xfId="0" applyFont="1" applyBorder="1"/>
    <xf numFmtId="0" fontId="8" fillId="0" borderId="1" xfId="1" applyBorder="1" applyAlignment="1" applyProtection="1"/>
    <xf numFmtId="0" fontId="21" fillId="0" borderId="1" xfId="0" applyFont="1" applyBorder="1" applyAlignment="1">
      <alignment vertical="top" wrapText="1"/>
    </xf>
    <xf numFmtId="0" fontId="15" fillId="0" borderId="1" xfId="2" applyFont="1" applyFill="1" applyBorder="1" applyAlignment="1" applyProtection="1">
      <alignment horizontal="right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1" xfId="2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/>
    </xf>
    <xf numFmtId="0" fontId="22" fillId="0" borderId="1" xfId="1" applyFont="1" applyFill="1" applyBorder="1" applyAlignment="1" applyProtection="1">
      <alignment horizontal="left"/>
    </xf>
    <xf numFmtId="0" fontId="18" fillId="0" borderId="1" xfId="2" applyFont="1" applyFill="1" applyBorder="1" applyAlignment="1" applyProtection="1">
      <alignment horizontal="right"/>
    </xf>
    <xf numFmtId="0" fontId="23" fillId="0" borderId="1" xfId="1" applyFont="1" applyBorder="1" applyAlignment="1" applyProtection="1">
      <alignment horizontal="right"/>
    </xf>
    <xf numFmtId="0" fontId="18" fillId="0" borderId="1" xfId="2" applyFont="1" applyFill="1" applyBorder="1" applyAlignment="1" applyProtection="1">
      <alignment horizontal="left"/>
    </xf>
    <xf numFmtId="0" fontId="8" fillId="0" borderId="1" xfId="1" applyFill="1" applyBorder="1" applyAlignment="1" applyProtection="1">
      <alignment horizontal="left" vertical="center"/>
    </xf>
    <xf numFmtId="0" fontId="7" fillId="0" borderId="1" xfId="2" applyFont="1" applyFill="1" applyBorder="1" applyAlignment="1" applyProtection="1">
      <alignment horizontal="left" vertical="center"/>
    </xf>
    <xf numFmtId="0" fontId="8" fillId="0" borderId="1" xfId="1" applyFill="1" applyBorder="1" applyAlignment="1" applyProtection="1">
      <alignment vertical="center"/>
    </xf>
    <xf numFmtId="0" fontId="17" fillId="0" borderId="1" xfId="1" applyFont="1" applyFill="1" applyBorder="1" applyAlignment="1" applyProtection="1">
      <alignment vertical="center"/>
    </xf>
    <xf numFmtId="0" fontId="17" fillId="0" borderId="1" xfId="1" applyFont="1" applyFill="1" applyBorder="1" applyAlignment="1" applyProtection="1">
      <alignment horizontal="left" vertical="center"/>
    </xf>
    <xf numFmtId="0" fontId="17" fillId="0" borderId="1" xfId="1" applyFont="1" applyFill="1" applyBorder="1" applyAlignment="1" applyProtection="1">
      <alignment horizontal="right"/>
    </xf>
    <xf numFmtId="0" fontId="7" fillId="0" borderId="2" xfId="0" applyFont="1" applyFill="1" applyBorder="1" applyAlignment="1">
      <alignment horizontal="center"/>
    </xf>
    <xf numFmtId="0" fontId="0" fillId="0" borderId="0" xfId="0" applyFill="1"/>
    <xf numFmtId="0" fontId="17" fillId="0" borderId="1" xfId="1" applyFont="1" applyFill="1" applyBorder="1" applyAlignment="1" applyProtection="1"/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10" fillId="0" borderId="0" xfId="2" applyFont="1" applyFill="1" applyBorder="1" applyAlignment="1" applyProtection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18" fillId="0" borderId="1" xfId="2" applyFont="1" applyFill="1" applyBorder="1" applyAlignment="1" applyProtection="1">
      <alignment horizontal="left" vertical="center"/>
    </xf>
    <xf numFmtId="0" fontId="24" fillId="0" borderId="1" xfId="0" applyFont="1" applyBorder="1" applyAlignment="1">
      <alignment horizontal="right"/>
    </xf>
    <xf numFmtId="0" fontId="6" fillId="0" borderId="1" xfId="0" applyFont="1" applyFill="1" applyBorder="1"/>
    <xf numFmtId="0" fontId="1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26" fillId="0" borderId="1" xfId="1" applyFont="1" applyBorder="1" applyAlignment="1" applyProtection="1">
      <alignment horizontal="left"/>
    </xf>
    <xf numFmtId="0" fontId="17" fillId="0" borderId="1" xfId="1" applyFont="1" applyBorder="1" applyAlignment="1" applyProtection="1">
      <alignment horizontal="right"/>
    </xf>
    <xf numFmtId="0" fontId="4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28" fillId="0" borderId="1" xfId="2" applyFont="1" applyFill="1" applyBorder="1" applyAlignment="1" applyProtection="1">
      <alignment horizontal="right" vertical="center"/>
    </xf>
    <xf numFmtId="0" fontId="8" fillId="0" borderId="0" xfId="1" applyAlignment="1" applyProtection="1">
      <alignment vertical="center"/>
    </xf>
    <xf numFmtId="0" fontId="29" fillId="0" borderId="0" xfId="0" applyFont="1" applyAlignment="1">
      <alignment vertical="center"/>
    </xf>
    <xf numFmtId="0" fontId="6" fillId="3" borderId="1" xfId="0" applyFont="1" applyFill="1" applyBorder="1" applyAlignment="1">
      <alignment horizontal="left"/>
    </xf>
    <xf numFmtId="0" fontId="30" fillId="0" borderId="3" xfId="0" applyFont="1" applyFill="1" applyBorder="1"/>
    <xf numFmtId="0" fontId="30" fillId="0" borderId="4" xfId="0" applyFont="1" applyBorder="1" applyAlignment="1">
      <alignment horizontal="right"/>
    </xf>
    <xf numFmtId="0" fontId="9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0" fillId="0" borderId="5" xfId="0" applyFont="1" applyFill="1" applyBorder="1"/>
    <xf numFmtId="0" fontId="30" fillId="0" borderId="6" xfId="0" applyFont="1" applyBorder="1" applyAlignment="1">
      <alignment horizontal="right"/>
    </xf>
    <xf numFmtId="0" fontId="30" fillId="0" borderId="5" xfId="0" applyFont="1" applyBorder="1"/>
    <xf numFmtId="0" fontId="30" fillId="0" borderId="7" xfId="0" applyFont="1" applyBorder="1"/>
    <xf numFmtId="0" fontId="30" fillId="0" borderId="8" xfId="0" applyFont="1" applyBorder="1"/>
    <xf numFmtId="0" fontId="30" fillId="0" borderId="6" xfId="0" applyFont="1" applyBorder="1"/>
    <xf numFmtId="0" fontId="22" fillId="0" borderId="1" xfId="1" applyFont="1" applyFill="1" applyBorder="1" applyAlignment="1" applyProtection="1">
      <alignment horizontal="left" vertical="center"/>
    </xf>
    <xf numFmtId="0" fontId="9" fillId="0" borderId="1" xfId="0" applyFont="1" applyBorder="1" applyAlignment="1">
      <alignment horizontal="left"/>
    </xf>
    <xf numFmtId="0" fontId="31" fillId="0" borderId="9" xfId="0" applyFont="1" applyFill="1" applyBorder="1" applyAlignment="1">
      <alignment horizontal="left"/>
    </xf>
    <xf numFmtId="0" fontId="31" fillId="0" borderId="10" xfId="0" applyFont="1" applyFill="1" applyBorder="1" applyAlignment="1">
      <alignment horizontal="left"/>
    </xf>
    <xf numFmtId="0" fontId="32" fillId="4" borderId="11" xfId="0" applyFont="1" applyFill="1" applyBorder="1" applyAlignment="1">
      <alignment horizontal="center" vertical="top" wrapText="1"/>
    </xf>
    <xf numFmtId="0" fontId="32" fillId="4" borderId="12" xfId="0" applyFont="1" applyFill="1" applyBorder="1" applyAlignment="1">
      <alignment horizontal="center" vertical="top"/>
    </xf>
    <xf numFmtId="0" fontId="32" fillId="4" borderId="13" xfId="0" applyFont="1" applyFill="1" applyBorder="1" applyAlignment="1">
      <alignment horizontal="center" vertical="top" wrapText="1"/>
    </xf>
    <xf numFmtId="0" fontId="32" fillId="4" borderId="14" xfId="0" applyFont="1" applyFill="1" applyBorder="1" applyAlignment="1">
      <alignment horizontal="center" vertical="top"/>
    </xf>
    <xf numFmtId="0" fontId="33" fillId="0" borderId="0" xfId="0" applyFont="1" applyFill="1" applyBorder="1" applyAlignment="1">
      <alignment vertical="center"/>
    </xf>
    <xf numFmtId="0" fontId="8" fillId="0" borderId="13" xfId="1" applyFill="1" applyBorder="1" applyAlignment="1" applyProtection="1">
      <alignment horizontal="center" vertical="top" wrapText="1"/>
    </xf>
    <xf numFmtId="0" fontId="8" fillId="0" borderId="14" xfId="1" applyFill="1" applyBorder="1" applyAlignment="1" applyProtection="1">
      <alignment horizontal="center" vertical="top"/>
    </xf>
    <xf numFmtId="0" fontId="8" fillId="0" borderId="13" xfId="1" applyFill="1" applyBorder="1" applyAlignment="1" applyProtection="1">
      <alignment horizontal="center" vertical="top"/>
    </xf>
    <xf numFmtId="0" fontId="16" fillId="5" borderId="13" xfId="0" applyFont="1" applyFill="1" applyBorder="1" applyAlignment="1">
      <alignment horizontal="center" vertical="top"/>
    </xf>
    <xf numFmtId="0" fontId="16" fillId="5" borderId="14" xfId="0" applyFont="1" applyFill="1" applyBorder="1" applyAlignment="1">
      <alignment horizontal="center" vertical="top"/>
    </xf>
    <xf numFmtId="0" fontId="34" fillId="0" borderId="17" xfId="0" applyFont="1" applyBorder="1"/>
    <xf numFmtId="0" fontId="34" fillId="0" borderId="18" xfId="0" applyFont="1" applyBorder="1"/>
    <xf numFmtId="0" fontId="34" fillId="0" borderId="3" xfId="0" applyFont="1" applyBorder="1"/>
    <xf numFmtId="0" fontId="34" fillId="0" borderId="19" xfId="0" applyFont="1" applyBorder="1"/>
    <xf numFmtId="0" fontId="34" fillId="0" borderId="5" xfId="0" applyFont="1" applyBorder="1" applyAlignment="1">
      <alignment vertical="center"/>
    </xf>
    <xf numFmtId="0" fontId="34" fillId="0" borderId="20" xfId="0" applyFont="1" applyBorder="1" applyAlignment="1">
      <alignment vertical="center"/>
    </xf>
    <xf numFmtId="0" fontId="34" fillId="0" borderId="5" xfId="0" applyFont="1" applyBorder="1"/>
    <xf numFmtId="0" fontId="34" fillId="0" borderId="20" xfId="0" applyFont="1" applyBorder="1"/>
    <xf numFmtId="0" fontId="3" fillId="7" borderId="0" xfId="0" applyFont="1" applyFill="1" applyAlignment="1">
      <alignment vertical="center"/>
    </xf>
    <xf numFmtId="0" fontId="27" fillId="8" borderId="2" xfId="0" applyFont="1" applyFill="1" applyBorder="1" applyAlignment="1">
      <alignment vertical="center"/>
    </xf>
    <xf numFmtId="0" fontId="35" fillId="8" borderId="1" xfId="2" applyFont="1" applyFill="1" applyBorder="1" applyAlignment="1" applyProtection="1">
      <alignment horizontal="right" vertical="center"/>
    </xf>
    <xf numFmtId="0" fontId="27" fillId="8" borderId="0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9" borderId="0" xfId="0" applyFont="1" applyFill="1" applyAlignment="1">
      <alignment vertical="center"/>
    </xf>
    <xf numFmtId="0" fontId="4" fillId="0" borderId="21" xfId="0" applyFont="1" applyFill="1" applyBorder="1" applyAlignment="1">
      <alignment horizontal="right" vertical="center"/>
    </xf>
    <xf numFmtId="0" fontId="10" fillId="10" borderId="0" xfId="0" applyFont="1" applyFill="1" applyAlignment="1">
      <alignment vertical="center"/>
    </xf>
    <xf numFmtId="0" fontId="34" fillId="0" borderId="22" xfId="0" applyFont="1" applyBorder="1"/>
    <xf numFmtId="0" fontId="34" fillId="0" borderId="23" xfId="0" applyFont="1" applyBorder="1"/>
    <xf numFmtId="0" fontId="3" fillId="11" borderId="0" xfId="0" applyFont="1" applyFill="1" applyAlignment="1">
      <alignment vertical="center"/>
    </xf>
    <xf numFmtId="0" fontId="36" fillId="12" borderId="0" xfId="0" applyFont="1" applyFill="1" applyAlignment="1">
      <alignment horizontal="left"/>
    </xf>
    <xf numFmtId="0" fontId="3" fillId="12" borderId="0" xfId="0" applyFont="1" applyFill="1"/>
    <xf numFmtId="0" fontId="8" fillId="12" borderId="0" xfId="1" applyFill="1" applyAlignment="1" applyProtection="1"/>
    <xf numFmtId="0" fontId="2" fillId="6" borderId="0" xfId="0" applyFont="1" applyFill="1" applyBorder="1"/>
    <xf numFmtId="0" fontId="2" fillId="6" borderId="24" xfId="0" applyFont="1" applyFill="1" applyBorder="1"/>
    <xf numFmtId="0" fontId="33" fillId="6" borderId="16" xfId="0" applyFont="1" applyFill="1" applyBorder="1"/>
    <xf numFmtId="0" fontId="37" fillId="6" borderId="15" xfId="0" applyFont="1" applyFill="1" applyBorder="1" applyAlignment="1">
      <alignment horizontal="center"/>
    </xf>
    <xf numFmtId="0" fontId="37" fillId="6" borderId="25" xfId="0" applyFont="1" applyFill="1" applyBorder="1" applyAlignment="1">
      <alignment horizontal="center"/>
    </xf>
    <xf numFmtId="0" fontId="37" fillId="13" borderId="15" xfId="0" applyFont="1" applyFill="1" applyBorder="1" applyAlignment="1">
      <alignment horizontal="center"/>
    </xf>
    <xf numFmtId="0" fontId="37" fillId="6" borderId="15" xfId="0" applyFont="1" applyFill="1" applyBorder="1"/>
    <xf numFmtId="0" fontId="37" fillId="6" borderId="26" xfId="0" applyFont="1" applyFill="1" applyBorder="1"/>
    <xf numFmtId="0" fontId="38" fillId="6" borderId="15" xfId="0" applyFont="1" applyFill="1" applyBorder="1" applyAlignment="1">
      <alignment horizontal="right"/>
    </xf>
    <xf numFmtId="0" fontId="39" fillId="0" borderId="17" xfId="0" applyFont="1" applyBorder="1"/>
    <xf numFmtId="0" fontId="39" fillId="0" borderId="18" xfId="0" applyFont="1" applyBorder="1"/>
    <xf numFmtId="0" fontId="40" fillId="6" borderId="27" xfId="0" applyFont="1" applyFill="1" applyBorder="1" applyAlignment="1">
      <alignment horizontal="center"/>
    </xf>
    <xf numFmtId="0" fontId="41" fillId="6" borderId="27" xfId="0" applyFont="1" applyFill="1" applyBorder="1"/>
    <xf numFmtId="0" fontId="42" fillId="6" borderId="27" xfId="0" applyFont="1" applyFill="1" applyBorder="1" applyAlignment="1">
      <alignment horizontal="left"/>
    </xf>
    <xf numFmtId="0" fontId="42" fillId="6" borderId="27" xfId="0" applyFont="1" applyFill="1" applyBorder="1" applyAlignment="1">
      <alignment horizontal="center"/>
    </xf>
    <xf numFmtId="0" fontId="41" fillId="6" borderId="27" xfId="0" applyFont="1" applyFill="1" applyBorder="1" applyAlignment="1">
      <alignment horizontal="left"/>
    </xf>
    <xf numFmtId="0" fontId="41" fillId="6" borderId="27" xfId="0" applyFont="1" applyFill="1" applyBorder="1" applyAlignment="1">
      <alignment horizontal="center"/>
    </xf>
    <xf numFmtId="0" fontId="43" fillId="6" borderId="27" xfId="0" applyFont="1" applyFill="1" applyBorder="1" applyAlignment="1">
      <alignment horizontal="center"/>
    </xf>
    <xf numFmtId="0" fontId="41" fillId="6" borderId="18" xfId="0" applyFont="1" applyFill="1" applyBorder="1" applyAlignment="1">
      <alignment horizontal="center"/>
    </xf>
    <xf numFmtId="0" fontId="33" fillId="6" borderId="15" xfId="0" applyFont="1" applyFill="1" applyBorder="1" applyAlignment="1">
      <alignment horizontal="left"/>
    </xf>
    <xf numFmtId="0" fontId="33" fillId="6" borderId="16" xfId="0" applyFont="1" applyFill="1" applyBorder="1" applyAlignment="1">
      <alignment horizontal="left" vertical="center"/>
    </xf>
    <xf numFmtId="0" fontId="33" fillId="6" borderId="15" xfId="0" applyFont="1" applyFill="1" applyBorder="1" applyAlignment="1">
      <alignment horizontal="left" vertical="center"/>
    </xf>
    <xf numFmtId="14" fontId="10" fillId="0" borderId="0" xfId="0" applyNumberFormat="1" applyFont="1" applyAlignment="1">
      <alignment horizontal="left" vertical="center" wrapText="1"/>
    </xf>
    <xf numFmtId="14" fontId="10" fillId="0" borderId="2" xfId="0" applyNumberFormat="1" applyFont="1" applyBorder="1" applyAlignment="1">
      <alignment horizontal="left" vertical="center" wrapText="1"/>
    </xf>
  </cellXfs>
  <cellStyles count="4">
    <cellStyle name="Hyperlink" xfId="1" builtinId="8"/>
    <cellStyle name="Hyperlink 2" xfId="2"/>
    <cellStyle name="Normal" xfId="0" builtinId="0"/>
    <cellStyle name="Separador de milhares 2" xfId="3"/>
  </cellStyles>
  <dxfs count="21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urbsp01\PIUs_Monitoramento\01_Documenta&#231;&#227;o\PIUS_Doc_ParticipacaoPublic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s"/>
      <sheetName val="organizacao"/>
      <sheetName val="processo"/>
      <sheetName val="levantamento_DOC_PIUs"/>
      <sheetName val="hiperlinks"/>
      <sheetName val="sup_PIUS menores"/>
      <sheetName val="sup_PIUS maiores"/>
      <sheetName val="sup_hiperlinks"/>
      <sheetName val="superado_exemplos"/>
      <sheetName val="superado_organizacao geral"/>
      <sheetName val="organização ge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E5" t="str">
            <v>Manifestação de Interesse Privado</v>
          </cell>
          <cell r="F5" t="str">
            <v>nsa</v>
          </cell>
          <cell r="G5">
            <v>0</v>
          </cell>
          <cell r="H5" t="str">
            <v>x</v>
          </cell>
          <cell r="I5" t="str">
            <v>http://gestaourbana.prefeitura.sp.gov.br/wp-content/uploads/2016/03/01_-MIP_PIU_Vila-Leopoldina-Villa-Lobos_motiva%C3%A7%C3%A3o.pdf</v>
          </cell>
          <cell r="J5">
            <v>0</v>
          </cell>
          <cell r="K5" t="str">
            <v>x</v>
          </cell>
          <cell r="L5" t="str">
            <v>http://gestaourbana.prefeitura.sp.gov.br/wp-content/uploads/2016/03/PIU_NESP_REQUERIMENTO-1.pdf</v>
          </cell>
          <cell r="M5" t="str">
            <v>nsa</v>
          </cell>
          <cell r="N5">
            <v>0</v>
          </cell>
          <cell r="O5" t="str">
            <v>nsa</v>
          </cell>
          <cell r="P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E7" t="str">
            <v>Procedimento de Manifestação de Interesse</v>
          </cell>
          <cell r="F7" t="str">
            <v>nsa</v>
          </cell>
          <cell r="G7">
            <v>0</v>
          </cell>
          <cell r="H7" t="str">
            <v>nsa</v>
          </cell>
          <cell r="I7">
            <v>0</v>
          </cell>
          <cell r="J7">
            <v>0</v>
          </cell>
          <cell r="K7" t="str">
            <v>nsa</v>
          </cell>
          <cell r="L7">
            <v>0</v>
          </cell>
          <cell r="M7" t="str">
            <v>nsa</v>
          </cell>
          <cell r="N7">
            <v>0</v>
          </cell>
          <cell r="O7" t="str">
            <v>x</v>
          </cell>
          <cell r="P7" t="str">
            <v>http://www.prefeitura.sp.gov.br/cidade/secretarias/upload/chamadas/pacaembu_-_pmi_-_edital_e_anexos_-_v3_-_30-05_edital_1496235565_1496343025.pdf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 t="str">
            <v>Programa de Interesse Público</v>
          </cell>
          <cell r="F9" t="str">
            <v>w</v>
          </cell>
          <cell r="G9">
            <v>0</v>
          </cell>
          <cell r="H9" t="str">
            <v>w</v>
          </cell>
          <cell r="I9">
            <v>0</v>
          </cell>
          <cell r="J9">
            <v>0</v>
          </cell>
          <cell r="K9" t="str">
            <v>w</v>
          </cell>
          <cell r="L9">
            <v>0</v>
          </cell>
          <cell r="M9" t="str">
            <v>-</v>
          </cell>
          <cell r="N9">
            <v>0</v>
          </cell>
          <cell r="O9" t="str">
            <v>w</v>
          </cell>
          <cell r="P9">
            <v>0</v>
          </cell>
        </row>
        <row r="10">
          <cell r="E10" t="str">
            <v>Diagnóstico</v>
          </cell>
          <cell r="F10" t="str">
            <v>x</v>
          </cell>
          <cell r="G10" t="str">
            <v>http://minutapiuriobranco.gestaourbana.prefeitura.sp.gov.br/wp-content/uploads/2016/04/PIU_RioBranco_ConsultaPublica_V03.pdf</v>
          </cell>
          <cell r="H10" t="str">
            <v>x</v>
          </cell>
          <cell r="I10" t="str">
            <v>http://minuta.gestaourbana.prefeitura.sp.gov.br/piu-leopoldina/wp-content/uploads/2016/08/02_MIP_PIU_Vila_Leopoldina-Villa-Lobos_diagnostico_e_programa.pdf</v>
          </cell>
          <cell r="J10">
            <v>0</v>
          </cell>
          <cell r="K10" t="str">
            <v>x</v>
          </cell>
          <cell r="L10" t="str">
            <v>http://gestaourbana.prefeitura.sp.gov.br/wp-content/uploads/2016/03/PIU_NESP_DIAGN%C3%93STICO-1.pdf</v>
          </cell>
          <cell r="M10" t="str">
            <v>-</v>
          </cell>
          <cell r="N10">
            <v>0</v>
          </cell>
          <cell r="O10" t="str">
            <v>w</v>
          </cell>
          <cell r="P10">
            <v>0</v>
          </cell>
        </row>
        <row r="11">
          <cell r="E11" t="str">
            <v>Mapas</v>
          </cell>
          <cell r="F11" t="str">
            <v>x</v>
          </cell>
          <cell r="G11" t="str">
            <v>http://minutapiuriobranco.gestaourbana.prefeitura.sp.gov.br/wp-content/uploads/2016/04/PIU_RioBranco_ConsultaPublica_ANEXOI_reduzido.pdf</v>
          </cell>
          <cell r="H11" t="str">
            <v>x</v>
          </cell>
          <cell r="I11" t="str">
            <v>http://minuta.gestaourbana.prefeitura.sp.gov.br/piu-leopoldina/wp-content/uploads/2016/08/03_MIP_PIU_Vila_Leopoldina-Villa-Lobos_mapas.pdf</v>
          </cell>
          <cell r="J11">
            <v>0</v>
          </cell>
          <cell r="K11" t="str">
            <v>x</v>
          </cell>
          <cell r="L11" t="str">
            <v>http://gestaourbana.prefeitura.sp.gov.br/wp-content/uploads/2016/03/PIU_NESP_PER%C3%8DMETRO-1.pdf</v>
          </cell>
          <cell r="M11" t="str">
            <v>-</v>
          </cell>
          <cell r="N11">
            <v>0</v>
          </cell>
          <cell r="O11" t="str">
            <v>-</v>
          </cell>
          <cell r="P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 t="str">
            <v xml:space="preserve">Divulgação da Consulta Publica </v>
          </cell>
          <cell r="F14" t="str">
            <v>x</v>
          </cell>
          <cell r="G14" t="str">
            <v>http://gestaourbana.prefeitura.sp.gov.br/noticias/prefeitura-de-sao-paulo-abre-consulta-publica-sobre-o-projeto-de-intervencao-urbana-piu-rio-branco/</v>
          </cell>
          <cell r="H14" t="str">
            <v>x</v>
          </cell>
          <cell r="I14" t="str">
            <v>http://gestaourbana.prefeitura.sp.gov.br/noticias/prorrogado-o-prazo-da-consulta-publica-sobre-o-piu-vila-leopoldina/</v>
          </cell>
          <cell r="J14">
            <v>0</v>
          </cell>
          <cell r="K14" t="str">
            <v>x</v>
          </cell>
          <cell r="L14" t="str">
            <v>http://gestaourbana.prefeitura.sp.gov.br/noticias/prefeitura-de-sao-paulo-abre-minuta-participativa-do-decreto-sobre-o-projeto-de-intervencao-urbana-novo-entreposto-de-sao-paulo-piu-nesp/</v>
          </cell>
          <cell r="M14" t="str">
            <v>x</v>
          </cell>
          <cell r="N14" t="str">
            <v>http://gestaourbana.prefeitura.sp.gov.br/noticias/prefeitura-abre-consulta-publica-do-projeto-de-lei-para-o-piu-anhembi/</v>
          </cell>
          <cell r="O14" t="str">
            <v>-</v>
          </cell>
          <cell r="P14">
            <v>0</v>
          </cell>
        </row>
        <row r="15">
          <cell r="E15" t="str">
            <v>Texto da Consulta Pública</v>
          </cell>
          <cell r="F15" t="str">
            <v>x</v>
          </cell>
          <cell r="G15" t="str">
            <v>http://minutapiuriobranco.gestaourbana.prefeitura.sp.gov.br/</v>
          </cell>
          <cell r="H15" t="str">
            <v>x</v>
          </cell>
          <cell r="I15" t="str">
            <v>http://minuta.gestaourbana.prefeitura.sp.gov.br/piu-leopoldina/</v>
          </cell>
          <cell r="J15">
            <v>0</v>
          </cell>
          <cell r="K15" t="str">
            <v>x</v>
          </cell>
          <cell r="L15" t="str">
            <v>http://minuta.gestaourbana.prefeitura.sp.gov.br/piunesp/</v>
          </cell>
          <cell r="M15" t="str">
            <v>x</v>
          </cell>
          <cell r="N15" t="str">
            <v>http://minuta.gestaourbana.prefeitura.sp.gov.br/piu-anhembi/</v>
          </cell>
          <cell r="O15" t="str">
            <v>x</v>
          </cell>
          <cell r="P15" t="str">
            <v>http://gestaourbana.prefeitura.sp.gov.br/estruturacao-territorial/piu/piu-pacaembu/</v>
          </cell>
        </row>
        <row r="16">
          <cell r="E16" t="str">
            <v xml:space="preserve">Sistematização das contribuições </v>
          </cell>
          <cell r="F16" t="str">
            <v>x</v>
          </cell>
          <cell r="G16" t="str">
            <v>http://gestaourbana.prefeitura.sp.gov.br/wp-content/uploads/2016/03/Contribui%C3%A7%C3%B5es.pdf</v>
          </cell>
          <cell r="H16" t="str">
            <v>x</v>
          </cell>
          <cell r="I16" t="str">
            <v>http://gestaourbana.prefeitura.sp.gov.br/wp-content/uploads/2016/03/PIU-Leopoldina.pdf</v>
          </cell>
          <cell r="J16">
            <v>0</v>
          </cell>
          <cell r="K16" t="str">
            <v>-</v>
          </cell>
          <cell r="L16">
            <v>0</v>
          </cell>
          <cell r="M16">
            <v>0</v>
          </cell>
          <cell r="N16">
            <v>0</v>
          </cell>
          <cell r="O16" t="str">
            <v>x</v>
          </cell>
          <cell r="P16" t="str">
            <v>http://minuta.gestaourbana.prefeitura.sp.gov.br/piu-pacaembu/static/xls/piu-pacaembu_consulta_respostas_2018-02-08.zip</v>
          </cell>
        </row>
        <row r="17">
          <cell r="E17" t="str">
            <v>Contribuições Consolidadas</v>
          </cell>
          <cell r="F17" t="str">
            <v>-</v>
          </cell>
          <cell r="G17">
            <v>0</v>
          </cell>
          <cell r="H17" t="str">
            <v>-</v>
          </cell>
          <cell r="I17">
            <v>0</v>
          </cell>
          <cell r="J17">
            <v>0</v>
          </cell>
          <cell r="K17" t="str">
            <v>-</v>
          </cell>
          <cell r="L17">
            <v>0</v>
          </cell>
          <cell r="M17">
            <v>0</v>
          </cell>
          <cell r="N17">
            <v>0</v>
          </cell>
          <cell r="O17" t="str">
            <v>-</v>
          </cell>
          <cell r="P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E19" t="str">
            <v>Divulgação da Audiência Pública</v>
          </cell>
          <cell r="F19" t="str">
            <v>nsa</v>
          </cell>
          <cell r="G19">
            <v>0</v>
          </cell>
          <cell r="H19" t="str">
            <v>x</v>
          </cell>
          <cell r="I19" t="str">
            <v>print DOSP</v>
          </cell>
          <cell r="J19">
            <v>0</v>
          </cell>
          <cell r="K19" t="str">
            <v>x</v>
          </cell>
          <cell r="L19" t="str">
            <v>print DOSP</v>
          </cell>
          <cell r="M19" t="str">
            <v>x</v>
          </cell>
          <cell r="N19" t="str">
            <v>print DOSP</v>
          </cell>
          <cell r="O19" t="str">
            <v>nsa</v>
          </cell>
          <cell r="P19">
            <v>0</v>
          </cell>
        </row>
        <row r="20">
          <cell r="E20" t="str">
            <v>Apresentação</v>
          </cell>
          <cell r="F20" t="str">
            <v>nsa</v>
          </cell>
          <cell r="G20">
            <v>0</v>
          </cell>
          <cell r="H20" t="str">
            <v>x</v>
          </cell>
          <cell r="I20" t="str">
            <v>http://gestaourbana.prefeitura.sp.gov.br/wp-content/uploads/2016/03/PIU_VL_AudienciaPublica_01_11_SPURB-2.pdf</v>
          </cell>
          <cell r="J20" t="str">
            <v>http://gestaourbana.prefeitura.sp.gov.br/wp-content/uploads/2016/03/PIU_VL_AudienciaPublica_01_11_Proponente.pdf</v>
          </cell>
          <cell r="K20" t="str">
            <v>x</v>
          </cell>
          <cell r="L20" t="str">
            <v>http://gestaourbana.prefeitura.sp.gov.br/wp-content/uploads/2016/03/NESP_apresentacao_2016_08_27.pdf</v>
          </cell>
          <cell r="M20" t="str">
            <v>-</v>
          </cell>
          <cell r="N20">
            <v>0</v>
          </cell>
          <cell r="O20" t="str">
            <v>nsa</v>
          </cell>
          <cell r="P20">
            <v>0</v>
          </cell>
        </row>
        <row r="21">
          <cell r="E21" t="str">
            <v>Lista de Presença</v>
          </cell>
          <cell r="F21" t="str">
            <v>nsa</v>
          </cell>
          <cell r="G21">
            <v>0</v>
          </cell>
          <cell r="H21" t="str">
            <v>x</v>
          </cell>
          <cell r="I21" t="str">
            <v>http://gestaourbana.prefeitura.sp.gov.br/wp-content/uploads/2016/03/Lista-de-Presen%C3%A7a-Sem-contato.pdf</v>
          </cell>
          <cell r="J21">
            <v>0</v>
          </cell>
          <cell r="K21" t="str">
            <v>x</v>
          </cell>
          <cell r="L21" t="str">
            <v>http://gestaourbana.prefeitura.sp.gov.br/wp-content/uploads/2016/03/NESP_lista_presenca_2016_08_27-3.pdf</v>
          </cell>
          <cell r="M21" t="str">
            <v>-</v>
          </cell>
          <cell r="N21">
            <v>0</v>
          </cell>
          <cell r="O21" t="str">
            <v>nsa</v>
          </cell>
          <cell r="P21">
            <v>0</v>
          </cell>
        </row>
        <row r="22">
          <cell r="E22" t="str">
            <v>Ata</v>
          </cell>
          <cell r="F22" t="str">
            <v>nsa</v>
          </cell>
          <cell r="G22">
            <v>0</v>
          </cell>
          <cell r="H22" t="str">
            <v>x</v>
          </cell>
          <cell r="I22" t="str">
            <v>http://gestaourbana.prefeitura.sp.gov.br/wp-content/uploads/2016/03/PIU_VL_ATA_Audiencia01_11_16_rev_GP.pdf</v>
          </cell>
          <cell r="J22">
            <v>0</v>
          </cell>
          <cell r="K22" t="str">
            <v>x</v>
          </cell>
          <cell r="L22" t="str">
            <v>http://gestaourbana.prefeitura.sp.gov.br/wp-content/uploads/2016/03/NESP_ata_2016_08_27.pdf</v>
          </cell>
          <cell r="M22" t="str">
            <v>x</v>
          </cell>
          <cell r="N22" t="str">
            <v>http://gestaourbana.prefeitura.sp.gov.br/wp-content/uploads/2018/01/Minuta_ATA_PIU-ANHEMBI_10_01_2018.pdf</v>
          </cell>
          <cell r="O22" t="str">
            <v>nsa</v>
          </cell>
          <cell r="P22">
            <v>0</v>
          </cell>
        </row>
        <row r="23">
          <cell r="E23" t="str">
            <v xml:space="preserve">Contribuições </v>
          </cell>
          <cell r="F23" t="str">
            <v>nsa</v>
          </cell>
          <cell r="G23">
            <v>0</v>
          </cell>
          <cell r="H23" t="str">
            <v>-</v>
          </cell>
          <cell r="I23">
            <v>0</v>
          </cell>
          <cell r="J23">
            <v>0</v>
          </cell>
          <cell r="K23" t="str">
            <v>x</v>
          </cell>
          <cell r="L23" t="str">
            <v>http://gestaourbana.prefeitura.sp.gov.br/wp-content/uploads/2016/03/NESP_contribuicoes_2016_08_27.pdf</v>
          </cell>
          <cell r="M23" t="str">
            <v>-</v>
          </cell>
          <cell r="N23">
            <v>0</v>
          </cell>
          <cell r="O23" t="str">
            <v>nsa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 t="str">
            <v>Proposta - Minuta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>-</v>
          </cell>
          <cell r="L25">
            <v>0</v>
          </cell>
          <cell r="M25">
            <v>0</v>
          </cell>
          <cell r="N25">
            <v>0</v>
          </cell>
          <cell r="O25" t="str">
            <v>w</v>
          </cell>
          <cell r="P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 t="str">
            <v xml:space="preserve">Divulgação da Consulta Publica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>nsa</v>
          </cell>
          <cell r="L28">
            <v>0</v>
          </cell>
          <cell r="M28">
            <v>0</v>
          </cell>
          <cell r="N28">
            <v>0</v>
          </cell>
          <cell r="O28" t="str">
            <v>x</v>
          </cell>
          <cell r="P28" t="str">
            <v>http://gestaourbana.prefeitura.sp.gov.br/noticias/participe-da-consulta-publica-para-o-piu-pacaembu/</v>
          </cell>
        </row>
        <row r="29">
          <cell r="E29" t="str">
            <v>Texto da Consulta Pública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>nsa</v>
          </cell>
          <cell r="L29">
            <v>0</v>
          </cell>
          <cell r="M29">
            <v>0</v>
          </cell>
          <cell r="N29">
            <v>0</v>
          </cell>
          <cell r="O29" t="str">
            <v>x</v>
          </cell>
          <cell r="P29" t="str">
            <v>http://minuta.gestaourbana.prefeitura.sp.gov.br/piu-pacaembu/#/consulta</v>
          </cell>
        </row>
        <row r="30">
          <cell r="E30" t="str">
            <v>Sistematização das contribuições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>nsa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 t="str">
            <v>Contribuições Consolidadas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nsa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 t="str">
            <v>Divulgação da Audiência Pública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>x</v>
          </cell>
          <cell r="L33" t="str">
            <v>print DOSP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 t="str">
            <v>Apresentação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>x</v>
          </cell>
          <cell r="L34" t="str">
            <v>http://gestaourbana.prefeitura.sp.gov.br/wp-content/uploads/2016/03/PIU_NESP_Apresenta%C3%A7%C3%A3oAudiencia171216_SPURB.pdf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 t="str">
            <v>Lista de Presença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>-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 t="str">
            <v>Ata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>x</v>
          </cell>
          <cell r="L36" t="str">
            <v>http://gestaourbana.prefeitura.sp.gov.br/wp-content/uploads/2016/03/PIU_NESP_Ata_Audiencia171216.pdf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 t="str">
            <v>Contribuições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>-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 t="str">
            <v>Projeto Urbanístico Final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>x</v>
          </cell>
          <cell r="L38" t="str">
            <v>http://gestaourbana.prefeitura.sp.gov.br/wp-content/uploads/2016/03/PIU-NESP-Relat%C3%B3rio-Final_161215_reduzido.pdf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 t="str">
            <v>Decreto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>x</v>
          </cell>
          <cell r="L39" t="str">
            <v xml:space="preserve">http://gestaourbana.prefeitura.sp.gov.br/wp-content/uploads/2016/12/DECRETO-N%C2%BA-57569.pdf 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 t="str">
            <v>Anexo Decreto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>anexo decreto (já esta no projeto urbanistico final)</v>
          </cell>
          <cell r="L40" t="str">
            <v>http://gestaourbana.prefeitura.sp.gov.br/wp-content/uploads/2016/12/mapa-e-quadros.pdf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inuta.gestaourbana.prefeitura.sp.gov.br/piu-act/wp-content/uploads/2016/10/mapas/ACT_99_6U_005_V00.pdf" TargetMode="External"/><Relationship Id="rId21" Type="http://schemas.openxmlformats.org/officeDocument/2006/relationships/hyperlink" Target="http://gestaourbana.prefeitura.sp.gov.br/wp-content/uploads/2016/12/mapa-e-quadros.pdf" TargetMode="External"/><Relationship Id="rId42" Type="http://schemas.openxmlformats.org/officeDocument/2006/relationships/hyperlink" Target="http://gestaourbana.prefeitura.sp.gov.br/wp-content/uploads/2018/03/ACJU-03-10.pdf" TargetMode="External"/><Relationship Id="rId63" Type="http://schemas.openxmlformats.org/officeDocument/2006/relationships/hyperlink" Target="http://gestaourbana.prefeitura.sp.gov.br/wp-content/uploads/2016/03/Contribui%C3%A7%C3%B5es-PIU-ACT.pdf" TargetMode="External"/><Relationship Id="rId84" Type="http://schemas.openxmlformats.org/officeDocument/2006/relationships/hyperlink" Target="http://gestaourbana.prefeitura.sp.gov.br/wp-content/uploads/2016/03/PIU-terminais-municipais_consultas-publicas_2017-08.pdf" TargetMode="External"/><Relationship Id="rId138" Type="http://schemas.openxmlformats.org/officeDocument/2006/relationships/hyperlink" Target="http://gestaourbana.prefeitura.sp.gov.br/wp-content/uploads/2016/03/PIU-terminais-municipais_consultas-publicas_2017-08.pdf" TargetMode="External"/><Relationship Id="rId159" Type="http://schemas.openxmlformats.org/officeDocument/2006/relationships/hyperlink" Target="http://gestaourbana.prefeitura.sp.gov.br/wp-content/uploads/2016/03/C%C3%B3pia-de-Relat%C3%B3rio-de-Coment%C3%A1rios-Decreto-Minuta-PIU-NESP.pdf" TargetMode="External"/><Relationship Id="rId170" Type="http://schemas.openxmlformats.org/officeDocument/2006/relationships/hyperlink" Target="..\01_Documenta&#231;&#227;o\010_PIU_Nacoes_Unidas" TargetMode="External"/><Relationship Id="rId191" Type="http://schemas.openxmlformats.org/officeDocument/2006/relationships/hyperlink" Target="..\05_Arquivos%20para%20Comunica&#231;&#227;o\4_arquivos%20gestao%20urbana\19_Documentos%20PIU%20Terminal%20-%20Princesa%20Isabel" TargetMode="External"/><Relationship Id="rId205" Type="http://schemas.openxmlformats.org/officeDocument/2006/relationships/hyperlink" Target="http://gestaourbana.prefeitura.sp.gov.br/wp-content/uploads/2015/08/MVC_99_6U_AP_Audiencias_2015-09-14.pdf" TargetMode="External"/><Relationship Id="rId226" Type="http://schemas.openxmlformats.org/officeDocument/2006/relationships/hyperlink" Target="http://gestaourbana.prefeitura.sp.gov.br/wp-content/uploads/2015/09/OUCBT_Lista_Presenca_Juventus2015set14.pdf" TargetMode="External"/><Relationship Id="rId247" Type="http://schemas.openxmlformats.org/officeDocument/2006/relationships/hyperlink" Target="http://gestaourbana.prefeitura.sp.gov.br/wp-content/uploads/2016/10/ACT_PIU.pdf" TargetMode="External"/><Relationship Id="rId107" Type="http://schemas.openxmlformats.org/officeDocument/2006/relationships/hyperlink" Target="http://minuta.gestaourbana.prefeitura.sp.gov.br/piu-act/wp-content/uploads/2016/10/quadros/Quadro_1D.pdf" TargetMode="External"/><Relationship Id="rId268" Type="http://schemas.openxmlformats.org/officeDocument/2006/relationships/hyperlink" Target="http://gestaourbana.prefeitura.sp.gov.br/wp-content/uploads/2013/12/Tabela-ressarcimento-1%C2%AA-Fase.pdf" TargetMode="External"/><Relationship Id="rId289" Type="http://schemas.openxmlformats.org/officeDocument/2006/relationships/hyperlink" Target="http://gestaourbana.prefeitura.sp.gov.br/wp-content/uploads/piu-monitoramento/VL1_Parecer_DEUSO.pdf" TargetMode="External"/><Relationship Id="rId11" Type="http://schemas.openxmlformats.org/officeDocument/2006/relationships/hyperlink" Target="http://gestaourbana.prefeitura.sp.gov.br/wp-content/uploads/2016/03/PIU_VL_AudienciaPublica_01_11_Proponente.pdf" TargetMode="External"/><Relationship Id="rId32" Type="http://schemas.openxmlformats.org/officeDocument/2006/relationships/hyperlink" Target="http://gestaourbana.prefeitura.sp.gov.br/wp-content/uploads/2017/06/ACJ_Consulta-Publica_Final_Za.pdf" TargetMode="External"/><Relationship Id="rId53" Type="http://schemas.openxmlformats.org/officeDocument/2006/relationships/hyperlink" Target="http://gestaourbana.prefeitura.sp.gov.br/wp-content/uploads/2016/03/PIU-NacoesUnidas_anexo1.pdf" TargetMode="External"/><Relationship Id="rId74" Type="http://schemas.openxmlformats.org/officeDocument/2006/relationships/hyperlink" Target="http://minuta.gestaourbana.prefeitura.sp.gov.br/pl-arco-jurubatuba/static/pdf/7_PLANO_MELHORAMENTOS_VIARIOS.pdf" TargetMode="External"/><Relationship Id="rId128" Type="http://schemas.openxmlformats.org/officeDocument/2006/relationships/hyperlink" Target="https://www.youtube.com/watch?v=xCpVr4AxAsY" TargetMode="External"/><Relationship Id="rId149" Type="http://schemas.openxmlformats.org/officeDocument/2006/relationships/hyperlink" Target="http://minuta.gestaourbana.prefeitura.sp.gov.br/decreto-piu-nesp/" TargetMode="External"/><Relationship Id="rId5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95" Type="http://schemas.openxmlformats.org/officeDocument/2006/relationships/hyperlink" Target="http://www.prefeitura.sp.gov.br/cidade/secretarias/upload/desenvolvimento_urbano/arquivos/arco-tiete/registro-sessao-020130404.pdf" TargetMode="External"/><Relationship Id="rId160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181" Type="http://schemas.openxmlformats.org/officeDocument/2006/relationships/hyperlink" Target="..\05_Arquivos%20para%20Comunica&#231;&#227;o\4_arquivos%20gestao%20urbana\3_Documentos%20PIU%20Arco%20Tiete" TargetMode="External"/><Relationship Id="rId216" Type="http://schemas.openxmlformats.org/officeDocument/2006/relationships/hyperlink" Target="http://www.prefeitura.sp.gov.br/cidade/secretarias/upload/desenvolvimento_urbano/arquivos/mvc/mvc-sub-se-z/mvc-sub-se-z.ppt" TargetMode="External"/><Relationship Id="rId237" Type="http://schemas.openxmlformats.org/officeDocument/2006/relationships/hyperlink" Target="http://gestaourbana.prefeitura.sp.gov.br/wp-content/uploads/2015/08/LAP_01_SVMA-G_2015.pdf" TargetMode="External"/><Relationship Id="rId258" Type="http://schemas.openxmlformats.org/officeDocument/2006/relationships/hyperlink" Target="http://gestaourbana.prefeitura.sp.gov.br/wp-content/uploads/2016/01/Arco-Tiete_PL721-15.pdf" TargetMode="External"/><Relationship Id="rId279" Type="http://schemas.openxmlformats.org/officeDocument/2006/relationships/hyperlink" Target="http://minutapiuriobranco.gestaourbana.prefeitura.sp.gov.br/wp-content/uploads/2016/04/PIU_RioBranco_ConsultaPublica_V03.pdf" TargetMode="External"/><Relationship Id="rId22" Type="http://schemas.openxmlformats.org/officeDocument/2006/relationships/hyperlink" Target="http://gestaourbana.prefeitura.sp.gov.br/wp-content/uploads/2016/03/PIU-NESP-Relat%C3%B3rio-Final_161215_reduzido.pdf" TargetMode="External"/><Relationship Id="rId43" Type="http://schemas.openxmlformats.org/officeDocument/2006/relationships/hyperlink" Target="http://gestaourbana.prefeitura.sp.gov.br/wp-content/uploads/2018/03/ACJ_PIU_2018_Campo-Limpo-e-M%C2%B4Boi-Mirim.pdf" TargetMode="External"/><Relationship Id="rId64" Type="http://schemas.openxmlformats.org/officeDocument/2006/relationships/hyperlink" Target="http://minuta.gestaourbana.prefeitura.sp.gov.br/piu-act/wp-content/uploads/2016/10/quadros/Quadro_1A.pdf" TargetMode="External"/><Relationship Id="rId118" Type="http://schemas.openxmlformats.org/officeDocument/2006/relationships/hyperlink" Target="http://minuta.gestaourbana.prefeitura.sp.gov.br/piu-act/wp-content/uploads/2016/10/mapas/ACT_99_6U_007_V00.pdf" TargetMode="External"/><Relationship Id="rId139" Type="http://schemas.openxmlformats.org/officeDocument/2006/relationships/hyperlink" Target="http://gestaourbana.prefeitura.sp.gov.br/wp-content/uploads/2016/03/PIU-terminais-municipais_consultas-publicas_2017-08.pdf" TargetMode="External"/><Relationship Id="rId290" Type="http://schemas.openxmlformats.org/officeDocument/2006/relationships/hyperlink" Target="http://gestaourbana.prefeitura.sp.gov.br/wp-content/uploads/piu-monitoramento/VL2_34_Consulta_DOC.pdf" TargetMode="External"/><Relationship Id="rId85" Type="http://schemas.openxmlformats.org/officeDocument/2006/relationships/hyperlink" Target="http://minuta.gestaourbana.prefeitura.sp.gov.br/piu-terminais/" TargetMode="External"/><Relationship Id="rId150" Type="http://schemas.openxmlformats.org/officeDocument/2006/relationships/hyperlink" Target="http://minuta.gestaourbana.prefeitura.sp.gov.br/decreto-piu-nesp/wp-content/uploads/2016/11/anexo_MAPA1.jpg" TargetMode="External"/><Relationship Id="rId171" Type="http://schemas.openxmlformats.org/officeDocument/2006/relationships/hyperlink" Target="..\01_Documenta&#231;&#227;o\011_PIU_Area_Central" TargetMode="External"/><Relationship Id="rId192" Type="http://schemas.openxmlformats.org/officeDocument/2006/relationships/hyperlink" Target="http://gestaourbana.prefeitura.sp.gov.br/wp-content/uploads/2018/03/PIU_Vila-Olimpia_Devolutiva_Consulta1.pdf" TargetMode="External"/><Relationship Id="rId206" Type="http://schemas.openxmlformats.org/officeDocument/2006/relationships/hyperlink" Target="http://gestaourbana.prefeitura.sp.gov.br/wp-content/uploads/2015/08/MVC_99_6U_AP_Audiencias_2015-09-14.pptx" TargetMode="External"/><Relationship Id="rId227" Type="http://schemas.openxmlformats.org/officeDocument/2006/relationships/hyperlink" Target="http://gestaourbana.prefeitura.sp.gov.br/wp-content/uploads/2015/09/OUCBT_Texto_WandaHerrero_2015set14_autorizado.pdf" TargetMode="External"/><Relationship Id="rId248" Type="http://schemas.openxmlformats.org/officeDocument/2006/relationships/hyperlink" Target="http://gestaourbana.prefeitura.sp.gov.br/wp-content/uploads/2014/08/ACT_PIU_AUDIENCIAS_COMPLETA.pdf" TargetMode="External"/><Relationship Id="rId269" Type="http://schemas.openxmlformats.org/officeDocument/2006/relationships/hyperlink" Target="http://gestaourbana.prefeitura.sp.gov.br/wp-content/uploads/2016/10/ACT_PIU_CMPU_2016-09-27.pdf" TargetMode="External"/><Relationship Id="rId12" Type="http://schemas.openxmlformats.org/officeDocument/2006/relationships/hyperlink" Target="http://gestaourbana.prefeitura.sp.gov.br/wp-content/uploads/2016/03/Lista-de-Presen%C3%A7a-Sem-contato.pdf" TargetMode="External"/><Relationship Id="rId33" Type="http://schemas.openxmlformats.org/officeDocument/2006/relationships/hyperlink" Target="http://gestaourbana.prefeitura.sp.gov.br/wp-content/uploads/2018/03/NOTA_TECNICA_PLANO_URBANISTICO.pdf" TargetMode="External"/><Relationship Id="rId108" Type="http://schemas.openxmlformats.org/officeDocument/2006/relationships/hyperlink" Target="http://minuta.gestaourbana.prefeitura.sp.gov.br/piu-act/wp-content/uploads/2016/10/quadros/Quadro_2.pdf" TargetMode="External"/><Relationship Id="rId129" Type="http://schemas.openxmlformats.org/officeDocument/2006/relationships/hyperlink" Target="http://gestaourbana.prefeitura.sp.gov.br/wp-content/uploads/2018/04/PIU_LEOPOLDINA_ata_audiencia_2018_05_22_final.pdf" TargetMode="External"/><Relationship Id="rId280" Type="http://schemas.openxmlformats.org/officeDocument/2006/relationships/hyperlink" Target="http://www.prefeitura.sp.gov.br/cidade/secretarias/desestatizacao/projetos/terminais_de_onibus_urbano/manifestacao_de_interesse_de_terminais_de_onibus_urbano/" TargetMode="External"/><Relationship Id="rId54" Type="http://schemas.openxmlformats.org/officeDocument/2006/relationships/hyperlink" Target="http://gestaourbana.prefeitura.sp.gov.br/wp-content/uploads/2016/03/PIU-Nacoes-Unidas_anexo2.pdf" TargetMode="External"/><Relationship Id="rId75" Type="http://schemas.openxmlformats.org/officeDocument/2006/relationships/hyperlink" Target="http://minuta.gestaourbana.prefeitura.sp.gov.br/pl-arco-jurubatuba/static/pdf/8_PROGRAMA_DE_INTERVENCOES.pdf" TargetMode="External"/><Relationship Id="rId96" Type="http://schemas.openxmlformats.org/officeDocument/2006/relationships/hyperlink" Target="http://www.prefeitura.sp.gov.br/cidade/secretarias/upload/desenvolvimento_urbano/arquivos/arco-tiete/PMH-Seminario-ArcoTiete-20130409.pdf" TargetMode="External"/><Relationship Id="rId140" Type="http://schemas.openxmlformats.org/officeDocument/2006/relationships/hyperlink" Target="http://minuta.gestaourbana.prefeitura.sp.gov.br/piu-terminais/" TargetMode="External"/><Relationship Id="rId161" Type="http://schemas.openxmlformats.org/officeDocument/2006/relationships/hyperlink" Target="http://gestaourbana.prefeitura.sp.gov.br/noticias/prefeitura-abre-consulta-publica-sobre-o-projeto-de-intervencao-urbana-piu-arco-tiete/" TargetMode="External"/><Relationship Id="rId182" Type="http://schemas.openxmlformats.org/officeDocument/2006/relationships/hyperlink" Target="..\05_Arquivos%20para%20Comunica&#231;&#227;o\4_arquivos%20gestao%20urbana\10_Documentos%20P&#205;U%20Nacoes%20Unidas" TargetMode="External"/><Relationship Id="rId217" Type="http://schemas.openxmlformats.org/officeDocument/2006/relationships/hyperlink" Target="http://www.prefeitura.sp.gov.br/cidade/secretarias/upload/desenvolvimento_urbano/arquivos/mvc/mvc-sub-vp-z/mvc-sub-vp-z.pdf" TargetMode="External"/><Relationship Id="rId6" Type="http://schemas.openxmlformats.org/officeDocument/2006/relationships/hyperlink" Target="http://minuta.gestaourbana.prefeitura.sp.gov.br/piu-leopoldina/wp-content/uploads/2016/08/03_MIP_PIU_Vila_Leopoldina-Villa-Lobos_mapas.pdf" TargetMode="External"/><Relationship Id="rId238" Type="http://schemas.openxmlformats.org/officeDocument/2006/relationships/hyperlink" Target="http://www.prefeitura.sp.gov.br/cidade/secretarias/upload/desenvolvimento_urbano/arquivos/eia/eia_v1.pdf" TargetMode="External"/><Relationship Id="rId259" Type="http://schemas.openxmlformats.org/officeDocument/2006/relationships/hyperlink" Target="http://gestaourbana.prefeitura.sp.gov.br/wp-content/uploads/2014/08/ACT_AUN_GU_1_alt-1.pptx" TargetMode="External"/><Relationship Id="rId23" Type="http://schemas.openxmlformats.org/officeDocument/2006/relationships/hyperlink" Target="http://gestaourbana.prefeitura.sp.gov.br/wp-content/uploads/2016/03/NESP_apresentacao_2016_08_27.pdf" TargetMode="External"/><Relationship Id="rId119" Type="http://schemas.openxmlformats.org/officeDocument/2006/relationships/hyperlink" Target="http://minuta.gestaourbana.prefeitura.sp.gov.br/piu-act/wp-content/uploads/2016/10/mapas/ACT_99_6U_008_V00.pdf" TargetMode="External"/><Relationship Id="rId270" Type="http://schemas.openxmlformats.org/officeDocument/2006/relationships/hyperlink" Target="http://gestaourbana.prefeitura.sp.gov.br/wp-content/uploads/2015/11/OUCBT_99_6U_AudienciaPublica_Devolutiva_Z.pdf" TargetMode="External"/><Relationship Id="rId291" Type="http://schemas.openxmlformats.org/officeDocument/2006/relationships/hyperlink" Target="http://gestaourbana.prefeitura.sp.gov.br/wp-content/uploads/piu-monitoramento/NU2_ConvocacaoInstancia_GGOUCFL_2a_RE_convocacao_2018_05_22.pdf" TargetMode="External"/><Relationship Id="rId44" Type="http://schemas.openxmlformats.org/officeDocument/2006/relationships/hyperlink" Target="http://minuta.gestaourbana.prefeitura.sp.gov.br/piu-anhembi/" TargetMode="External"/><Relationship Id="rId65" Type="http://schemas.openxmlformats.org/officeDocument/2006/relationships/hyperlink" Target="http://www.prefeitura.sp.gov.br/cidade/secretarias/upload/desenvolvimento_urbano/arquivos/arco-tiete/conjunto_mapas_arco_tiete.pdf" TargetMode="External"/><Relationship Id="rId86" Type="http://schemas.openxmlformats.org/officeDocument/2006/relationships/hyperlink" Target="http://minuta.gestaourbana.prefeitura.sp.gov.br/piu-terminal-capelinha/" TargetMode="External"/><Relationship Id="rId130" Type="http://schemas.openxmlformats.org/officeDocument/2006/relationships/hyperlink" Target="http://minuta.gestaourbana.prefeitura.sp.gov.br/piu-anhembi-1/" TargetMode="External"/><Relationship Id="rId151" Type="http://schemas.openxmlformats.org/officeDocument/2006/relationships/hyperlink" Target="http://minuta.gestaourbana.prefeitura.sp.gov.br/decreto-piu-nesp/wp-content/uploads/2016/11/PIU_NESP_Decreto_Quadro1.pdf" TargetMode="External"/><Relationship Id="rId172" Type="http://schemas.openxmlformats.org/officeDocument/2006/relationships/hyperlink" Target="..\01_Documenta&#231;&#227;o\012_PIU_Arco_Pinheiros" TargetMode="External"/><Relationship Id="rId193" Type="http://schemas.openxmlformats.org/officeDocument/2006/relationships/hyperlink" Target="http://gestaourbana.prefeitura.sp.gov.br/estruturacao-territorial/operacoes-urbanas/oucbt/" TargetMode="External"/><Relationship Id="rId207" Type="http://schemas.openxmlformats.org/officeDocument/2006/relationships/hyperlink" Target="http://www.prefeitura.sp.gov.br/cidade/secretarias/upload/desenvolvimento_urbano/arquivos/mvc/mvc-sub-se-z/mvc-sub-se-z.pdf" TargetMode="External"/><Relationship Id="rId228" Type="http://schemas.openxmlformats.org/officeDocument/2006/relationships/hyperlink" Target="http://gestaourbana.prefeitura.sp.gov.br/wp-content/uploads/2015/09/OUCBT_Ata_Audiencia_Juventus_2015set14.pdf" TargetMode="External"/><Relationship Id="rId249" Type="http://schemas.openxmlformats.org/officeDocument/2006/relationships/hyperlink" Target="http://gestaourbana.prefeitura.sp.gov.br/wp-content/uploads/2014/08/ACT_Ata_Audiencia-Publica_2016-11-22.pdf" TargetMode="External"/><Relationship Id="rId13" Type="http://schemas.openxmlformats.org/officeDocument/2006/relationships/hyperlink" Target="http://gestaourbana.prefeitura.sp.gov.br/wp-content/uploads/2016/03/PIU_VL_ATA_Audiencia01_11_16_rev_GP.pdf" TargetMode="External"/><Relationship Id="rId109" Type="http://schemas.openxmlformats.org/officeDocument/2006/relationships/hyperlink" Target="http://minuta.gestaourbana.prefeitura.sp.gov.br/piu-act/wp-content/uploads/2016/10/quadros/Quadro_2a.pdf" TargetMode="External"/><Relationship Id="rId260" Type="http://schemas.openxmlformats.org/officeDocument/2006/relationships/hyperlink" Target="http://gestaourbana.prefeitura.sp.gov.br/wp-content/uploads/2014/08/OUCBTFolhasLei.pdf" TargetMode="External"/><Relationship Id="rId281" Type="http://schemas.openxmlformats.org/officeDocument/2006/relationships/hyperlink" Target="http://www.prefeitura.sp.gov.br/cidade/secretarias/urbanismo/noticias/?p=253505" TargetMode="External"/><Relationship Id="rId34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55" Type="http://schemas.openxmlformats.org/officeDocument/2006/relationships/hyperlink" Target="http://gestaourbana.prefeitura.sp.gov.br/noticias/piu-nacoes-unidas-em-consulta-publica-participe/" TargetMode="External"/><Relationship Id="rId76" Type="http://schemas.openxmlformats.org/officeDocument/2006/relationships/hyperlink" Target="http://minuta.gestaourbana.prefeitura.sp.gov.br/pl-arco-jurubatuba/static/pdf/ACJ_Quadro_1A.pdf" TargetMode="External"/><Relationship Id="rId97" Type="http://schemas.openxmlformats.org/officeDocument/2006/relationships/hyperlink" Target="http://www.prefeitura.sp.gov.br/cidade/secretarias/upload/desenvolvimento_urbano/arquivos/arco-tiete/casapaulista_seminario_arcotiete_20130409.pdf" TargetMode="External"/><Relationship Id="rId120" Type="http://schemas.openxmlformats.org/officeDocument/2006/relationships/hyperlink" Target="http://minuta.gestaourbana.prefeitura.sp.gov.br/piu-act/wp-content/uploads/2016/10/mapas/ACT_99_6U_009_V00.pdf" TargetMode="External"/><Relationship Id="rId141" Type="http://schemas.openxmlformats.org/officeDocument/2006/relationships/hyperlink" Target="http://minuta.gestaourbana.prefeitura.sp.gov.br/piu-terminais/" TargetMode="External"/><Relationship Id="rId7" Type="http://schemas.openxmlformats.org/officeDocument/2006/relationships/hyperlink" Target="http://gestaourbana.prefeitura.sp.gov.br/noticias/prorrogado-o-prazo-da-consulta-publica-sobre-o-piu-vila-leopoldina/" TargetMode="External"/><Relationship Id="rId71" Type="http://schemas.openxmlformats.org/officeDocument/2006/relationships/hyperlink" Target="http://minuta.gestaourbana.prefeitura.sp.gov.br/pl-arco-jurubatuba/static/pdf/4_COMPARTIMENTOS%20AMBIENTAIS%20E%20SISTEMA%20DE%20DRENAGEM.pdf" TargetMode="External"/><Relationship Id="rId92" Type="http://schemas.openxmlformats.org/officeDocument/2006/relationships/hyperlink" Target="http://www.prefeitura.sp.gov.br/cidade/secretarias/upload/desenvolvimento_urbano/arquivos/arco-tiete/DH-Seminario-ArcoTiete-20130404.pdf" TargetMode="External"/><Relationship Id="rId162" Type="http://schemas.openxmlformats.org/officeDocument/2006/relationships/hyperlink" Target="..\01_Documenta&#231;&#227;o\01_PIU_Rio_Branco" TargetMode="External"/><Relationship Id="rId183" Type="http://schemas.openxmlformats.org/officeDocument/2006/relationships/hyperlink" Target="..\05_Arquivos%20para%20Comunica&#231;&#227;o\4_arquivos%20gestao%20urbana\1_Documentos%20PIU%20Rio%20Branco" TargetMode="External"/><Relationship Id="rId213" Type="http://schemas.openxmlformats.org/officeDocument/2006/relationships/hyperlink" Target="http://www.prefeitura.sp.gov.br/cidade/secretarias/upload/desenvolvimento_urbano/arquivos/mvc/mvc-equipamentos-z/mvc-equipamentos-z.pptx" TargetMode="External"/><Relationship Id="rId218" Type="http://schemas.openxmlformats.org/officeDocument/2006/relationships/hyperlink" Target="http://www.prefeitura.sp.gov.br/cidade/secretarias/upload/desenvolvimento_urbano/arquivos/mvc/mvc-sub-vp-z/mvc-sub-vp-z.ppt" TargetMode="External"/><Relationship Id="rId234" Type="http://schemas.openxmlformats.org/officeDocument/2006/relationships/hyperlink" Target="http://gestaourbana.prefeitura.sp.gov.br/noticias/operacao-urbana-mooca-vila-carioca-encerra-ciclo-de-audiencias-publicas/" TargetMode="External"/><Relationship Id="rId239" Type="http://schemas.openxmlformats.org/officeDocument/2006/relationships/hyperlink" Target="http://www.prefeitura.sp.gov.br/cidade/secretarias/upload/desenvolvimento_urbano/arquivos/eia/eia_v2.pdf" TargetMode="External"/><Relationship Id="rId2" Type="http://schemas.openxmlformats.org/officeDocument/2006/relationships/hyperlink" Target="http://minutapiuriobranco.gestaourbana.prefeitura.sp.gov.br/" TargetMode="External"/><Relationship Id="rId29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250" Type="http://schemas.openxmlformats.org/officeDocument/2006/relationships/hyperlink" Target="http://gestaourbana.prefeitura.sp.gov.br/wp-content/uploads/2014/08/ACT_Ata_Audiencia-Publica_2016-11-16_Z.pdf" TargetMode="External"/><Relationship Id="rId255" Type="http://schemas.openxmlformats.org/officeDocument/2006/relationships/hyperlink" Target="http://gestaourbana.prefeitura.sp.gov.br/wp-content/uploads/2014/08/ACT_02_2E_RT_001_Z_EstudosEconomicos.pdf" TargetMode="External"/><Relationship Id="rId271" Type="http://schemas.openxmlformats.org/officeDocument/2006/relationships/hyperlink" Target="http://gestaourbana.prefeitura.sp.gov.br/wp-content/uploads/2015/11/OUCBT_Lista_Presenca_Audiencia_Teatro_2015nov17.pdf" TargetMode="External"/><Relationship Id="rId276" Type="http://schemas.openxmlformats.org/officeDocument/2006/relationships/hyperlink" Target="http://www.prefeitura.sp.gov.br/cidade/secretarias/upload/desenvolvimento_urbano/CMPU/Ata%2032%20RE.pdf" TargetMode="External"/><Relationship Id="rId292" Type="http://schemas.openxmlformats.org/officeDocument/2006/relationships/hyperlink" Target="http://gestaourbana.prefeitura.sp.gov.br/wp-content/uploads/piu-monitoramento/NU2_ApresentacaoInstancia_GGOUCFL_2a_RE_apresentacao_2018_05_22.pdf" TargetMode="External"/><Relationship Id="rId297" Type="http://schemas.openxmlformats.org/officeDocument/2006/relationships/vmlDrawing" Target="../drawings/vmlDrawing1.vml"/><Relationship Id="rId24" Type="http://schemas.openxmlformats.org/officeDocument/2006/relationships/hyperlink" Target="http://gestaourbana.prefeitura.sp.gov.br/wp-content/uploads/2016/03/NESP_contribuicoes_2016_08_27.pdf" TargetMode="External"/><Relationship Id="rId40" Type="http://schemas.openxmlformats.org/officeDocument/2006/relationships/hyperlink" Target="http://gestaourbana.prefeitura.sp.gov.br/wp-content/uploads/2018/03/ACJU-03-06.pdf" TargetMode="External"/><Relationship Id="rId45" Type="http://schemas.openxmlformats.org/officeDocument/2006/relationships/hyperlink" Target="http://gestaourbana.prefeitura.sp.gov.br/wp-admin/post.php?post=6859&amp;action=edit" TargetMode="External"/><Relationship Id="rId66" Type="http://schemas.openxmlformats.org/officeDocument/2006/relationships/hyperlink" Target="http://gestaourbana.prefeitura.sp.gov.br/wp-content/uploads/2014/08/MINUTA_PL_ACT_V1_gestaourbana_out2016.pdf" TargetMode="External"/><Relationship Id="rId87" Type="http://schemas.openxmlformats.org/officeDocument/2006/relationships/hyperlink" Target="http://www.prefeitura.sp.gov.br/cidade/secretarias/upload/chamadas/arcotiete_seminario_diretrizes_1367360079.pdf" TargetMode="External"/><Relationship Id="rId110" Type="http://schemas.openxmlformats.org/officeDocument/2006/relationships/hyperlink" Target="http://minuta.gestaourbana.prefeitura.sp.gov.br/piu-act/wp-content/uploads/2016/10/quadros/Quadro_3.pdf" TargetMode="External"/><Relationship Id="rId115" Type="http://schemas.openxmlformats.org/officeDocument/2006/relationships/hyperlink" Target="http://minuta.gestaourbana.prefeitura.sp.gov.br/piu-act/wp-content/uploads/2016/10/mapas/ACT_99_6U_003_V00.pdf" TargetMode="External"/><Relationship Id="rId131" Type="http://schemas.openxmlformats.org/officeDocument/2006/relationships/hyperlink" Target="http://gestaourbana.prefeitura.sp.gov.br/noticias/participe-da-consulta-publica-para-o-piu-anhembi/" TargetMode="External"/><Relationship Id="rId136" Type="http://schemas.openxmlformats.org/officeDocument/2006/relationships/hyperlink" Target="http://gestaourbana.prefeitura.sp.gov.br/wp-content/uploads/2016/03/PIU-terminais-municipais_consultas-publicas.pdf" TargetMode="External"/><Relationship Id="rId157" Type="http://schemas.openxmlformats.org/officeDocument/2006/relationships/hyperlink" Target="http://minuta.gestaourbana.prefeitura.sp.gov.br/decreto-piu-nesp/wp-content/uploads/2016/11/PIU_NESP_Decreto_Quadro3.pdf" TargetMode="External"/><Relationship Id="rId178" Type="http://schemas.openxmlformats.org/officeDocument/2006/relationships/hyperlink" Target="..\05_Arquivos%20para%20Comunica&#231;&#227;o\4_arquivos%20gestao%20urbana\9_Documentos%20PIU%20Vila%20Olimpia" TargetMode="External"/><Relationship Id="rId61" Type="http://schemas.openxmlformats.org/officeDocument/2006/relationships/hyperlink" Target="http://gestaourbana.prefeitura.sp.gov.br/wp-content/uploads/2014/08/ACT_Ata_Audiencia-Publica_2016-11-09-1.pdf" TargetMode="External"/><Relationship Id="rId82" Type="http://schemas.openxmlformats.org/officeDocument/2006/relationships/hyperlink" Target="http://minuta.gestaourbana.prefeitura.sp.gov.br/pl-arco-jurubatuba/static/pdf/ACJ_Quadro_3.pdf" TargetMode="External"/><Relationship Id="rId152" Type="http://schemas.openxmlformats.org/officeDocument/2006/relationships/hyperlink" Target="http://minuta.gestaourbana.prefeitura.sp.gov.br/decreto-piu-nesp/wp-content/uploads/2016/11/PIU_NESP_Decreto_Quadro1A.pdf" TargetMode="External"/><Relationship Id="rId173" Type="http://schemas.openxmlformats.org/officeDocument/2006/relationships/hyperlink" Target="..\01_Documenta&#231;&#227;o\16_Bairros_Tamanduate&#237;" TargetMode="External"/><Relationship Id="rId194" Type="http://schemas.openxmlformats.org/officeDocument/2006/relationships/hyperlink" Target="http://gestaourbana.prefeitura.sp.gov.br/estruturacao-territorial/piu/piu-pacaembu/" TargetMode="External"/><Relationship Id="rId199" Type="http://schemas.openxmlformats.org/officeDocument/2006/relationships/hyperlink" Target="http://gestaourbana.prefeitura.sp.gov.br/wp-content/uploads/2015/08/MVC_99-6-U-ET-001-014_Quadros_A_Todos.pdf" TargetMode="External"/><Relationship Id="rId203" Type="http://schemas.openxmlformats.org/officeDocument/2006/relationships/hyperlink" Target="http://www.prefeitura.sp.gov.br/cidade/secretarias/upload/desenvolvimento_urbano/arquivos/orgaos_colegiados/CMPU_%2027.pdf" TargetMode="External"/><Relationship Id="rId208" Type="http://schemas.openxmlformats.org/officeDocument/2006/relationships/hyperlink" Target="http://www.prefeitura.sp.gov.br/cidade/secretarias/upload/desenvolvimento_urbano/arquivos/mvc/mvc-sub-mooca-z/mvc-sub-mooca-z.ppt" TargetMode="External"/><Relationship Id="rId229" Type="http://schemas.openxmlformats.org/officeDocument/2006/relationships/hyperlink" Target="http://gestaourbana.prefeitura.sp.gov.br/wp-content/uploads/2015/09/OUCBT_Contribuicoes_Audiencia_Juventus_2015set14.pdf" TargetMode="External"/><Relationship Id="rId19" Type="http://schemas.openxmlformats.org/officeDocument/2006/relationships/hyperlink" Target="http://gestaourbana.prefeitura.sp.gov.br/wp-content/uploads/2016/03/NESP_ata_2016_08_27.pdf" TargetMode="External"/><Relationship Id="rId224" Type="http://schemas.openxmlformats.org/officeDocument/2006/relationships/hyperlink" Target="http://gestaourbana.prefeitura.sp.gov.br/wp-content/uploads/2015/09/OUCBT_Ata_Audiencia_Circulo_2015set21.pdf" TargetMode="External"/><Relationship Id="rId240" Type="http://schemas.openxmlformats.org/officeDocument/2006/relationships/hyperlink" Target="http://www.prefeitura.sp.gov.br/cidade/secretarias/upload/desenvolvimento_urbano/arquivos/eia/eia_v3-b.pdf" TargetMode="External"/><Relationship Id="rId245" Type="http://schemas.openxmlformats.org/officeDocument/2006/relationships/hyperlink" Target="http://gestaourbana.prefeitura.sp.gov.br/wp-content/uploads/2014/08/ACT_Contribuicoes_Consolidadas_Out-Dez2016_Rev01.pdf" TargetMode="External"/><Relationship Id="rId261" Type="http://schemas.openxmlformats.org/officeDocument/2006/relationships/hyperlink" Target="http://gestaourbana.prefeitura.sp.gov.br/wp-content/uploads/2016/01/PL_721_2015.zip" TargetMode="External"/><Relationship Id="rId266" Type="http://schemas.openxmlformats.org/officeDocument/2006/relationships/hyperlink" Target="http://gestaourbana.prefeitura.sp.gov.br/arquivos/arco_tiete/ARCO_TIETE_2aFase_RelResumo_DO_Nov.pdf" TargetMode="External"/><Relationship Id="rId287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14" Type="http://schemas.openxmlformats.org/officeDocument/2006/relationships/hyperlink" Target="http://gestaourbana.prefeitura.sp.gov.br/wp-content/uploads/2016/03/PIU_NESP_REQUERIMENTO-1.pdf" TargetMode="External"/><Relationship Id="rId30" Type="http://schemas.openxmlformats.org/officeDocument/2006/relationships/hyperlink" Target="http://minuta.gestaourbana.prefeitura.sp.gov.br/piu-arco-jurubatuba/" TargetMode="External"/><Relationship Id="rId35" Type="http://schemas.openxmlformats.org/officeDocument/2006/relationships/hyperlink" Target="http://minuta.gestaourbana.prefeitura.sp.gov.br/pl-arco-jurubatuba/" TargetMode="External"/><Relationship Id="rId56" Type="http://schemas.openxmlformats.org/officeDocument/2006/relationships/hyperlink" Target="http://minuta.gestaourbana.prefeitura.sp.gov.br/piu-act/wp-content/uploads/2016/10/mapas/ACT_99_6U_006_V00.pdf" TargetMode="External"/><Relationship Id="rId77" Type="http://schemas.openxmlformats.org/officeDocument/2006/relationships/hyperlink" Target="http://minuta.gestaourbana.prefeitura.sp.gov.br/pl-arco-jurubatuba/static/pdf/ACJ_Quadro_1B.pdf" TargetMode="External"/><Relationship Id="rId100" Type="http://schemas.openxmlformats.org/officeDocument/2006/relationships/hyperlink" Target="http://www.prefeitura.sp.gov.br/cidade/secretarias/upload/desenvolvimento_urbano/arquivos/arco-tiete/registro-sessao-20130409.pdf" TargetMode="External"/><Relationship Id="rId105" Type="http://schemas.openxmlformats.org/officeDocument/2006/relationships/hyperlink" Target="http://minuta.gestaourbana.prefeitura.sp.gov.br/piu-act/wp-content/uploads/2016/10/quadros/Quadro_1B.pdf" TargetMode="External"/><Relationship Id="rId126" Type="http://schemas.openxmlformats.org/officeDocument/2006/relationships/hyperlink" Target="http://gestaourbana.prefeitura.sp.gov.br/wp-content/uploads/2018/04/PIU_VLVL_AUDI%C3%8ANCIA-22-05-2018-Final.pptx" TargetMode="External"/><Relationship Id="rId147" Type="http://schemas.openxmlformats.org/officeDocument/2006/relationships/hyperlink" Target="http://gestaourbana.prefeitura.sp.gov.br/wp-content/uploads/2018/05/ACJ_PIU_2018_Devolutivas_abril.pdf" TargetMode="External"/><Relationship Id="rId168" Type="http://schemas.openxmlformats.org/officeDocument/2006/relationships/hyperlink" Target="..\01_Documenta&#231;&#227;o\08_PIU_Pacaembu" TargetMode="External"/><Relationship Id="rId282" Type="http://schemas.openxmlformats.org/officeDocument/2006/relationships/hyperlink" Target="http://www.prefeitura.sp.gov.br/cidade/secretarias/desestatizacao/projetos/campo_de_marte/index.php?p=249678" TargetMode="External"/><Relationship Id="rId8" Type="http://schemas.openxmlformats.org/officeDocument/2006/relationships/hyperlink" Target="http://minuta.gestaourbana.prefeitura.sp.gov.br/piu-leopoldina/" TargetMode="External"/><Relationship Id="rId51" Type="http://schemas.openxmlformats.org/officeDocument/2006/relationships/hyperlink" Target="http://gestaourbana.prefeitura.sp.gov.br/noticias/participe-da-consulta-publica-para-o-piu-vila-olimpia/" TargetMode="External"/><Relationship Id="rId72" Type="http://schemas.openxmlformats.org/officeDocument/2006/relationships/hyperlink" Target="http://minuta.gestaourbana.prefeitura.sp.gov.br/pl-arco-jurubatuba/static/pdf/5_FAVELAS_ZEIS.pdf" TargetMode="External"/><Relationship Id="rId93" Type="http://schemas.openxmlformats.org/officeDocument/2006/relationships/hyperlink" Target="http://www.prefeitura.sp.gov.br/cidade/secretarias/upload/desenvolvimento_urbano/arquivos/arco-tiete/Emplasa-1-Seminario-ArcoTiete-20130404.pdf" TargetMode="External"/><Relationship Id="rId98" Type="http://schemas.openxmlformats.org/officeDocument/2006/relationships/hyperlink" Target="http://www.prefeitura.sp.gov.br/cidade/secretarias/upload/desenvolvimento_urbano/arquivos/arco-tiete/SVMA-Seminario-ArcoTiete-20130409.pdf" TargetMode="External"/><Relationship Id="rId121" Type="http://schemas.openxmlformats.org/officeDocument/2006/relationships/hyperlink" Target="http://minuta.gestaourbana.prefeitura.sp.gov.br/piu-vila-olimpia/wp-content/uploads/2018/02/PIU_VO_Consulta_ProgramaInteressePublico.pdf" TargetMode="External"/><Relationship Id="rId142" Type="http://schemas.openxmlformats.org/officeDocument/2006/relationships/hyperlink" Target="http://minuta.gestaourbana.prefeitura.sp.gov.br/piu-terminais/" TargetMode="External"/><Relationship Id="rId163" Type="http://schemas.openxmlformats.org/officeDocument/2006/relationships/hyperlink" Target="..\01_Documenta&#231;&#227;o\02_PIU_Vila_Leopoldina" TargetMode="External"/><Relationship Id="rId184" Type="http://schemas.openxmlformats.org/officeDocument/2006/relationships/hyperlink" Target="..\05_Arquivos%20para%20Comunica&#231;&#227;o\4_arquivos%20gestao%20urbana\4_Documentos%20PIU%20NESP" TargetMode="External"/><Relationship Id="rId189" Type="http://schemas.openxmlformats.org/officeDocument/2006/relationships/hyperlink" Target="..\05_Arquivos%20para%20Comunica&#231;&#227;o\4_arquivos%20gestao%20urbana\17_Documentos%20PIU%20Terminal%20Capelinha" TargetMode="External"/><Relationship Id="rId219" Type="http://schemas.openxmlformats.org/officeDocument/2006/relationships/hyperlink" Target="http://www.prefeitura.sp.gov.br/cidade/secretarias/upload/desenvolvimento_urbano/arquivos/mvc/mvc-sub-ipiranga-z/mvc-sub-ipiranga-z.pdf" TargetMode="External"/><Relationship Id="rId3" Type="http://schemas.openxmlformats.org/officeDocument/2006/relationships/hyperlink" Target="http://gestaourbana.prefeitura.sp.gov.br/wp-content/uploads/2016/03/Contribui%C3%A7%C3%B5es.pdf" TargetMode="External"/><Relationship Id="rId214" Type="http://schemas.openxmlformats.org/officeDocument/2006/relationships/hyperlink" Target="http://www.prefeitura.sp.gov.br/cidade/secretarias/upload/desenvolvimento_urbano/arquivos/mvc/mvc-habitacao-z/mvc-habitacao-z.pdf" TargetMode="External"/><Relationship Id="rId230" Type="http://schemas.openxmlformats.org/officeDocument/2006/relationships/hyperlink" Target="http://gestaourbana.prefeitura.sp.gov.br/noticias/minuta-do-projeto-de-lei-da-operacao-urbana-consorciada-bairros-do-tamanduatei-e-apresentada-a-populacao-em-audiencia-publica-devolutiva/" TargetMode="External"/><Relationship Id="rId235" Type="http://schemas.openxmlformats.org/officeDocument/2006/relationships/hyperlink" Target="http://gestaourbana.prefeitura.sp.gov.br/noticias/segunda-audiencia-publica-da-operacao-urbana-mooca-vila-carioca-da-continuidade-a-discussao-sobre-o-licenciamento-ambiental-para-os-bairros-do-tamanduatei/" TargetMode="External"/><Relationship Id="rId251" Type="http://schemas.openxmlformats.org/officeDocument/2006/relationships/hyperlink" Target="http://gestaourbana.prefeitura.sp.gov.br/wp-content/uploads/2014/08/ACT_Ata_Audiencia-Publica_2016-11-09-1.pdf" TargetMode="External"/><Relationship Id="rId256" Type="http://schemas.openxmlformats.org/officeDocument/2006/relationships/hyperlink" Target="http://gestaourbana.prefeitura.sp.gov.br/wp-content/uploads/2014/08/ACT_SumarioExecutivo_R5_Z-1.pdf" TargetMode="External"/><Relationship Id="rId277" Type="http://schemas.openxmlformats.org/officeDocument/2006/relationships/hyperlink" Target="http://www.prefeitura.sp.gov.br/cidade/secretarias/upload/urbanismo/arquivos/cmpu/ACJ_PIU_2018_v13_c_CMPU.pdf" TargetMode="External"/><Relationship Id="rId298" Type="http://schemas.openxmlformats.org/officeDocument/2006/relationships/comments" Target="../comments1.xml"/><Relationship Id="rId25" Type="http://schemas.openxmlformats.org/officeDocument/2006/relationships/hyperlink" Target="http://minuta.gestaourbana.prefeitura.sp.gov.br/piunesp/" TargetMode="External"/><Relationship Id="rId46" Type="http://schemas.openxmlformats.org/officeDocument/2006/relationships/hyperlink" Target="http://www.prefeitura.sp.gov.br/cidade/secretarias/upload/chamadas/ata_26-04-2013_1370377766.pdf" TargetMode="External"/><Relationship Id="rId67" Type="http://schemas.openxmlformats.org/officeDocument/2006/relationships/hyperlink" Target="http://minuta.gestaourbana.prefeitura.sp.gov.br/piu-act/" TargetMode="External"/><Relationship Id="rId116" Type="http://schemas.openxmlformats.org/officeDocument/2006/relationships/hyperlink" Target="http://minuta.gestaourbana.prefeitura.sp.gov.br/piu-act/wp-content/uploads/2016/10/mapas/ACT_99_6U_004_V00.pdf" TargetMode="External"/><Relationship Id="rId137" Type="http://schemas.openxmlformats.org/officeDocument/2006/relationships/hyperlink" Target="http://gestaourbana.prefeitura.sp.gov.br/wp-content/uploads/2016/03/PIU-terminais-municipais_consultas-publicas.pdf" TargetMode="External"/><Relationship Id="rId158" Type="http://schemas.openxmlformats.org/officeDocument/2006/relationships/hyperlink" Target="http://minuta.gestaourbana.prefeitura.sp.gov.br/decreto-piu-nesp/wp-content/uploads/2016/11/PIU_NESP_Decreto_Quadro4.pdf" TargetMode="External"/><Relationship Id="rId272" Type="http://schemas.openxmlformats.org/officeDocument/2006/relationships/hyperlink" Target="http://gestaourbana.prefeitura.sp.gov.br/wp-content/uploads/2015/11/OUCBT_99_6U_AudienciaPublica_Devolutiva_Z.pdf" TargetMode="External"/><Relationship Id="rId293" Type="http://schemas.openxmlformats.org/officeDocument/2006/relationships/hyperlink" Target="http://minuta.gestaourbana.prefeitura.sp.gov.br/piu-setor-central/" TargetMode="External"/><Relationship Id="rId20" Type="http://schemas.openxmlformats.org/officeDocument/2006/relationships/hyperlink" Target="http://gestaourbana.prefeitura.sp.gov.br/wp-content/uploads/2016/12/DECRETO-N%C2%BA-57569.pdf" TargetMode="External"/><Relationship Id="rId41" Type="http://schemas.openxmlformats.org/officeDocument/2006/relationships/hyperlink" Target="http://gestaourbana.prefeitura.sp.gov.br/wp-content/uploads/2018/03/ACJ_PIU_2018_Santo-Amaro.pdf" TargetMode="External"/><Relationship Id="rId62" Type="http://schemas.openxmlformats.org/officeDocument/2006/relationships/hyperlink" Target="http://gestaourbana.prefeitura.sp.gov.br/wp-content/uploads/2016/03/ACT_PIU.pdf" TargetMode="External"/><Relationship Id="rId83" Type="http://schemas.openxmlformats.org/officeDocument/2006/relationships/hyperlink" Target="http://gestaourbana.prefeitura.sp.gov.br/wp-content/uploads/2016/03/PIU-terminais-municipais_consultas-publicas.pdf" TargetMode="External"/><Relationship Id="rId88" Type="http://schemas.openxmlformats.org/officeDocument/2006/relationships/hyperlink" Target="http://www.prefeitura.sp.gov.br/cidade/secretarias/upload/desenvolvimento_urbano/arquivos/arco-tiete/sf_seminario_arcotiete_20130402.pdf" TargetMode="External"/><Relationship Id="rId111" Type="http://schemas.openxmlformats.org/officeDocument/2006/relationships/hyperlink" Target="http://minuta.gestaourbana.prefeitura.sp.gov.br/piu-act/wp-content/uploads/2016/10/quadros/Quadro_3A.pdf" TargetMode="External"/><Relationship Id="rId132" Type="http://schemas.openxmlformats.org/officeDocument/2006/relationships/hyperlink" Target="http://minuta.gestaourbana.prefeitura.sp.gov.br/piu-anhembi-1/static/pdf/1-Analise-Territorial.pdf" TargetMode="External"/><Relationship Id="rId153" Type="http://schemas.openxmlformats.org/officeDocument/2006/relationships/hyperlink" Target="http://minuta.gestaourbana.prefeitura.sp.gov.br/decreto-piu-nesp/wp-content/uploads/2016/11/PIU_NESP_Decreto_Quadro1B.pdf" TargetMode="External"/><Relationship Id="rId174" Type="http://schemas.openxmlformats.org/officeDocument/2006/relationships/hyperlink" Target="..\01_Documenta&#231;&#227;o\17_PIU_Terminal_Capelinha" TargetMode="External"/><Relationship Id="rId179" Type="http://schemas.openxmlformats.org/officeDocument/2006/relationships/hyperlink" Target="..\05_Arquivos%20para%20Comunica&#231;&#227;o\4_arquivos%20gestao%20urbana\7_Documentos%20PL%20Anhembi" TargetMode="External"/><Relationship Id="rId195" Type="http://schemas.openxmlformats.org/officeDocument/2006/relationships/hyperlink" Target="http://gestaourbana.prefeitura.sp.gov.br/estruturacao-territorial/operacoes-urbanas/oucbt/processo-participativo/" TargetMode="External"/><Relationship Id="rId209" Type="http://schemas.openxmlformats.org/officeDocument/2006/relationships/hyperlink" Target="http://gestaourbana.prefeitura.sp.gov.br/arquivos-ouc-bairros-do-tamanduatei/" TargetMode="External"/><Relationship Id="rId190" Type="http://schemas.openxmlformats.org/officeDocument/2006/relationships/hyperlink" Target="..\05_Arquivos%20para%20Comunica&#231;&#227;o\4_arquivos%20gestao%20urbana\18_Documentos%20PIU%20Terminal%20Campo%20Limpo" TargetMode="External"/><Relationship Id="rId204" Type="http://schemas.openxmlformats.org/officeDocument/2006/relationships/hyperlink" Target="http://www.prefeitura.sp.gov.br/cidade/secretarias/upload/desenvolvimento_urbano/arquivos/orgaos_colegiados/CMPU/Apresentacao_26aRE_CMPU.pdf" TargetMode="External"/><Relationship Id="rId220" Type="http://schemas.openxmlformats.org/officeDocument/2006/relationships/hyperlink" Target="http://www.prefeitura.sp.gov.br/cidade/secretarias/upload/desenvolvimento_urbano/arquivos/mvc/mvc-sub-ipiranga-z/mvc-sub-ipiranga-z.ppt" TargetMode="External"/><Relationship Id="rId225" Type="http://schemas.openxmlformats.org/officeDocument/2006/relationships/hyperlink" Target="http://gestaourbana.prefeitura.sp.gov.br/wp-content/uploads/2015/09/OUCBT_Contribuicoes_Audiencia_Circulo_2015set21.pdf" TargetMode="External"/><Relationship Id="rId241" Type="http://schemas.openxmlformats.org/officeDocument/2006/relationships/hyperlink" Target="http://gestaourbana.prefeitura.sp.gov.br/wp-content/uploads/2015/08/OUCBT_min-ilu_portal-gestao-ubana_correcoes_2015-09-04.pdf" TargetMode="External"/><Relationship Id="rId246" Type="http://schemas.openxmlformats.org/officeDocument/2006/relationships/hyperlink" Target="http://gestaourbana.prefeitura.sp.gov.br/wp-content/uploads/2016/10/ACT_PIU_SECOVI_2016-10-03.pdf" TargetMode="External"/><Relationship Id="rId267" Type="http://schemas.openxmlformats.org/officeDocument/2006/relationships/hyperlink" Target="http://gestaourbana.prefeitura.sp.gov.br/arquivos/arco_tiete/ACT_2aFase_AP_DO_Nov.pdf" TargetMode="External"/><Relationship Id="rId288" Type="http://schemas.openxmlformats.org/officeDocument/2006/relationships/hyperlink" Target="http://gestaourbana.prefeitura.sp.gov.br/wp-content/uploads/piu-monitoramento/" TargetMode="External"/><Relationship Id="rId15" Type="http://schemas.openxmlformats.org/officeDocument/2006/relationships/hyperlink" Target="http://gestaourbana.prefeitura.sp.gov.br/wp-content/uploads/2016/03/PIU_NESP_PER%C3%8DMETRO-1.pdf" TargetMode="External"/><Relationship Id="rId36" Type="http://schemas.openxmlformats.org/officeDocument/2006/relationships/hyperlink" Target="http://gestaourbana.prefeitura.sp.gov.br/wp-content/uploads/2018/03/ACJU-02-24.pdf" TargetMode="External"/><Relationship Id="rId57" Type="http://schemas.openxmlformats.org/officeDocument/2006/relationships/hyperlink" Target="http://gestaourbana.prefeitura.sp.gov.br/wp-content/uploads/2015/03/OUCAB_Oficina_Relat%C3%B3rio-anexos_02.pdf" TargetMode="External"/><Relationship Id="rId106" Type="http://schemas.openxmlformats.org/officeDocument/2006/relationships/hyperlink" Target="http://minuta.gestaourbana.prefeitura.sp.gov.br/piu-act/wp-content/uploads/2016/10/quadros/Quadro_1C.pdf" TargetMode="External"/><Relationship Id="rId127" Type="http://schemas.openxmlformats.org/officeDocument/2006/relationships/hyperlink" Target="http://gestaourbana.prefeitura.sp.gov.br/wp-content/uploads/2018/04/PIU_LEOPOLDINA_listadepresenca.pdf" TargetMode="External"/><Relationship Id="rId262" Type="http://schemas.openxmlformats.org/officeDocument/2006/relationships/hyperlink" Target="http://gestaourbana.prefeitura.sp.gov.br/wp-content/uploads/2016/01/PL_721_2015.kml" TargetMode="External"/><Relationship Id="rId283" Type="http://schemas.openxmlformats.org/officeDocument/2006/relationships/hyperlink" Target="http://minuta.gestaourbana.prefeitura.sp.gov.br/piu-setor-central/" TargetMode="External"/><Relationship Id="rId10" Type="http://schemas.openxmlformats.org/officeDocument/2006/relationships/hyperlink" Target="http://gestaourbana.prefeitura.sp.gov.br/wp-content/uploads/2016/03/PIU_VL_AudienciaPublica_01_11_SPURB-2.pdf" TargetMode="External"/><Relationship Id="rId31" Type="http://schemas.openxmlformats.org/officeDocument/2006/relationships/hyperlink" Target="http://gestaourbana.prefeitura.sp.gov.br/wp-content/uploads/2017/06/ACJ_consulta-publica.pdf" TargetMode="External"/><Relationship Id="rId52" Type="http://schemas.openxmlformats.org/officeDocument/2006/relationships/hyperlink" Target="http://minuta.gestaourbana.prefeitura.sp.gov.br/piu-nacoes-unidas/" TargetMode="External"/><Relationship Id="rId73" Type="http://schemas.openxmlformats.org/officeDocument/2006/relationships/hyperlink" Target="http://minuta.gestaourbana.prefeitura.sp.gov.br/pl-arco-jurubatuba/static/pdf/6_AREAS_VERDES.pdf" TargetMode="External"/><Relationship Id="rId78" Type="http://schemas.openxmlformats.org/officeDocument/2006/relationships/hyperlink" Target="http://minuta.gestaourbana.prefeitura.sp.gov.br/pl-arco-jurubatuba/static/pdf/ACJ_Quadro_1C.pdf" TargetMode="External"/><Relationship Id="rId94" Type="http://schemas.openxmlformats.org/officeDocument/2006/relationships/hyperlink" Target="http://www.prefeitura.sp.gov.br/cidade/secretarias/upload/desenvolvimento_urbano/arquivos/arco-tiete/emplasa_2seminario_arcotiete20130404.pdf" TargetMode="External"/><Relationship Id="rId99" Type="http://schemas.openxmlformats.org/officeDocument/2006/relationships/hyperlink" Target="http://www.prefeitura.sp.gov.br/cidade/secretarias/upload/desenvolvimento_urbano/arquivos/arco-tiete/SMDU-Seminario-ArcoTiete-20130409.pdf" TargetMode="External"/><Relationship Id="rId101" Type="http://schemas.openxmlformats.org/officeDocument/2006/relationships/hyperlink" Target="http://www.prefeitura.sp.gov.br/cidade/secretarias/upload/desenvolvimento_urbano/arquivos/arco-tiete/smdu_seminario_arcotietepde_11042013.pdf" TargetMode="External"/><Relationship Id="rId122" Type="http://schemas.openxmlformats.org/officeDocument/2006/relationships/hyperlink" Target="http://gestaourbana.prefeitura.sp.gov.br/estruturacao-territorial/piu/piu-pacaembu/" TargetMode="External"/><Relationship Id="rId143" Type="http://schemas.openxmlformats.org/officeDocument/2006/relationships/hyperlink" Target="http://gestaourbana.prefeitura.sp.gov.br/wp-content/uploads/2018/05/ACJ_contribuicoes_aud_sto-amaro.pdf" TargetMode="External"/><Relationship Id="rId148" Type="http://schemas.openxmlformats.org/officeDocument/2006/relationships/hyperlink" Target="http://gestaourbana.prefeitura.sp.gov.br/wp-content/uploads/2018/05/ACJ_PIU_2018_Devolutivas_abril.pdf" TargetMode="External"/><Relationship Id="rId164" Type="http://schemas.openxmlformats.org/officeDocument/2006/relationships/hyperlink" Target="..\01_Documenta&#231;&#227;o\03_PIU_Arco_Tiete" TargetMode="External"/><Relationship Id="rId169" Type="http://schemas.openxmlformats.org/officeDocument/2006/relationships/hyperlink" Target="..\01_Documenta&#231;&#227;o\09_PIU_Vila_Olimpia" TargetMode="External"/><Relationship Id="rId185" Type="http://schemas.openxmlformats.org/officeDocument/2006/relationships/hyperlink" Target="..\05_Arquivos%20para%20Comunica&#231;&#227;o\4_arquivos%20gestao%20urbana\5_Documentos%20PIU%20Arco%20Jurubatuba" TargetMode="External"/><Relationship Id="rId4" Type="http://schemas.openxmlformats.org/officeDocument/2006/relationships/hyperlink" Target="http://gestaourbana.prefeitura.sp.gov.br/wp-content/uploads/2016/03/01_-MIP_PIU_Vila-Leopoldina-Villa-Lobos_motiva%C3%A7%C3%A3o.pdf" TargetMode="External"/><Relationship Id="rId9" Type="http://schemas.openxmlformats.org/officeDocument/2006/relationships/hyperlink" Target="http://gestaourbana.prefeitura.sp.gov.br/wp-content/uploads/2016/03/PIU-Leopoldina.pdf" TargetMode="External"/><Relationship Id="rId180" Type="http://schemas.openxmlformats.org/officeDocument/2006/relationships/hyperlink" Target="..\05_Arquivos%20para%20Comunica&#231;&#227;o\4_arquivos%20gestao%20urbana\8_Documentos%20PIU%20Pacaembu" TargetMode="External"/><Relationship Id="rId210" Type="http://schemas.openxmlformats.org/officeDocument/2006/relationships/hyperlink" Target="http://www.prefeitura.sp.gov.br/cidade/secretarias/upload/desenvolvimento_urbano/arquivos/orgaos_colegiados/CMPU/CMPU_final.pdf" TargetMode="External"/><Relationship Id="rId215" Type="http://schemas.openxmlformats.org/officeDocument/2006/relationships/hyperlink" Target="http://www.prefeitura.sp.gov.br/cidade/secretarias/upload/desenvolvimento_urbano/arquivos/mvc/mvc-habitacao-z/mvc-habitacao-z.pptx" TargetMode="External"/><Relationship Id="rId236" Type="http://schemas.openxmlformats.org/officeDocument/2006/relationships/hyperlink" Target="http://gestaourbana.prefeitura.sp.gov.br/noticias/primeira-audiencia-publica-da-operacao-urbana-mooca-vila-carioca-reune-180-pessoas/" TargetMode="External"/><Relationship Id="rId257" Type="http://schemas.openxmlformats.org/officeDocument/2006/relationships/hyperlink" Target="http://gestaourbana.prefeitura.sp.gov.br/wp-content/uploads/2014/08/ACT_02_2U_-RT_001.pdf" TargetMode="External"/><Relationship Id="rId278" Type="http://schemas.openxmlformats.org/officeDocument/2006/relationships/hyperlink" Target="http://gestaourbana.prefeitura.sp.gov.br/noticias/prefeitura-abre-consulta-publica-do-projeto-de-lei-para-o-piu-anhembi/" TargetMode="External"/><Relationship Id="rId26" Type="http://schemas.openxmlformats.org/officeDocument/2006/relationships/hyperlink" Target="http://gestaourbana.prefeitura.sp.gov.br/wp-content/uploads/2016/03/PIU_NESP_DIAGN%C3%93STICO-1.pdf" TargetMode="External"/><Relationship Id="rId231" Type="http://schemas.openxmlformats.org/officeDocument/2006/relationships/hyperlink" Target="http://gestaourbana.prefeitura.sp.gov.br/18120-2/" TargetMode="External"/><Relationship Id="rId252" Type="http://schemas.openxmlformats.org/officeDocument/2006/relationships/hyperlink" Target="http://gestaourbana.prefeitura.sp.gov.br/wp-content/uploads/2014/08/ACT_Ata_Audiencia-P&#250;blica_-2016-11-10_z.pdf" TargetMode="External"/><Relationship Id="rId273" Type="http://schemas.openxmlformats.org/officeDocument/2006/relationships/hyperlink" Target="http://gestaourbana.prefeitura.sp.gov.br/wp-content/uploads/2015/11/OUCBT_Contribuicoes_Audiencia_TeatroAZ_2015nov17.pdf" TargetMode="External"/><Relationship Id="rId294" Type="http://schemas.openxmlformats.org/officeDocument/2006/relationships/hyperlink" Target="http://gestaourbana.prefeitura.sp.gov.br/estruturacao-territorial/piu/piu-setor-central/" TargetMode="External"/><Relationship Id="rId47" Type="http://schemas.openxmlformats.org/officeDocument/2006/relationships/hyperlink" Target="http://www.prefeitura.sp.gov.br/cidade/secretarias/upload/chamadas/comunicado_audiencia_publica_1377717925.pdf" TargetMode="External"/><Relationship Id="rId68" Type="http://schemas.openxmlformats.org/officeDocument/2006/relationships/hyperlink" Target="http://minuta.gestaourbana.prefeitura.sp.gov.br/pl-arco-jurubatuba/static/pdf/1_PLANO_URBANISTICO.pdf" TargetMode="External"/><Relationship Id="rId89" Type="http://schemas.openxmlformats.org/officeDocument/2006/relationships/hyperlink" Target="http://www.prefeitura.sp.gov.br/cidade/secretarias/upload/desenvolvimento_urbano/arquivos/arco-tiete/smdu_seminario_arcotiete_informes_20130402.pdf" TargetMode="External"/><Relationship Id="rId112" Type="http://schemas.openxmlformats.org/officeDocument/2006/relationships/hyperlink" Target="http://minuta.gestaourbana.prefeitura.sp.gov.br/piu-act/wp-content/uploads/2016/10/quadros/Quadro_4.pdf" TargetMode="External"/><Relationship Id="rId133" Type="http://schemas.openxmlformats.org/officeDocument/2006/relationships/hyperlink" Target="http://minuta.gestaourbana.prefeitura.sp.gov.br/piu-anhembi-1/static/pdf/2-Analise-Ambiental.pdf" TargetMode="External"/><Relationship Id="rId154" Type="http://schemas.openxmlformats.org/officeDocument/2006/relationships/hyperlink" Target="http://minuta.gestaourbana.prefeitura.sp.gov.br/decreto-piu-nesp/wp-content/uploads/2016/11/PIU_NESP_Decreto_Quadro2.pdf" TargetMode="External"/><Relationship Id="rId175" Type="http://schemas.openxmlformats.org/officeDocument/2006/relationships/hyperlink" Target="..\01_Documenta&#231;&#227;o\18_PIU_Terminal_Campo_Limpo" TargetMode="External"/><Relationship Id="rId196" Type="http://schemas.openxmlformats.org/officeDocument/2006/relationships/hyperlink" Target="http://gestaourbana.prefeitura.sp.gov.br/wp-content/uploads/2016/01/OUCBT_GU_ProcessoParticipativo.pdf" TargetMode="External"/><Relationship Id="rId200" Type="http://schemas.openxmlformats.org/officeDocument/2006/relationships/hyperlink" Target="http://gestaourbana.prefeitura.sp.gov.br/wp-content/uploads/2015/08/OUCBT_Contribuicoes_Minuta_Colaborativa_2015ago_set.pdf" TargetMode="External"/><Relationship Id="rId16" Type="http://schemas.openxmlformats.org/officeDocument/2006/relationships/hyperlink" Target="http://gestaourbana.prefeitura.sp.gov.br/wp-content/uploads/2016/03/NESP_apresentacao_2016_08_27.pdf" TargetMode="External"/><Relationship Id="rId221" Type="http://schemas.openxmlformats.org/officeDocument/2006/relationships/hyperlink" Target="http://www.prefeitura.sp.gov.br/cidade/secretarias/upload/desenvolvimento_urbano/arquivos/mvc/mvc-sub-mooca-z/mvc-sub-mooca-z.pdf" TargetMode="External"/><Relationship Id="rId242" Type="http://schemas.openxmlformats.org/officeDocument/2006/relationships/hyperlink" Target="http://www.prefeitura.sp.gov.br/cidade/secretarias/upload/desenvolvimento_urbano/arquivos/eia/eia_v3-a.pdf" TargetMode="External"/><Relationship Id="rId263" Type="http://schemas.openxmlformats.org/officeDocument/2006/relationships/hyperlink" Target="http://gestaourbana.prefeitura.sp.gov.br/wp-content/uploads/2016/01/PL_721_2015.pdf" TargetMode="External"/><Relationship Id="rId284" Type="http://schemas.openxmlformats.org/officeDocument/2006/relationships/hyperlink" Target="http://minuta.gestaourbana.prefeitura.sp.gov.br/piu-anhembi/" TargetMode="External"/><Relationship Id="rId37" Type="http://schemas.openxmlformats.org/officeDocument/2006/relationships/hyperlink" Target="http://gestaourbana.prefeitura.sp.gov.br/wp-content/uploads/2018/03/ACJ_PIU_2018_Capela-do-Socorro.pdf" TargetMode="External"/><Relationship Id="rId58" Type="http://schemas.openxmlformats.org/officeDocument/2006/relationships/hyperlink" Target="http://gestaourbana.prefeitura.sp.gov.br/wp-content/uploads/2014/08/ACT_Ata_Audiencia-Publica_2016-11-22.pdf" TargetMode="External"/><Relationship Id="rId79" Type="http://schemas.openxmlformats.org/officeDocument/2006/relationships/hyperlink" Target="http://minuta.gestaourbana.prefeitura.sp.gov.br/pl-arco-jurubatuba/static/pdf/ACJ_Quadro_1D.pdf" TargetMode="External"/><Relationship Id="rId102" Type="http://schemas.openxmlformats.org/officeDocument/2006/relationships/hyperlink" Target="http://www.prefeitura.sp.gov.br/cidade/secretarias/upload/desenvolvimento_urbano/arquivos/arco-tiete/smduspurb_seminario_arcotieteab_20130411.pdf" TargetMode="External"/><Relationship Id="rId123" Type="http://schemas.openxmlformats.org/officeDocument/2006/relationships/hyperlink" Target="http://minuta.gestaourbana.prefeitura.sp.gov.br/piu-pacaembu/static/xls/piu-pacaembu_consulta_respostas_2018-02-08.zip" TargetMode="External"/><Relationship Id="rId144" Type="http://schemas.openxmlformats.org/officeDocument/2006/relationships/hyperlink" Target="http://gestaourbana.prefeitura.sp.gov.br/wp-content/uploads/2018/05/ACJ_contribuicoes_aud_campo-limpo-mboi-mirim.pdf" TargetMode="External"/><Relationship Id="rId90" Type="http://schemas.openxmlformats.org/officeDocument/2006/relationships/hyperlink" Target="http://www.prefeitura.sp.gov.br/cidade/secretarias/upload/desenvolvimento_urbano/arquivos/arco-tiete/SMT-Seminario-ArcoTiete-diretrizes-20130404.pdf" TargetMode="External"/><Relationship Id="rId165" Type="http://schemas.openxmlformats.org/officeDocument/2006/relationships/hyperlink" Target="..\01_Documenta&#231;&#227;o\04_PIU_NESP" TargetMode="External"/><Relationship Id="rId186" Type="http://schemas.openxmlformats.org/officeDocument/2006/relationships/hyperlink" Target="..\05_Arquivos%20para%20Comunica&#231;&#227;o\4_arquivos%20gestao%20urbana\11_Documentos%20PIU%20Setor%20Central" TargetMode="External"/><Relationship Id="rId211" Type="http://schemas.openxmlformats.org/officeDocument/2006/relationships/hyperlink" Target="http://gestaourbana.prefeitura.sp.gov.br/wp-content/uploads/2014/11/MVC_01_6V_AP_001.pdf" TargetMode="External"/><Relationship Id="rId232" Type="http://schemas.openxmlformats.org/officeDocument/2006/relationships/hyperlink" Target="http://gestaourbana.prefeitura.sp.gov.br/reuniao-com-representantes-dos-movimentos-de-moradia-da-regiao/" TargetMode="External"/><Relationship Id="rId253" Type="http://schemas.openxmlformats.org/officeDocument/2006/relationships/hyperlink" Target="http://gestaourbana.prefeitura.sp.gov.br/estruturacao-territorial/arcos/arco-tiete/projeto-de-intervencao-urbana-do-arco-tiete/" TargetMode="External"/><Relationship Id="rId274" Type="http://schemas.openxmlformats.org/officeDocument/2006/relationships/hyperlink" Target="http://gestaourbana.prefeitura.sp.gov.br/wp-content/uploads/2015/09/OUCBT_Lista_Presenca_Circulo_2015set21.pdf" TargetMode="External"/><Relationship Id="rId295" Type="http://schemas.openxmlformats.org/officeDocument/2006/relationships/hyperlink" Target="http://minuta.gestaourbana.prefeitura.sp.gov.br/piu-setor-central/anexos/Diagnostico_Socio-Territorial.pdf" TargetMode="External"/><Relationship Id="rId27" Type="http://schemas.openxmlformats.org/officeDocument/2006/relationships/hyperlink" Target="http://gestaourbana.prefeitura.sp.gov.br/wp-content/uploads/2017/06/ACJ_Minuta_Consulta_Publica_E_DIAGNOSTICO.pdf" TargetMode="External"/><Relationship Id="rId48" Type="http://schemas.openxmlformats.org/officeDocument/2006/relationships/hyperlink" Target="http://minuta.gestaourbana.prefeitura.sp.gov.br/piu-vila-olimpia/wp-content/uploads/2018/02/PIU_VO_Consulta_Diagnostico.pdf" TargetMode="External"/><Relationship Id="rId69" Type="http://schemas.openxmlformats.org/officeDocument/2006/relationships/hyperlink" Target="http://minuta.gestaourbana.prefeitura.sp.gov.br/pl-arco-jurubatuba/static/pdf/2_PERIMETROS_DE_ADESAO_E_PERIMETRO_EXPANDIDO.pdf" TargetMode="External"/><Relationship Id="rId113" Type="http://schemas.openxmlformats.org/officeDocument/2006/relationships/hyperlink" Target="http://minuta.gestaourbana.prefeitura.sp.gov.br/piu-act/wp-content/uploads/2016/10/mapas/ACT_99_6U_001_V00.pdf" TargetMode="External"/><Relationship Id="rId134" Type="http://schemas.openxmlformats.org/officeDocument/2006/relationships/hyperlink" Target="http://gestaourbana.prefeitura.sp.gov.br/wp-content/uploads/2018/01/piu-pacaembu_consulta_respostas_2018-02-08-2.pdf" TargetMode="External"/><Relationship Id="rId80" Type="http://schemas.openxmlformats.org/officeDocument/2006/relationships/hyperlink" Target="http://minuta.gestaourbana.prefeitura.sp.gov.br/pl-arco-jurubatuba/static/pdf/ACJ_Quadro_2.pdf" TargetMode="External"/><Relationship Id="rId155" Type="http://schemas.openxmlformats.org/officeDocument/2006/relationships/hyperlink" Target="http://minuta.gestaourbana.prefeitura.sp.gov.br/decreto-piu-nesp/wp-content/uploads/2016/11/PIU_NESP_Decreto_Quadro2A.pdf" TargetMode="External"/><Relationship Id="rId176" Type="http://schemas.openxmlformats.org/officeDocument/2006/relationships/hyperlink" Target="..\01_Documenta&#231;&#227;o\19_PIU_Terminal_Princesa_Isabel" TargetMode="External"/><Relationship Id="rId197" Type="http://schemas.openxmlformats.org/officeDocument/2006/relationships/hyperlink" Target="http://gestaourbana.prefeitura.sp.gov.br/noticias/prefeitura-disponibiliza-minuta-participativa-do-projeto-de-lei-da-operacao-urbana-consorciada-bairros-do-tamanduatei/" TargetMode="External"/><Relationship Id="rId201" Type="http://schemas.openxmlformats.org/officeDocument/2006/relationships/hyperlink" Target="http://www.prefeitura.sp.gov.br/cidade/secretarias/urbanismo/participacao_social/conselhos_e_orgaos_colegiados/cmpu/index.php?p=206289" TargetMode="External"/><Relationship Id="rId222" Type="http://schemas.openxmlformats.org/officeDocument/2006/relationships/hyperlink" Target="http://www.prefeitura.sp.gov.br/cidade/secretarias/upload/chamadas/mvc_acdm_20140507_z_1405003711.pdf" TargetMode="External"/><Relationship Id="rId243" Type="http://schemas.openxmlformats.org/officeDocument/2006/relationships/hyperlink" Target="http://gestaourbana.prefeitura.sp.gov.br/noticias/oficina-do-conselho-municipal-de-politica-urbana-debate-a-minuta-de-projeto-de-lei-da-operacao-urbana-consorciada-bairros-do-tamanduatei/" TargetMode="External"/><Relationship Id="rId264" Type="http://schemas.openxmlformats.org/officeDocument/2006/relationships/hyperlink" Target="http://gestaourbana.prefeitura.sp.gov.br/wp-content/uploads/2014/08/ACT_Viabilidade_Relatorio_Final_2016-09-20.pdf" TargetMode="External"/><Relationship Id="rId285" Type="http://schemas.openxmlformats.org/officeDocument/2006/relationships/hyperlink" Target="http://gestaourbana.prefeitura.sp.gov.br/noticias/prefeitura-abre-consulta-publica-do-projeto-de-lei-para-o-piu-anhembi/" TargetMode="External"/><Relationship Id="rId17" Type="http://schemas.openxmlformats.org/officeDocument/2006/relationships/hyperlink" Target="http://gestaourbana.prefeitura.sp.gov.br/wp-content/uploads/2016/03/NESP_lista_presenca_2016_08_27-3.pdf" TargetMode="External"/><Relationship Id="rId38" Type="http://schemas.openxmlformats.org/officeDocument/2006/relationships/hyperlink" Target="http://gestaourbana.prefeitura.sp.gov.br/wp-content/uploads/2018/03/PIU_ACJU_ata_2018_02_24.pdf" TargetMode="External"/><Relationship Id="rId59" Type="http://schemas.openxmlformats.org/officeDocument/2006/relationships/hyperlink" Target="http://gestaourbana.prefeitura.sp.gov.br/wp-content/uploads/2014/08/ACT_Ata_Audiencia-Publica_2016-11-16_Z.pdf" TargetMode="External"/><Relationship Id="rId103" Type="http://schemas.openxmlformats.org/officeDocument/2006/relationships/hyperlink" Target="http://gestaourbana.prefeitura.sp.gov.br/wp-admin/post.php?post=6862&amp;action=edit" TargetMode="External"/><Relationship Id="rId124" Type="http://schemas.openxmlformats.org/officeDocument/2006/relationships/hyperlink" Target="http://minuta.gestaourbana.prefeitura.sp.gov.br/piu-vila-leopoldina/" TargetMode="External"/><Relationship Id="rId70" Type="http://schemas.openxmlformats.org/officeDocument/2006/relationships/hyperlink" Target="http://minuta.gestaourbana.prefeitura.sp.gov.br/pl-arco-jurubatuba/static/pdf/3_PARAMETROS_URBANISTICOS.pdf" TargetMode="External"/><Relationship Id="rId91" Type="http://schemas.openxmlformats.org/officeDocument/2006/relationships/hyperlink" Target="http://www.prefeitura.sp.gov.br/cidade/secretarias/upload/desenvolvimento_urbano/arquivos/arco-tiete/STM-Seminario-ArcoTiete-20130404.pdf" TargetMode="External"/><Relationship Id="rId145" Type="http://schemas.openxmlformats.org/officeDocument/2006/relationships/hyperlink" Target="http://gestaourbana.prefeitura.sp.gov.br/wp-content/uploads/2018/05/ACJ_contribuicoes_estatisticas.pdf" TargetMode="External"/><Relationship Id="rId166" Type="http://schemas.openxmlformats.org/officeDocument/2006/relationships/hyperlink" Target="..\01_Documenta&#231;&#227;o\05_PIU_Arco_Jurubatuba" TargetMode="External"/><Relationship Id="rId187" Type="http://schemas.openxmlformats.org/officeDocument/2006/relationships/hyperlink" Target="..\05_Arquivos%20para%20Comunica&#231;&#227;o\4_arquivos%20gestao%20urbana\12_Documentos%20PIU%20Arco%20Pinheiros" TargetMode="External"/><Relationship Id="rId1" Type="http://schemas.openxmlformats.org/officeDocument/2006/relationships/hyperlink" Target="http://minutapiuriobranco.gestaourbana.prefeitura.sp.gov.br/wp-content/uploads/2016/04/PIU_RioBranco_ConsultaPublica_ANEXOI_reduzido.pdf" TargetMode="External"/><Relationship Id="rId212" Type="http://schemas.openxmlformats.org/officeDocument/2006/relationships/hyperlink" Target="http://www.prefeitura.sp.gov.br/cidade/secretarias/upload/desenvolvimento_urbano/arquivos/mvc/mvc-equipamentos-z/mvc-equipamentos-z.pdf" TargetMode="External"/><Relationship Id="rId233" Type="http://schemas.openxmlformats.org/officeDocument/2006/relationships/hyperlink" Target="http://gestaourbana.prefeitura.sp.gov.br/noticias/conselho-municipal-de-politica-urbana-realiza-primeira-reuniao-ordinaria-com-novos-integrantes-eleitos/" TargetMode="External"/><Relationship Id="rId254" Type="http://schemas.openxmlformats.org/officeDocument/2006/relationships/hyperlink" Target="http://gestaourbana.prefeitura.sp.gov.br/wp-content/uploads/2014/08/ACT_02_2W_RT_001-_Z_AspectosJuridicos.pdf" TargetMode="External"/><Relationship Id="rId28" Type="http://schemas.openxmlformats.org/officeDocument/2006/relationships/hyperlink" Target="http://minuta.gestaourbana.prefeitura.sp.gov.br/piu-arco-jurubatuba/wp-content/uploads/2017/06/1_Limites-Administrativos1.jpg" TargetMode="External"/><Relationship Id="rId49" Type="http://schemas.openxmlformats.org/officeDocument/2006/relationships/hyperlink" Target="http://minuta.gestaourbana.prefeitura.sp.gov.br/piu-vila-olimpia/" TargetMode="External"/><Relationship Id="rId114" Type="http://schemas.openxmlformats.org/officeDocument/2006/relationships/hyperlink" Target="http://minuta.gestaourbana.prefeitura.sp.gov.br/piu-act/wp-content/uploads/2016/10/mapas/ACT_99_6U_002_V00.pdf" TargetMode="External"/><Relationship Id="rId275" Type="http://schemas.openxmlformats.org/officeDocument/2006/relationships/hyperlink" Target="http://www.prefeitura.sp.gov.br/cidade/secretarias/upload/chamadas/cmpu_42_ro_ass_1482503692.pdf" TargetMode="External"/><Relationship Id="rId296" Type="http://schemas.openxmlformats.org/officeDocument/2006/relationships/printerSettings" Target="../printerSettings/printerSettings1.bin"/><Relationship Id="rId60" Type="http://schemas.openxmlformats.org/officeDocument/2006/relationships/hyperlink" Target="http://gestaourbana.prefeitura.sp.gov.br/wp-content/uploads/2014/08/ACT_Ata_Audiencia-P%C3%BAblica_-2016-11-10_z.pdf" TargetMode="External"/><Relationship Id="rId81" Type="http://schemas.openxmlformats.org/officeDocument/2006/relationships/hyperlink" Target="http://minuta.gestaourbana.prefeitura.sp.gov.br/pl-arco-jurubatuba/static/pdf/ACJ_Quadro_2A.pdf" TargetMode="External"/><Relationship Id="rId135" Type="http://schemas.openxmlformats.org/officeDocument/2006/relationships/hyperlink" Target="http://minuta.gestaourbana.prefeitura.sp.gov.br/piu-pacaembu/" TargetMode="External"/><Relationship Id="rId156" Type="http://schemas.openxmlformats.org/officeDocument/2006/relationships/hyperlink" Target="http://minuta.gestaourbana.prefeitura.sp.gov.br/decreto-piu-nesp/wp-content/uploads/2016/11/PIU_NESP_Decreto_Quadro2B.pdf" TargetMode="External"/><Relationship Id="rId177" Type="http://schemas.openxmlformats.org/officeDocument/2006/relationships/hyperlink" Target="..\05_Arquivos%20para%20Comunica&#231;&#227;o\4_arquivos%20gestao%20urbana\2_Documentos%20PIU%20Vila%20Leopoldina" TargetMode="External"/><Relationship Id="rId198" Type="http://schemas.openxmlformats.org/officeDocument/2006/relationships/hyperlink" Target="http://gestaourbana.prefeitura.sp.gov.br/wp-content/uploads/2015/08/MVC_MapasLei_Todos.pdf" TargetMode="External"/><Relationship Id="rId202" Type="http://schemas.openxmlformats.org/officeDocument/2006/relationships/hyperlink" Target="http://gestaourbana.prefeitura.sp.gov.br/wp-content/uploads/2015/10/OUCBT_Contribuicoes_CPMU_2015_Out.pdf" TargetMode="External"/><Relationship Id="rId223" Type="http://schemas.openxmlformats.org/officeDocument/2006/relationships/hyperlink" Target="http://gestaourbana.prefeitura.sp.gov.br/estruturacao-territorial/operacoes-urbanas/oucbt/a-cidade-que-queremos/" TargetMode="External"/><Relationship Id="rId244" Type="http://schemas.openxmlformats.org/officeDocument/2006/relationships/hyperlink" Target="http://gestaourbana.prefeitura.sp.gov.br/wp-content/uploads/2014/08/ACT_PIU_AUDIENCIAS_COMPLETA.pdf" TargetMode="External"/><Relationship Id="rId18" Type="http://schemas.openxmlformats.org/officeDocument/2006/relationships/hyperlink" Target="http://gestaourbana.prefeitura.sp.gov.br/wp-content/uploads/2016/03/NESP_ata_2016_08_27.pdf" TargetMode="External"/><Relationship Id="rId39" Type="http://schemas.openxmlformats.org/officeDocument/2006/relationships/hyperlink" Target="http://gestaourbana.prefeitura.sp.gov.br/wp-content/uploads/2018/03/PIU_ACJU_Contribuicoes_Audiencia_2018_02_24.pdf" TargetMode="External"/><Relationship Id="rId265" Type="http://schemas.openxmlformats.org/officeDocument/2006/relationships/hyperlink" Target="http://gestaourbana.prefeitura.sp.gov.br/wp-content/uploads/2014/08/ACT_Viabilidade_Relatorio_Intermedi%C3%A1rio_Z1.pdf" TargetMode="External"/><Relationship Id="rId286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50" Type="http://schemas.openxmlformats.org/officeDocument/2006/relationships/hyperlink" Target="http://minuta.gestaourbana.prefeitura.sp.gov.br/piu-vila-olimpia/wp-content/uploads/2018/02/PIU_VO_Consulta_Mapas.pdf" TargetMode="External"/><Relationship Id="rId104" Type="http://schemas.openxmlformats.org/officeDocument/2006/relationships/hyperlink" Target="http://gestaourbana.prefeitura.sp.gov.br/wp-content/uploads/2016/10/Sum%C3%A1rio-Executivo-PIU-ACT.pdf" TargetMode="External"/><Relationship Id="rId125" Type="http://schemas.openxmlformats.org/officeDocument/2006/relationships/hyperlink" Target="http://gestaourbana.prefeitura.sp.gov.br/noticias/prefeitura-lanca-consulta-publica-para-o-piu-vila-leopoldina-villa-lobos/" TargetMode="External"/><Relationship Id="rId146" Type="http://schemas.openxmlformats.org/officeDocument/2006/relationships/hyperlink" Target="http://gestaourbana.prefeitura.sp.gov.br/wp-content/uploads/2018/05/Lista-de-Presen%C3%A7a-do-Conselho-Participativo-PIU-Arco-Jurubatuba-02.2018.pdf" TargetMode="External"/><Relationship Id="rId167" Type="http://schemas.openxmlformats.org/officeDocument/2006/relationships/hyperlink" Target="..\01_Documenta&#231;&#227;o\07_PL_Anhembi" TargetMode="External"/><Relationship Id="rId188" Type="http://schemas.openxmlformats.org/officeDocument/2006/relationships/hyperlink" Target="..\05_Arquivos%20para%20Comunica&#231;&#227;o\4_arquivos%20gestao%20urbana\16_Documentos%20Bairros%20do%20Tamanduate&#23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E768"/>
  <sheetViews>
    <sheetView tabSelected="1" topLeftCell="C418" zoomScaleNormal="100" workbookViewId="0">
      <selection activeCell="K453" sqref="K453"/>
    </sheetView>
  </sheetViews>
  <sheetFormatPr defaultRowHeight="15"/>
  <cols>
    <col min="1" max="1" width="7" style="10" bestFit="1" customWidth="1"/>
    <col min="2" max="2" width="28.7109375" style="8" customWidth="1"/>
    <col min="3" max="3" width="12.5703125" style="9" bestFit="1" customWidth="1"/>
    <col min="4" max="4" width="8.85546875" style="9" bestFit="1" customWidth="1"/>
    <col min="5" max="5" width="18.5703125" style="8" customWidth="1"/>
    <col min="6" max="6" width="11.28515625" style="9" customWidth="1"/>
    <col min="7" max="7" width="6.7109375" style="9" customWidth="1"/>
    <col min="8" max="8" width="54.85546875" style="8" customWidth="1"/>
    <col min="9" max="9" width="94.28515625" style="8" customWidth="1"/>
    <col min="10" max="10" width="9.140625" style="7"/>
    <col min="11" max="11" width="17.7109375" style="6" bestFit="1" customWidth="1"/>
    <col min="12" max="12" width="12.42578125" style="5" bestFit="1" customWidth="1"/>
    <col min="13" max="13" width="12.42578125" style="4" customWidth="1"/>
    <col min="14" max="14" width="3.7109375" customWidth="1"/>
    <col min="15" max="15" width="10.42578125" style="1" bestFit="1" customWidth="1"/>
    <col min="16" max="16" width="18.42578125" style="1" customWidth="1"/>
    <col min="17" max="17" width="9.140625" style="1"/>
    <col min="18" max="18" width="3.28515625" style="1" customWidth="1"/>
    <col min="19" max="19" width="17.42578125" style="1" customWidth="1"/>
    <col min="20" max="20" width="158.7109375" style="3" bestFit="1" customWidth="1"/>
    <col min="21" max="23" width="9.140625" style="1"/>
    <col min="24" max="24" width="27.5703125" style="1" bestFit="1" customWidth="1"/>
    <col min="25" max="25" width="100.140625" style="1" bestFit="1" customWidth="1"/>
    <col min="26" max="29" width="9.140625" style="1"/>
    <col min="30" max="30" width="28.5703125" style="1" customWidth="1"/>
    <col min="31" max="31" width="28.5703125" style="2" customWidth="1"/>
    <col min="32" max="16384" width="9.140625" style="1"/>
  </cols>
  <sheetData>
    <row r="1" spans="1:31" ht="15" customHeight="1" thickBot="1">
      <c r="A1" s="173" t="s">
        <v>857</v>
      </c>
      <c r="B1" s="170" t="s">
        <v>818</v>
      </c>
      <c r="C1" s="172" t="s">
        <v>856</v>
      </c>
      <c r="D1" s="171" t="s">
        <v>848</v>
      </c>
      <c r="E1" s="170" t="s">
        <v>855</v>
      </c>
      <c r="F1" s="171" t="s">
        <v>854</v>
      </c>
      <c r="G1" s="171" t="s">
        <v>57</v>
      </c>
      <c r="H1" s="170" t="s">
        <v>846</v>
      </c>
      <c r="I1" s="170" t="s">
        <v>845</v>
      </c>
      <c r="J1" s="169" t="s">
        <v>844</v>
      </c>
      <c r="K1" s="168"/>
      <c r="L1" s="167" t="s">
        <v>843</v>
      </c>
      <c r="M1" s="166" t="s">
        <v>853</v>
      </c>
      <c r="O1" s="165" t="s">
        <v>844</v>
      </c>
      <c r="P1" s="164" t="s">
        <v>852</v>
      </c>
      <c r="R1" s="174" t="s">
        <v>851</v>
      </c>
      <c r="S1" s="174"/>
      <c r="T1" s="163" t="s">
        <v>850</v>
      </c>
      <c r="U1" s="162" t="s">
        <v>849</v>
      </c>
      <c r="V1" s="161" t="s">
        <v>848</v>
      </c>
      <c r="W1" s="160" t="s">
        <v>847</v>
      </c>
      <c r="X1" s="159" t="s">
        <v>846</v>
      </c>
      <c r="Y1" s="158" t="s">
        <v>845</v>
      </c>
      <c r="Z1" s="157" t="s">
        <v>844</v>
      </c>
      <c r="AA1" s="156" t="s">
        <v>843</v>
      </c>
      <c r="AB1" s="155"/>
      <c r="AC1" s="154" t="s">
        <v>842</v>
      </c>
      <c r="AD1" s="153" t="s">
        <v>841</v>
      </c>
      <c r="AE1" s="152" t="s">
        <v>840</v>
      </c>
    </row>
    <row r="2" spans="1:31" s="36" customFormat="1" ht="15" customHeight="1" thickBot="1">
      <c r="A2" s="41">
        <v>1</v>
      </c>
      <c r="B2" s="11" t="str">
        <f t="shared" ref="B2:B65" si="0">VLOOKUP(A2,$O$11:$P$29,2,0)</f>
        <v>PIU Rio Branco</v>
      </c>
      <c r="C2" s="40">
        <v>34</v>
      </c>
      <c r="D2" s="40">
        <v>2</v>
      </c>
      <c r="E2" s="11" t="str">
        <f>VLOOKUP(D2,$O$32:$P$43,2,0)</f>
        <v>Consulta Pública Inicial</v>
      </c>
      <c r="F2" s="40"/>
      <c r="G2" s="40"/>
      <c r="H2" s="16" t="s">
        <v>67</v>
      </c>
      <c r="I2" s="44" t="s">
        <v>839</v>
      </c>
      <c r="J2" s="43">
        <v>2</v>
      </c>
      <c r="K2" s="13" t="str">
        <f t="shared" ref="K2:K65" si="1">VLOOKUP(J2,$O$2:$P$9,2,0)</f>
        <v>Consulta Caderno</v>
      </c>
      <c r="L2" s="15" t="s">
        <v>0</v>
      </c>
      <c r="M2" s="12">
        <f>$M$3</f>
        <v>43271</v>
      </c>
      <c r="N2"/>
      <c r="O2" s="138">
        <v>3</v>
      </c>
      <c r="P2" s="137" t="s">
        <v>838</v>
      </c>
      <c r="R2" s="151"/>
      <c r="S2" s="36" t="s">
        <v>830</v>
      </c>
      <c r="T2" s="97" t="e">
        <f>VLOOKUP(H2,[1]sup_hiperlinks!$E$10:$G$39,3,0)</f>
        <v>#N/A</v>
      </c>
      <c r="U2" s="144">
        <v>7</v>
      </c>
      <c r="V2" s="143">
        <v>2</v>
      </c>
      <c r="W2" s="143"/>
      <c r="X2" s="142" t="s">
        <v>468</v>
      </c>
      <c r="Y2" s="141" t="s">
        <v>47</v>
      </c>
      <c r="Z2" s="140">
        <v>4</v>
      </c>
      <c r="AE2" s="44"/>
    </row>
    <row r="3" spans="1:31" s="36" customFormat="1" ht="15" customHeight="1">
      <c r="A3" s="41">
        <v>1</v>
      </c>
      <c r="B3" s="11" t="str">
        <f t="shared" si="0"/>
        <v>PIU Rio Branco</v>
      </c>
      <c r="C3" s="40">
        <v>20</v>
      </c>
      <c r="D3" s="40">
        <v>2</v>
      </c>
      <c r="E3" s="11" t="str">
        <f>VLOOKUP(D3,$O$32:$P$43,2,0)</f>
        <v>Consulta Pública Inicial</v>
      </c>
      <c r="F3" s="40"/>
      <c r="G3" s="40"/>
      <c r="H3" s="98" t="s">
        <v>243</v>
      </c>
      <c r="I3" s="44" t="s">
        <v>837</v>
      </c>
      <c r="J3" s="43">
        <v>2</v>
      </c>
      <c r="K3" s="13" t="str">
        <f t="shared" si="1"/>
        <v>Consulta Caderno</v>
      </c>
      <c r="L3" s="15" t="s">
        <v>0</v>
      </c>
      <c r="M3" s="12">
        <v>43271</v>
      </c>
      <c r="N3"/>
      <c r="O3" s="150">
        <v>1</v>
      </c>
      <c r="P3" s="149" t="s">
        <v>836</v>
      </c>
      <c r="R3" s="148"/>
      <c r="S3" s="100" t="s">
        <v>835</v>
      </c>
      <c r="T3" s="147" t="str">
        <f>VLOOKUP(H3,[1]sup_hiperlinks!$E$10:$G$39,3,0)</f>
        <v>http://minutapiuriobranco.gestaourbana.prefeitura.sp.gov.br/wp-content/uploads/2016/04/PIU_RioBranco_ConsultaPublica_V03.pdf</v>
      </c>
      <c r="U3" s="144">
        <v>7</v>
      </c>
      <c r="V3" s="143">
        <v>2</v>
      </c>
      <c r="W3" s="143"/>
      <c r="X3" s="142" t="s">
        <v>241</v>
      </c>
      <c r="Y3" s="141" t="s">
        <v>45</v>
      </c>
      <c r="Z3" s="140">
        <v>2</v>
      </c>
      <c r="AE3" s="44"/>
    </row>
    <row r="4" spans="1:31" s="36" customFormat="1" ht="15" customHeight="1">
      <c r="A4" s="41">
        <v>1</v>
      </c>
      <c r="B4" s="11" t="str">
        <f t="shared" si="0"/>
        <v>PIU Rio Branco</v>
      </c>
      <c r="C4" s="40">
        <v>20</v>
      </c>
      <c r="D4" s="40">
        <v>2</v>
      </c>
      <c r="E4" s="11" t="str">
        <f>VLOOKUP(D4,$O$32:$P$43,2,0)</f>
        <v>Consulta Pública Inicial</v>
      </c>
      <c r="F4" s="40"/>
      <c r="G4" s="40"/>
      <c r="H4" s="16" t="s">
        <v>190</v>
      </c>
      <c r="I4" s="44" t="s">
        <v>834</v>
      </c>
      <c r="J4" s="43">
        <v>2</v>
      </c>
      <c r="K4" s="13" t="str">
        <f t="shared" si="1"/>
        <v>Consulta Caderno</v>
      </c>
      <c r="L4" s="15" t="s">
        <v>0</v>
      </c>
      <c r="M4" s="12">
        <f>$M$3</f>
        <v>43271</v>
      </c>
      <c r="N4"/>
      <c r="O4" s="138">
        <v>2</v>
      </c>
      <c r="P4" s="137" t="s">
        <v>833</v>
      </c>
      <c r="R4" s="146"/>
      <c r="S4" s="145" t="s">
        <v>830</v>
      </c>
      <c r="T4" s="97" t="str">
        <f>VLOOKUP(H4,[1]sup_hiperlinks!$E$10:$G$39,3,0)</f>
        <v>http://minutapiuriobranco.gestaourbana.prefeitura.sp.gov.br/wp-content/uploads/2016/04/PIU_RioBranco_ConsultaPublica_ANEXOI_reduzido.pdf</v>
      </c>
      <c r="U4" s="144">
        <v>7</v>
      </c>
      <c r="V4" s="143">
        <v>2</v>
      </c>
      <c r="W4" s="143"/>
      <c r="X4" s="142" t="s">
        <v>239</v>
      </c>
      <c r="Y4" s="141" t="s">
        <v>43</v>
      </c>
      <c r="Z4" s="140">
        <v>2</v>
      </c>
      <c r="AE4" s="44"/>
    </row>
    <row r="5" spans="1:31" s="36" customFormat="1" ht="15" customHeight="1">
      <c r="A5" s="41">
        <v>1</v>
      </c>
      <c r="B5" s="11" t="str">
        <f t="shared" si="0"/>
        <v>PIU Rio Branco</v>
      </c>
      <c r="C5" s="40">
        <v>20</v>
      </c>
      <c r="D5" s="40">
        <v>2</v>
      </c>
      <c r="E5" s="11" t="str">
        <f>VLOOKUP(D5,$O$32:$P$43,2,0)</f>
        <v>Consulta Pública Inicial</v>
      </c>
      <c r="F5" s="40"/>
      <c r="G5" s="40"/>
      <c r="H5" s="16" t="s">
        <v>832</v>
      </c>
      <c r="I5" s="44" t="s">
        <v>826</v>
      </c>
      <c r="J5" s="43">
        <v>2</v>
      </c>
      <c r="K5" s="13" t="str">
        <f t="shared" si="1"/>
        <v>Consulta Caderno</v>
      </c>
      <c r="L5" s="15" t="s">
        <v>0</v>
      </c>
      <c r="M5" s="12">
        <f>$M$3</f>
        <v>43271</v>
      </c>
      <c r="N5"/>
      <c r="O5" s="138">
        <v>4</v>
      </c>
      <c r="P5" s="137" t="s">
        <v>831</v>
      </c>
      <c r="R5" s="139"/>
      <c r="S5" s="36" t="s">
        <v>830</v>
      </c>
      <c r="T5" s="97" t="e">
        <f>VLOOKUP(H5,[1]sup_hiperlinks!$E$10:$G$39,3,0)</f>
        <v>#N/A</v>
      </c>
      <c r="AE5" s="44"/>
    </row>
    <row r="6" spans="1:31" s="36" customFormat="1" ht="15" customHeight="1">
      <c r="A6" s="41">
        <v>1</v>
      </c>
      <c r="B6" s="11" t="str">
        <f t="shared" si="0"/>
        <v>PIU Rio Branco</v>
      </c>
      <c r="C6" s="40">
        <v>41</v>
      </c>
      <c r="D6" s="40">
        <v>2</v>
      </c>
      <c r="E6" s="11" t="str">
        <f>VLOOKUP(D6,$O$32:$P$43,2,0)</f>
        <v>Consulta Pública Inicial</v>
      </c>
      <c r="F6" s="40"/>
      <c r="G6" s="40"/>
      <c r="H6" s="16" t="s">
        <v>84</v>
      </c>
      <c r="I6" s="44" t="s">
        <v>829</v>
      </c>
      <c r="J6" s="43">
        <v>2</v>
      </c>
      <c r="K6" s="13" t="str">
        <f t="shared" si="1"/>
        <v>Consulta Caderno</v>
      </c>
      <c r="L6" s="15" t="s">
        <v>0</v>
      </c>
      <c r="M6" s="12">
        <f>$M$3</f>
        <v>43271</v>
      </c>
      <c r="N6"/>
      <c r="O6" s="138">
        <v>5</v>
      </c>
      <c r="P6" s="137" t="s">
        <v>828</v>
      </c>
      <c r="S6" s="78"/>
      <c r="T6" s="97" t="str">
        <f>VLOOKUP(H6,[1]sup_hiperlinks!$E$10:$G$39,3,0)</f>
        <v>http://gestaourbana.prefeitura.sp.gov.br/wp-content/uploads/2016/03/Contribui%C3%A7%C3%B5es.pdf</v>
      </c>
      <c r="AE6" s="44"/>
    </row>
    <row r="7" spans="1:31" s="36" customFormat="1" ht="15" customHeight="1">
      <c r="A7" s="41" t="s">
        <v>827</v>
      </c>
      <c r="B7" s="8" t="e">
        <f t="shared" si="0"/>
        <v>#N/A</v>
      </c>
      <c r="C7" s="9" t="s">
        <v>18</v>
      </c>
      <c r="D7" s="40">
        <v>100</v>
      </c>
      <c r="E7" s="11" t="s">
        <v>18</v>
      </c>
      <c r="F7" s="9"/>
      <c r="G7" s="9"/>
      <c r="H7" s="16" t="s">
        <v>17</v>
      </c>
      <c r="I7" s="38" t="s">
        <v>826</v>
      </c>
      <c r="J7" s="7" t="s">
        <v>15</v>
      </c>
      <c r="K7" s="13" t="e">
        <f t="shared" si="1"/>
        <v>#N/A</v>
      </c>
      <c r="L7" s="39" t="s">
        <v>0</v>
      </c>
      <c r="M7" s="12">
        <v>43276</v>
      </c>
      <c r="N7"/>
      <c r="O7" s="138">
        <v>6</v>
      </c>
      <c r="P7" s="137" t="s">
        <v>825</v>
      </c>
      <c r="S7" s="78"/>
      <c r="T7" s="97" t="e">
        <f>VLOOKUP(H7,[1]sup_hiperlinks!$E$5:$I$39,5,0)</f>
        <v>#N/A</v>
      </c>
      <c r="AE7" s="38"/>
    </row>
    <row r="8" spans="1:31" s="36" customFormat="1" ht="15" customHeight="1">
      <c r="A8" s="41">
        <v>2</v>
      </c>
      <c r="B8" s="11" t="str">
        <f t="shared" si="0"/>
        <v>PIU Vila Leopoldina</v>
      </c>
      <c r="C8" s="40">
        <v>12</v>
      </c>
      <c r="D8" s="40">
        <v>1</v>
      </c>
      <c r="E8" s="11" t="str">
        <f t="shared" ref="E8:E50" si="2">VLOOKUP(D8,$O$32:$P$43,2,0)</f>
        <v>Proposição</v>
      </c>
      <c r="F8" s="40"/>
      <c r="G8" s="40"/>
      <c r="H8" s="16" t="s">
        <v>266</v>
      </c>
      <c r="I8" s="44" t="s">
        <v>824</v>
      </c>
      <c r="J8" s="43">
        <v>2</v>
      </c>
      <c r="K8" s="13" t="str">
        <f t="shared" si="1"/>
        <v>Consulta Caderno</v>
      </c>
      <c r="L8" s="15" t="s">
        <v>0</v>
      </c>
      <c r="M8" s="12">
        <f>$M$2</f>
        <v>43271</v>
      </c>
      <c r="N8"/>
      <c r="O8" s="136">
        <v>7</v>
      </c>
      <c r="P8" s="135" t="s">
        <v>823</v>
      </c>
      <c r="S8" s="78"/>
      <c r="T8" s="97"/>
      <c r="AE8" s="44"/>
    </row>
    <row r="9" spans="1:31" s="36" customFormat="1" ht="15" customHeight="1" thickBot="1">
      <c r="A9" s="41">
        <v>2</v>
      </c>
      <c r="B9" s="11" t="str">
        <f t="shared" si="0"/>
        <v>PIU Vila Leopoldina</v>
      </c>
      <c r="C9" s="40">
        <v>19</v>
      </c>
      <c r="D9" s="40">
        <v>1</v>
      </c>
      <c r="E9" s="11" t="str">
        <f t="shared" si="2"/>
        <v>Proposição</v>
      </c>
      <c r="F9" s="40" t="s">
        <v>58</v>
      </c>
      <c r="G9" s="40" t="s">
        <v>57</v>
      </c>
      <c r="H9" s="16" t="s">
        <v>776</v>
      </c>
      <c r="I9" s="37" t="s">
        <v>822</v>
      </c>
      <c r="J9" s="43"/>
      <c r="K9" s="13" t="e">
        <f t="shared" si="1"/>
        <v>#N/A</v>
      </c>
      <c r="L9" s="15" t="s">
        <v>312</v>
      </c>
      <c r="M9" s="12">
        <v>43293</v>
      </c>
      <c r="N9"/>
      <c r="O9" s="134"/>
      <c r="P9" s="133"/>
      <c r="Q9" s="78"/>
      <c r="S9" s="78"/>
      <c r="T9" s="97"/>
      <c r="AD9" s="36" t="s">
        <v>822</v>
      </c>
      <c r="AE9" s="68" t="s">
        <v>821</v>
      </c>
    </row>
    <row r="10" spans="1:31" s="36" customFormat="1" ht="15" customHeight="1" thickBot="1">
      <c r="A10" s="41">
        <v>2</v>
      </c>
      <c r="B10" s="11" t="str">
        <f t="shared" si="0"/>
        <v>PIU Vila Leopoldina</v>
      </c>
      <c r="C10" s="40">
        <v>19</v>
      </c>
      <c r="D10" s="40">
        <v>1</v>
      </c>
      <c r="E10" s="11" t="str">
        <f t="shared" si="2"/>
        <v>Proposição</v>
      </c>
      <c r="F10" s="40" t="s">
        <v>58</v>
      </c>
      <c r="G10" s="40" t="s">
        <v>57</v>
      </c>
      <c r="H10" s="16" t="s">
        <v>820</v>
      </c>
      <c r="I10" s="37" t="s">
        <v>817</v>
      </c>
      <c r="J10" s="43"/>
      <c r="K10" s="13" t="e">
        <f t="shared" si="1"/>
        <v>#N/A</v>
      </c>
      <c r="L10" s="15" t="s">
        <v>312</v>
      </c>
      <c r="M10" s="12">
        <v>43293</v>
      </c>
      <c r="N10"/>
      <c r="O10" s="132" t="s">
        <v>819</v>
      </c>
      <c r="P10" s="131" t="s">
        <v>818</v>
      </c>
      <c r="Q10" s="78"/>
      <c r="S10" s="78"/>
      <c r="T10" s="97"/>
      <c r="AD10" s="36" t="s">
        <v>817</v>
      </c>
      <c r="AE10" s="68" t="s">
        <v>816</v>
      </c>
    </row>
    <row r="11" spans="1:31" s="36" customFormat="1" ht="15" customHeight="1">
      <c r="A11" s="41">
        <v>2</v>
      </c>
      <c r="B11" s="11" t="str">
        <f t="shared" si="0"/>
        <v>PIU Vila Leopoldina</v>
      </c>
      <c r="C11" s="40">
        <v>19</v>
      </c>
      <c r="D11" s="40">
        <v>1</v>
      </c>
      <c r="E11" s="11" t="str">
        <f t="shared" si="2"/>
        <v>Proposição</v>
      </c>
      <c r="F11" s="40" t="s">
        <v>58</v>
      </c>
      <c r="G11" s="40" t="s">
        <v>57</v>
      </c>
      <c r="H11" s="16" t="s">
        <v>815</v>
      </c>
      <c r="I11" s="37" t="s">
        <v>812</v>
      </c>
      <c r="J11" s="43"/>
      <c r="K11" s="13" t="e">
        <f t="shared" si="1"/>
        <v>#N/A</v>
      </c>
      <c r="L11" s="15" t="s">
        <v>312</v>
      </c>
      <c r="M11" s="12">
        <v>43293</v>
      </c>
      <c r="N11"/>
      <c r="O11" s="127">
        <v>1</v>
      </c>
      <c r="P11" s="128" t="s">
        <v>814</v>
      </c>
      <c r="Q11" s="78"/>
      <c r="R11" s="175" t="s">
        <v>813</v>
      </c>
      <c r="S11" s="176"/>
      <c r="T11" s="97"/>
      <c r="AD11" s="36" t="s">
        <v>812</v>
      </c>
      <c r="AE11" s="68" t="s">
        <v>811</v>
      </c>
    </row>
    <row r="12" spans="1:31" s="36" customFormat="1" ht="15" customHeight="1">
      <c r="A12" s="41">
        <v>2</v>
      </c>
      <c r="B12" s="11" t="str">
        <f t="shared" si="0"/>
        <v>PIU Vila Leopoldina</v>
      </c>
      <c r="C12" s="40">
        <v>19</v>
      </c>
      <c r="D12" s="40">
        <v>1</v>
      </c>
      <c r="E12" s="11" t="str">
        <f t="shared" si="2"/>
        <v>Proposição</v>
      </c>
      <c r="F12" s="40" t="s">
        <v>58</v>
      </c>
      <c r="G12" s="40" t="s">
        <v>57</v>
      </c>
      <c r="H12" s="16" t="s">
        <v>810</v>
      </c>
      <c r="I12" s="45" t="s">
        <v>763</v>
      </c>
      <c r="J12" s="43"/>
      <c r="K12" s="13" t="e">
        <f t="shared" si="1"/>
        <v>#N/A</v>
      </c>
      <c r="L12" s="15" t="s">
        <v>312</v>
      </c>
      <c r="M12" s="12">
        <v>43293</v>
      </c>
      <c r="N12"/>
      <c r="O12" s="127">
        <v>2</v>
      </c>
      <c r="P12" s="126" t="s">
        <v>809</v>
      </c>
      <c r="Q12" s="78"/>
      <c r="R12" s="177">
        <v>43220</v>
      </c>
      <c r="S12" s="178"/>
      <c r="T12" s="97"/>
      <c r="AD12" s="36" t="s">
        <v>763</v>
      </c>
      <c r="AE12" s="68" t="s">
        <v>762</v>
      </c>
    </row>
    <row r="13" spans="1:31" s="36" customFormat="1" ht="15" customHeight="1">
      <c r="A13" s="41">
        <v>2</v>
      </c>
      <c r="B13" s="11" t="str">
        <f t="shared" si="0"/>
        <v>PIU Vila Leopoldina</v>
      </c>
      <c r="C13" s="40">
        <v>19</v>
      </c>
      <c r="D13" s="40">
        <v>1</v>
      </c>
      <c r="E13" s="11" t="str">
        <f t="shared" si="2"/>
        <v>Proposição</v>
      </c>
      <c r="F13" s="40" t="s">
        <v>58</v>
      </c>
      <c r="G13" s="40" t="s">
        <v>57</v>
      </c>
      <c r="H13" s="16" t="s">
        <v>300</v>
      </c>
      <c r="I13" s="37" t="s">
        <v>807</v>
      </c>
      <c r="J13" s="43"/>
      <c r="K13" s="13" t="e">
        <f t="shared" si="1"/>
        <v>#N/A</v>
      </c>
      <c r="L13" s="15" t="s">
        <v>312</v>
      </c>
      <c r="M13" s="12">
        <v>43293</v>
      </c>
      <c r="N13"/>
      <c r="O13" s="127">
        <v>3</v>
      </c>
      <c r="P13" s="128" t="s">
        <v>808</v>
      </c>
      <c r="Q13" s="78"/>
      <c r="S13" s="78"/>
      <c r="T13" s="97"/>
      <c r="AD13" s="36" t="s">
        <v>807</v>
      </c>
      <c r="AE13" s="68" t="s">
        <v>806</v>
      </c>
    </row>
    <row r="14" spans="1:31" s="36" customFormat="1" ht="15" customHeight="1">
      <c r="A14" s="41">
        <v>2</v>
      </c>
      <c r="B14" s="11" t="str">
        <f t="shared" si="0"/>
        <v>PIU Vila Leopoldina</v>
      </c>
      <c r="C14" s="40">
        <v>19</v>
      </c>
      <c r="D14" s="40">
        <v>1</v>
      </c>
      <c r="E14" s="11" t="str">
        <f t="shared" si="2"/>
        <v>Proposição</v>
      </c>
      <c r="F14" s="40" t="s">
        <v>58</v>
      </c>
      <c r="G14" s="40" t="s">
        <v>57</v>
      </c>
      <c r="H14" s="16" t="s">
        <v>805</v>
      </c>
      <c r="I14" s="37" t="s">
        <v>803</v>
      </c>
      <c r="J14" s="43"/>
      <c r="K14" s="13" t="e">
        <f t="shared" si="1"/>
        <v>#N/A</v>
      </c>
      <c r="L14" s="15" t="s">
        <v>312</v>
      </c>
      <c r="M14" s="12">
        <v>43293</v>
      </c>
      <c r="N14"/>
      <c r="O14" s="127">
        <v>4</v>
      </c>
      <c r="P14" s="128" t="s">
        <v>804</v>
      </c>
      <c r="Q14" s="78"/>
      <c r="S14" s="78"/>
      <c r="T14" s="97" t="e">
        <f>VLOOKUP(H14,[1]sup_hiperlinks!$E$5:$I$39,5,0)</f>
        <v>#N/A</v>
      </c>
      <c r="AD14" s="36" t="s">
        <v>803</v>
      </c>
      <c r="AE14" s="68" t="s">
        <v>802</v>
      </c>
    </row>
    <row r="15" spans="1:31" s="36" customFormat="1" ht="15" customHeight="1">
      <c r="A15" s="41">
        <v>2</v>
      </c>
      <c r="B15" s="11" t="str">
        <f t="shared" si="0"/>
        <v>PIU Vila Leopoldina</v>
      </c>
      <c r="C15" s="40">
        <v>20</v>
      </c>
      <c r="D15" s="40">
        <v>2</v>
      </c>
      <c r="E15" s="11" t="str">
        <f t="shared" si="2"/>
        <v>Consulta Pública Inicial</v>
      </c>
      <c r="F15" s="40"/>
      <c r="G15" s="40"/>
      <c r="H15" s="98" t="s">
        <v>243</v>
      </c>
      <c r="I15" s="44" t="s">
        <v>801</v>
      </c>
      <c r="J15" s="43">
        <v>2</v>
      </c>
      <c r="K15" s="13" t="str">
        <f t="shared" si="1"/>
        <v>Consulta Caderno</v>
      </c>
      <c r="L15" s="15" t="s">
        <v>0</v>
      </c>
      <c r="M15" s="12">
        <f t="shared" ref="M15:M20" si="3">$M$2</f>
        <v>43271</v>
      </c>
      <c r="N15"/>
      <c r="O15" s="127">
        <v>5</v>
      </c>
      <c r="P15" s="128" t="s">
        <v>800</v>
      </c>
      <c r="Q15" s="78"/>
      <c r="S15" s="78"/>
      <c r="T15" s="97" t="str">
        <f>VLOOKUP(H15,[1]sup_hiperlinks!$E$5:$I$39,5,0)</f>
        <v>http://minuta.gestaourbana.prefeitura.sp.gov.br/piu-leopoldina/wp-content/uploads/2016/08/02_MIP_PIU_Vila_Leopoldina-Villa-Lobos_diagnostico_e_programa.pdf</v>
      </c>
      <c r="AE15" s="44"/>
    </row>
    <row r="16" spans="1:31" s="36" customFormat="1" ht="15" customHeight="1">
      <c r="A16" s="41">
        <v>2</v>
      </c>
      <c r="B16" s="11" t="str">
        <f t="shared" si="0"/>
        <v>PIU Vila Leopoldina</v>
      </c>
      <c r="C16" s="40">
        <v>20</v>
      </c>
      <c r="D16" s="40">
        <v>2</v>
      </c>
      <c r="E16" s="11" t="str">
        <f t="shared" si="2"/>
        <v>Consulta Pública Inicial</v>
      </c>
      <c r="F16" s="40"/>
      <c r="G16" s="40"/>
      <c r="H16" s="16" t="s">
        <v>190</v>
      </c>
      <c r="I16" s="44" t="s">
        <v>799</v>
      </c>
      <c r="J16" s="43">
        <v>2</v>
      </c>
      <c r="K16" s="13" t="str">
        <f t="shared" si="1"/>
        <v>Consulta Caderno</v>
      </c>
      <c r="L16" s="15" t="s">
        <v>0</v>
      </c>
      <c r="M16" s="12">
        <f t="shared" si="3"/>
        <v>43271</v>
      </c>
      <c r="N16"/>
      <c r="O16" s="130"/>
      <c r="P16" s="129"/>
      <c r="Q16" s="78"/>
      <c r="S16" s="78"/>
      <c r="T16" s="97" t="str">
        <f>VLOOKUP(H16,[1]sup_hiperlinks!$E$5:$I$39,5,0)</f>
        <v>http://minuta.gestaourbana.prefeitura.sp.gov.br/piu-leopoldina/wp-content/uploads/2016/08/03_MIP_PIU_Vila_Leopoldina-Villa-Lobos_mapas.pdf</v>
      </c>
      <c r="AE16" s="44"/>
    </row>
    <row r="17" spans="1:31" s="36" customFormat="1" ht="15" customHeight="1">
      <c r="A17" s="41">
        <v>2</v>
      </c>
      <c r="B17" s="11" t="str">
        <f t="shared" si="0"/>
        <v>PIU Vila Leopoldina</v>
      </c>
      <c r="C17" s="40">
        <v>34</v>
      </c>
      <c r="D17" s="40">
        <v>2</v>
      </c>
      <c r="E17" s="11" t="str">
        <f t="shared" si="2"/>
        <v>Consulta Pública Inicial</v>
      </c>
      <c r="F17" s="40"/>
      <c r="G17" s="40"/>
      <c r="H17" s="16" t="s">
        <v>67</v>
      </c>
      <c r="I17" s="45" t="s">
        <v>798</v>
      </c>
      <c r="J17" s="43">
        <v>2</v>
      </c>
      <c r="K17" s="13" t="str">
        <f t="shared" si="1"/>
        <v>Consulta Caderno</v>
      </c>
      <c r="L17" s="15" t="s">
        <v>0</v>
      </c>
      <c r="M17" s="12">
        <f t="shared" si="3"/>
        <v>43271</v>
      </c>
      <c r="N17"/>
      <c r="O17" s="127">
        <v>7</v>
      </c>
      <c r="P17" s="126" t="s">
        <v>797</v>
      </c>
      <c r="S17" s="78"/>
      <c r="T17" s="97"/>
      <c r="AE17" s="44"/>
    </row>
    <row r="18" spans="1:31" s="36" customFormat="1" ht="15" customHeight="1">
      <c r="A18" s="41">
        <v>2</v>
      </c>
      <c r="B18" s="11" t="str">
        <f t="shared" si="0"/>
        <v>PIU Vila Leopoldina</v>
      </c>
      <c r="C18" s="40"/>
      <c r="D18" s="40">
        <v>2</v>
      </c>
      <c r="E18" s="11" t="str">
        <f t="shared" si="2"/>
        <v>Consulta Pública Inicial</v>
      </c>
      <c r="F18" s="40" t="s">
        <v>58</v>
      </c>
      <c r="G18" s="40" t="s">
        <v>57</v>
      </c>
      <c r="H18" s="16" t="s">
        <v>67</v>
      </c>
      <c r="I18" s="45" t="s">
        <v>796</v>
      </c>
      <c r="J18" s="43">
        <v>2</v>
      </c>
      <c r="K18" s="13" t="str">
        <f t="shared" si="1"/>
        <v>Consulta Caderno</v>
      </c>
      <c r="L18" s="15" t="s">
        <v>270</v>
      </c>
      <c r="M18" s="12">
        <f t="shared" si="3"/>
        <v>43271</v>
      </c>
      <c r="N18"/>
      <c r="O18" s="127">
        <v>8</v>
      </c>
      <c r="P18" s="126" t="s">
        <v>795</v>
      </c>
      <c r="S18" s="78"/>
      <c r="T18" s="97" t="e">
        <f>VLOOKUP(H18,[1]sup_hiperlinks!$E$5:$I$39,5,0)</f>
        <v>#N/A</v>
      </c>
      <c r="AD18" s="36" t="str">
        <f>$AC$1&amp;AE18&amp;$AD$1</f>
        <v>http://gestaourbana.prefeitura.sp.gov.br/wp-content/uploads/piu-monitoramento/VL2_34_Consulta_DOC.pdf</v>
      </c>
      <c r="AE18" s="37" t="s">
        <v>794</v>
      </c>
    </row>
    <row r="19" spans="1:31" s="36" customFormat="1" ht="15" customHeight="1">
      <c r="A19" s="41">
        <v>2</v>
      </c>
      <c r="B19" s="11" t="str">
        <f t="shared" si="0"/>
        <v>PIU Vila Leopoldina</v>
      </c>
      <c r="C19" s="40">
        <v>20</v>
      </c>
      <c r="D19" s="40">
        <v>2</v>
      </c>
      <c r="E19" s="11" t="str">
        <f t="shared" si="2"/>
        <v>Consulta Pública Inicial</v>
      </c>
      <c r="F19" s="40"/>
      <c r="G19" s="40"/>
      <c r="H19" s="16" t="s">
        <v>239</v>
      </c>
      <c r="I19" s="44" t="s">
        <v>793</v>
      </c>
      <c r="J19" s="43">
        <v>2</v>
      </c>
      <c r="K19" s="13" t="str">
        <f t="shared" si="1"/>
        <v>Consulta Caderno</v>
      </c>
      <c r="L19" s="15" t="s">
        <v>0</v>
      </c>
      <c r="M19" s="12">
        <f t="shared" si="3"/>
        <v>43271</v>
      </c>
      <c r="N19"/>
      <c r="O19" s="127">
        <v>9</v>
      </c>
      <c r="P19" s="126" t="s">
        <v>792</v>
      </c>
      <c r="S19" s="78"/>
      <c r="T19" s="97" t="str">
        <f>VLOOKUP(H19,[1]sup_hiperlinks!$E$5:$I$39,5,0)</f>
        <v>http://minuta.gestaourbana.prefeitura.sp.gov.br/piu-leopoldina/</v>
      </c>
      <c r="AE19" s="44"/>
    </row>
    <row r="20" spans="1:31" s="36" customFormat="1" ht="15" customHeight="1">
      <c r="A20" s="41">
        <v>2</v>
      </c>
      <c r="B20" s="11" t="str">
        <f t="shared" si="0"/>
        <v>PIU Vila Leopoldina</v>
      </c>
      <c r="C20" s="40">
        <v>41</v>
      </c>
      <c r="D20" s="40">
        <v>2</v>
      </c>
      <c r="E20" s="11" t="str">
        <f t="shared" si="2"/>
        <v>Consulta Pública Inicial</v>
      </c>
      <c r="F20" s="40"/>
      <c r="G20" s="40"/>
      <c r="H20" s="16" t="s">
        <v>84</v>
      </c>
      <c r="I20" s="44" t="s">
        <v>791</v>
      </c>
      <c r="J20" s="43">
        <v>2</v>
      </c>
      <c r="K20" s="13" t="str">
        <f t="shared" si="1"/>
        <v>Consulta Caderno</v>
      </c>
      <c r="L20" s="15" t="s">
        <v>0</v>
      </c>
      <c r="M20" s="12">
        <f t="shared" si="3"/>
        <v>43271</v>
      </c>
      <c r="N20"/>
      <c r="O20" s="127">
        <v>10</v>
      </c>
      <c r="P20" s="126" t="s">
        <v>790</v>
      </c>
      <c r="S20" s="78"/>
      <c r="T20" s="97" t="str">
        <f>VLOOKUP(H20,[1]sup_hiperlinks!$E$5:$I$39,5,0)</f>
        <v>http://gestaourbana.prefeitura.sp.gov.br/wp-content/uploads/2016/03/PIU-Leopoldina.pdf</v>
      </c>
      <c r="AE20" s="44"/>
    </row>
    <row r="21" spans="1:31" s="36" customFormat="1" ht="15" customHeight="1">
      <c r="A21" s="41">
        <v>2</v>
      </c>
      <c r="B21" s="11" t="str">
        <f t="shared" si="0"/>
        <v>PIU Vila Leopoldina</v>
      </c>
      <c r="C21" s="40">
        <v>28</v>
      </c>
      <c r="D21" s="40">
        <v>2</v>
      </c>
      <c r="E21" s="11" t="str">
        <f t="shared" si="2"/>
        <v>Consulta Pública Inicial</v>
      </c>
      <c r="F21" s="40" t="s">
        <v>58</v>
      </c>
      <c r="G21" s="40" t="s">
        <v>57</v>
      </c>
      <c r="H21" s="16" t="s">
        <v>67</v>
      </c>
      <c r="I21" s="37" t="s">
        <v>788</v>
      </c>
      <c r="J21" s="43">
        <v>4</v>
      </c>
      <c r="K21" s="13" t="str">
        <f t="shared" si="1"/>
        <v>Audiência Pública</v>
      </c>
      <c r="L21" s="15" t="s">
        <v>270</v>
      </c>
      <c r="M21" s="12">
        <v>43293</v>
      </c>
      <c r="N21"/>
      <c r="O21" s="127">
        <v>11</v>
      </c>
      <c r="P21" s="128" t="s">
        <v>789</v>
      </c>
      <c r="S21" s="78"/>
      <c r="T21" s="97" t="e">
        <f>VLOOKUP(H21,[1]sup_hiperlinks!$E$5:$I$39,5,0)</f>
        <v>#N/A</v>
      </c>
      <c r="AD21" s="36" t="s">
        <v>788</v>
      </c>
      <c r="AE21" s="11" t="s">
        <v>787</v>
      </c>
    </row>
    <row r="22" spans="1:31" s="36" customFormat="1" ht="15" customHeight="1">
      <c r="A22" s="41">
        <v>2</v>
      </c>
      <c r="B22" s="11" t="str">
        <f t="shared" si="0"/>
        <v>PIU Vila Leopoldina</v>
      </c>
      <c r="C22" s="40">
        <v>31</v>
      </c>
      <c r="D22" s="40">
        <v>2</v>
      </c>
      <c r="E22" s="11" t="str">
        <f t="shared" si="2"/>
        <v>Consulta Pública Inicial</v>
      </c>
      <c r="F22" s="40"/>
      <c r="G22" s="40"/>
      <c r="H22" s="16" t="s">
        <v>179</v>
      </c>
      <c r="I22" s="44" t="s">
        <v>786</v>
      </c>
      <c r="J22" s="43">
        <v>4</v>
      </c>
      <c r="K22" s="13" t="str">
        <f t="shared" si="1"/>
        <v>Audiência Pública</v>
      </c>
      <c r="L22" s="15" t="s">
        <v>0</v>
      </c>
      <c r="M22" s="12">
        <f>$M$2</f>
        <v>43271</v>
      </c>
      <c r="N22"/>
      <c r="O22" s="127">
        <v>12</v>
      </c>
      <c r="P22" s="128" t="s">
        <v>785</v>
      </c>
      <c r="S22" s="78"/>
      <c r="T22" s="97" t="str">
        <f>[1]sup_hiperlinks!J20</f>
        <v>http://gestaourbana.prefeitura.sp.gov.br/wp-content/uploads/2016/03/PIU_VL_AudienciaPublica_01_11_Proponente.pdf</v>
      </c>
      <c r="AE22" s="44"/>
    </row>
    <row r="23" spans="1:31" s="36" customFormat="1" ht="15" customHeight="1">
      <c r="A23" s="41">
        <v>2</v>
      </c>
      <c r="B23" s="11" t="str">
        <f t="shared" si="0"/>
        <v>PIU Vila Leopoldina</v>
      </c>
      <c r="C23" s="40">
        <v>31</v>
      </c>
      <c r="D23" s="40">
        <v>2</v>
      </c>
      <c r="E23" s="11" t="str">
        <f t="shared" si="2"/>
        <v>Consulta Pública Inicial</v>
      </c>
      <c r="F23" s="40"/>
      <c r="G23" s="40"/>
      <c r="H23" s="16" t="s">
        <v>179</v>
      </c>
      <c r="I23" s="44" t="s">
        <v>784</v>
      </c>
      <c r="J23" s="43">
        <v>4</v>
      </c>
      <c r="K23" s="13" t="str">
        <f t="shared" si="1"/>
        <v>Audiência Pública</v>
      </c>
      <c r="L23" s="15" t="s">
        <v>0</v>
      </c>
      <c r="M23" s="12">
        <f>$M$2</f>
        <v>43271</v>
      </c>
      <c r="N23"/>
      <c r="O23" s="127">
        <v>16</v>
      </c>
      <c r="P23" s="126" t="s">
        <v>783</v>
      </c>
      <c r="S23" s="78"/>
      <c r="T23" s="97" t="str">
        <f>VLOOKUP(H23,[1]sup_hiperlinks!$E$5:$I$39,5,0)</f>
        <v>http://gestaourbana.prefeitura.sp.gov.br/wp-content/uploads/2016/03/PIU_VL_AudienciaPublica_01_11_SPURB-2.pdf</v>
      </c>
      <c r="AE23" s="44"/>
    </row>
    <row r="24" spans="1:31" s="36" customFormat="1" ht="15" customHeight="1">
      <c r="A24" s="41">
        <v>2</v>
      </c>
      <c r="B24" s="11" t="str">
        <f t="shared" si="0"/>
        <v>PIU Vila Leopoldina</v>
      </c>
      <c r="C24" s="40">
        <v>32</v>
      </c>
      <c r="D24" s="40">
        <v>2</v>
      </c>
      <c r="E24" s="11" t="str">
        <f t="shared" si="2"/>
        <v>Consulta Pública Inicial</v>
      </c>
      <c r="F24" s="40"/>
      <c r="G24" s="40"/>
      <c r="H24" s="16" t="s">
        <v>474</v>
      </c>
      <c r="I24" s="44" t="s">
        <v>782</v>
      </c>
      <c r="J24" s="43">
        <v>4</v>
      </c>
      <c r="K24" s="13" t="str">
        <f t="shared" si="1"/>
        <v>Audiência Pública</v>
      </c>
      <c r="L24" s="15" t="s">
        <v>0</v>
      </c>
      <c r="M24" s="12">
        <f>$M$2</f>
        <v>43271</v>
      </c>
      <c r="N24"/>
      <c r="O24" s="127">
        <v>17</v>
      </c>
      <c r="P24" s="126" t="s">
        <v>781</v>
      </c>
      <c r="S24" s="78"/>
      <c r="T24" s="97" t="str">
        <f>VLOOKUP(H24,[1]sup_hiperlinks!$E$5:$I$39,5,0)</f>
        <v>http://gestaourbana.prefeitura.sp.gov.br/wp-content/uploads/2016/03/Lista-de-Presen%C3%A7a-Sem-contato.pdf</v>
      </c>
      <c r="AE24" s="44"/>
    </row>
    <row r="25" spans="1:31" s="36" customFormat="1" ht="15" customHeight="1">
      <c r="A25" s="41">
        <v>2</v>
      </c>
      <c r="B25" s="11" t="str">
        <f t="shared" si="0"/>
        <v>PIU Vila Leopoldina</v>
      </c>
      <c r="C25" s="40">
        <v>32</v>
      </c>
      <c r="D25" s="40">
        <v>2</v>
      </c>
      <c r="E25" s="11" t="str">
        <f t="shared" si="2"/>
        <v>Consulta Pública Inicial</v>
      </c>
      <c r="F25" s="40"/>
      <c r="G25" s="40"/>
      <c r="H25" s="16" t="s">
        <v>468</v>
      </c>
      <c r="I25" s="44" t="s">
        <v>780</v>
      </c>
      <c r="J25" s="43">
        <v>4</v>
      </c>
      <c r="K25" s="13" t="str">
        <f t="shared" si="1"/>
        <v>Audiência Pública</v>
      </c>
      <c r="L25" s="15" t="s">
        <v>0</v>
      </c>
      <c r="M25" s="12">
        <f>$M$2</f>
        <v>43271</v>
      </c>
      <c r="N25"/>
      <c r="O25" s="127">
        <v>18</v>
      </c>
      <c r="P25" s="126" t="s">
        <v>779</v>
      </c>
      <c r="S25" s="78"/>
      <c r="T25" s="97"/>
      <c r="AE25" s="44"/>
    </row>
    <row r="26" spans="1:31" s="36" customFormat="1" ht="15" customHeight="1">
      <c r="A26" s="41">
        <v>2</v>
      </c>
      <c r="B26" s="11" t="str">
        <f t="shared" si="0"/>
        <v>PIU Vila Leopoldina</v>
      </c>
      <c r="C26" s="40">
        <v>43</v>
      </c>
      <c r="D26" s="40">
        <v>2</v>
      </c>
      <c r="E26" s="11" t="str">
        <f t="shared" si="2"/>
        <v>Consulta Pública Inicial</v>
      </c>
      <c r="F26" s="40" t="s">
        <v>58</v>
      </c>
      <c r="G26" s="40" t="s">
        <v>57</v>
      </c>
      <c r="H26" s="16" t="s">
        <v>778</v>
      </c>
      <c r="I26" s="37" t="s">
        <v>766</v>
      </c>
      <c r="J26" s="43"/>
      <c r="K26" s="13" t="e">
        <f t="shared" si="1"/>
        <v>#N/A</v>
      </c>
      <c r="L26" s="15" t="s">
        <v>312</v>
      </c>
      <c r="M26" s="12">
        <v>43293</v>
      </c>
      <c r="N26"/>
      <c r="O26" s="127">
        <v>19</v>
      </c>
      <c r="P26" s="126" t="s">
        <v>777</v>
      </c>
      <c r="S26" s="78"/>
      <c r="T26" s="97"/>
      <c r="AD26" s="36" t="s">
        <v>766</v>
      </c>
      <c r="AE26" s="68" t="s">
        <v>765</v>
      </c>
    </row>
    <row r="27" spans="1:31" s="36" customFormat="1" ht="15" customHeight="1">
      <c r="A27" s="41">
        <v>2</v>
      </c>
      <c r="B27" s="11" t="str">
        <f t="shared" si="0"/>
        <v>PIU Vila Leopoldina</v>
      </c>
      <c r="C27" s="40">
        <v>55</v>
      </c>
      <c r="D27" s="40">
        <v>3</v>
      </c>
      <c r="E27" s="11" t="str">
        <f t="shared" si="2"/>
        <v>Avaliação SMUL</v>
      </c>
      <c r="F27" s="40" t="s">
        <v>58</v>
      </c>
      <c r="G27" s="40" t="s">
        <v>57</v>
      </c>
      <c r="H27" s="16" t="s">
        <v>776</v>
      </c>
      <c r="I27" s="37" t="s">
        <v>774</v>
      </c>
      <c r="J27" s="43"/>
      <c r="K27" s="13" t="e">
        <f t="shared" si="1"/>
        <v>#N/A</v>
      </c>
      <c r="L27" s="15" t="s">
        <v>312</v>
      </c>
      <c r="M27" s="12">
        <v>43293</v>
      </c>
      <c r="N27"/>
      <c r="O27" s="124">
        <v>13</v>
      </c>
      <c r="P27" s="123" t="s">
        <v>775</v>
      </c>
      <c r="R27" s="81"/>
      <c r="S27" s="125"/>
      <c r="T27" s="97"/>
      <c r="AD27" s="36" t="s">
        <v>774</v>
      </c>
      <c r="AE27" s="68" t="s">
        <v>773</v>
      </c>
    </row>
    <row r="28" spans="1:31" s="36" customFormat="1" ht="15" customHeight="1">
      <c r="A28" s="41">
        <v>2</v>
      </c>
      <c r="B28" s="11" t="str">
        <f t="shared" si="0"/>
        <v>PIU Vila Leopoldina</v>
      </c>
      <c r="C28" s="40">
        <v>55</v>
      </c>
      <c r="D28" s="40">
        <v>3</v>
      </c>
      <c r="E28" s="11" t="str">
        <f t="shared" si="2"/>
        <v>Avaliação SMUL</v>
      </c>
      <c r="F28" s="40" t="s">
        <v>58</v>
      </c>
      <c r="G28" s="40" t="s">
        <v>57</v>
      </c>
      <c r="H28" s="16" t="s">
        <v>772</v>
      </c>
      <c r="I28" s="37" t="s">
        <v>770</v>
      </c>
      <c r="J28" s="43"/>
      <c r="K28" s="13" t="e">
        <f t="shared" si="1"/>
        <v>#N/A</v>
      </c>
      <c r="L28" s="15" t="s">
        <v>312</v>
      </c>
      <c r="M28" s="12">
        <v>43293</v>
      </c>
      <c r="N28"/>
      <c r="O28" s="124">
        <v>14</v>
      </c>
      <c r="P28" s="123" t="s">
        <v>771</v>
      </c>
      <c r="S28" s="78"/>
      <c r="T28" s="97"/>
      <c r="AD28" s="36" t="s">
        <v>770</v>
      </c>
      <c r="AE28" s="68" t="s">
        <v>769</v>
      </c>
    </row>
    <row r="29" spans="1:31" s="36" customFormat="1" ht="15" customHeight="1" thickBot="1">
      <c r="A29" s="41">
        <v>2</v>
      </c>
      <c r="B29" s="11" t="str">
        <f t="shared" si="0"/>
        <v>PIU Vila Leopoldina</v>
      </c>
      <c r="C29" s="40">
        <v>55</v>
      </c>
      <c r="D29" s="40">
        <v>3</v>
      </c>
      <c r="E29" s="11" t="str">
        <f t="shared" si="2"/>
        <v>Avaliação SMUL</v>
      </c>
      <c r="F29" s="40" t="s">
        <v>58</v>
      </c>
      <c r="G29" s="40" t="s">
        <v>57</v>
      </c>
      <c r="H29" s="16" t="s">
        <v>768</v>
      </c>
      <c r="I29" s="37" t="s">
        <v>766</v>
      </c>
      <c r="J29" s="43"/>
      <c r="K29" s="13" t="e">
        <f t="shared" si="1"/>
        <v>#N/A</v>
      </c>
      <c r="L29" s="15" t="s">
        <v>312</v>
      </c>
      <c r="M29" s="12">
        <v>43293</v>
      </c>
      <c r="N29"/>
      <c r="O29" s="122">
        <v>15</v>
      </c>
      <c r="P29" s="121" t="s">
        <v>767</v>
      </c>
      <c r="S29" s="78"/>
      <c r="T29" s="97"/>
      <c r="AD29" s="36" t="s">
        <v>766</v>
      </c>
      <c r="AE29" s="68" t="s">
        <v>765</v>
      </c>
    </row>
    <row r="30" spans="1:31" s="36" customFormat="1" ht="15" customHeight="1" thickBot="1">
      <c r="A30" s="41">
        <v>2</v>
      </c>
      <c r="B30" s="11" t="str">
        <f t="shared" si="0"/>
        <v>PIU Vila Leopoldina</v>
      </c>
      <c r="C30" s="40">
        <v>55</v>
      </c>
      <c r="D30" s="40">
        <v>3</v>
      </c>
      <c r="E30" s="11" t="str">
        <f t="shared" si="2"/>
        <v>Avaliação SMUL</v>
      </c>
      <c r="F30" s="40" t="s">
        <v>58</v>
      </c>
      <c r="G30" s="40" t="s">
        <v>57</v>
      </c>
      <c r="H30" s="16" t="s">
        <v>764</v>
      </c>
      <c r="I30" s="37" t="s">
        <v>763</v>
      </c>
      <c r="J30" s="43"/>
      <c r="K30" s="13" t="e">
        <f t="shared" si="1"/>
        <v>#N/A</v>
      </c>
      <c r="L30" s="15" t="s">
        <v>312</v>
      </c>
      <c r="M30" s="12">
        <v>43293</v>
      </c>
      <c r="N30"/>
      <c r="S30" s="78"/>
      <c r="T30" s="97"/>
      <c r="AD30" s="36" t="s">
        <v>763</v>
      </c>
      <c r="AE30" s="68" t="s">
        <v>762</v>
      </c>
    </row>
    <row r="31" spans="1:31" s="36" customFormat="1" ht="15" customHeight="1">
      <c r="A31" s="41">
        <v>2</v>
      </c>
      <c r="B31" s="11" t="str">
        <f t="shared" si="0"/>
        <v>PIU Vila Leopoldina</v>
      </c>
      <c r="C31" s="40">
        <v>60</v>
      </c>
      <c r="D31" s="40">
        <v>4</v>
      </c>
      <c r="E31" s="11" t="str">
        <f t="shared" si="2"/>
        <v xml:space="preserve">Elaboração </v>
      </c>
      <c r="F31" s="40" t="s">
        <v>58</v>
      </c>
      <c r="G31" s="40" t="s">
        <v>57</v>
      </c>
      <c r="H31" s="16" t="s">
        <v>761</v>
      </c>
      <c r="I31" s="37" t="s">
        <v>758</v>
      </c>
      <c r="J31" s="43"/>
      <c r="K31" s="13" t="e">
        <f t="shared" si="1"/>
        <v>#N/A</v>
      </c>
      <c r="L31" s="15" t="s">
        <v>270</v>
      </c>
      <c r="M31" s="12">
        <v>43293</v>
      </c>
      <c r="N31"/>
      <c r="O31" s="120" t="s">
        <v>760</v>
      </c>
      <c r="P31" s="119" t="s">
        <v>759</v>
      </c>
      <c r="S31" s="78"/>
      <c r="T31" s="97"/>
      <c r="AD31" s="36" t="s">
        <v>758</v>
      </c>
      <c r="AE31" s="118" t="s">
        <v>757</v>
      </c>
    </row>
    <row r="32" spans="1:31" s="36" customFormat="1" ht="15" customHeight="1">
      <c r="A32" s="41">
        <v>2</v>
      </c>
      <c r="B32" s="11" t="str">
        <f t="shared" si="0"/>
        <v>PIU Vila Leopoldina</v>
      </c>
      <c r="C32" s="40">
        <v>60</v>
      </c>
      <c r="D32" s="40">
        <v>4</v>
      </c>
      <c r="E32" s="11" t="str">
        <f t="shared" si="2"/>
        <v xml:space="preserve">Elaboração </v>
      </c>
      <c r="F32" s="40" t="s">
        <v>58</v>
      </c>
      <c r="G32" s="40" t="s">
        <v>57</v>
      </c>
      <c r="H32" s="16" t="s">
        <v>756</v>
      </c>
      <c r="I32" s="37" t="s">
        <v>754</v>
      </c>
      <c r="J32" s="43"/>
      <c r="K32" s="13" t="e">
        <f t="shared" si="1"/>
        <v>#N/A</v>
      </c>
      <c r="L32" s="15" t="s">
        <v>751</v>
      </c>
      <c r="M32" s="12">
        <v>43293</v>
      </c>
      <c r="N32"/>
      <c r="O32" s="116">
        <v>1</v>
      </c>
      <c r="P32" s="113" t="s">
        <v>755</v>
      </c>
      <c r="S32" s="78"/>
      <c r="T32" s="97"/>
      <c r="AD32" s="36" t="s">
        <v>754</v>
      </c>
      <c r="AE32" s="117" t="s">
        <v>753</v>
      </c>
    </row>
    <row r="33" spans="1:31" s="36" customFormat="1" ht="15" customHeight="1">
      <c r="A33" s="41">
        <v>2</v>
      </c>
      <c r="B33" s="11" t="str">
        <f t="shared" si="0"/>
        <v>PIU Vila Leopoldina</v>
      </c>
      <c r="C33" s="40">
        <v>60</v>
      </c>
      <c r="D33" s="40">
        <v>4</v>
      </c>
      <c r="E33" s="11" t="str">
        <f t="shared" si="2"/>
        <v xml:space="preserve">Elaboração </v>
      </c>
      <c r="F33" s="40" t="s">
        <v>58</v>
      </c>
      <c r="G33" s="40" t="s">
        <v>57</v>
      </c>
      <c r="H33" s="16" t="s">
        <v>752</v>
      </c>
      <c r="I33" s="37" t="s">
        <v>749</v>
      </c>
      <c r="J33" s="43"/>
      <c r="K33" s="13" t="e">
        <f t="shared" si="1"/>
        <v>#N/A</v>
      </c>
      <c r="L33" s="15" t="s">
        <v>751</v>
      </c>
      <c r="M33" s="12">
        <v>43293</v>
      </c>
      <c r="N33"/>
      <c r="O33" s="116">
        <v>2</v>
      </c>
      <c r="P33" s="113" t="s">
        <v>750</v>
      </c>
      <c r="S33" s="78"/>
      <c r="T33" s="97"/>
      <c r="AD33" s="36" t="s">
        <v>749</v>
      </c>
      <c r="AE33" s="117" t="s">
        <v>748</v>
      </c>
    </row>
    <row r="34" spans="1:31" s="36" customFormat="1" ht="15" customHeight="1">
      <c r="A34" s="41">
        <v>2</v>
      </c>
      <c r="B34" s="11" t="str">
        <f t="shared" si="0"/>
        <v>PIU Vila Leopoldina</v>
      </c>
      <c r="C34" s="40">
        <v>81</v>
      </c>
      <c r="D34" s="40">
        <v>5</v>
      </c>
      <c r="E34" s="11" t="str">
        <f t="shared" si="2"/>
        <v>Discussão Pública</v>
      </c>
      <c r="F34" s="40"/>
      <c r="G34" s="40"/>
      <c r="H34" s="16" t="s">
        <v>239</v>
      </c>
      <c r="I34" s="42" t="s">
        <v>747</v>
      </c>
      <c r="J34" s="43">
        <v>2</v>
      </c>
      <c r="K34" s="13" t="str">
        <f t="shared" si="1"/>
        <v>Consulta Caderno</v>
      </c>
      <c r="L34" s="15" t="s">
        <v>0</v>
      </c>
      <c r="M34" s="12">
        <f t="shared" ref="M34:M42" si="4">$M$2</f>
        <v>43271</v>
      </c>
      <c r="N34"/>
      <c r="O34" s="116">
        <v>3</v>
      </c>
      <c r="P34" s="113" t="s">
        <v>746</v>
      </c>
      <c r="S34" s="78"/>
      <c r="T34" s="97"/>
      <c r="AE34" s="42"/>
    </row>
    <row r="35" spans="1:31" s="36" customFormat="1" ht="15" customHeight="1">
      <c r="A35" s="41">
        <v>2</v>
      </c>
      <c r="B35" s="11" t="str">
        <f t="shared" si="0"/>
        <v>PIU Vila Leopoldina</v>
      </c>
      <c r="C35" s="40">
        <v>81</v>
      </c>
      <c r="D35" s="40">
        <v>5</v>
      </c>
      <c r="E35" s="11" t="str">
        <f t="shared" si="2"/>
        <v>Discussão Pública</v>
      </c>
      <c r="F35" s="40"/>
      <c r="G35" s="40"/>
      <c r="H35" s="16" t="s">
        <v>745</v>
      </c>
      <c r="I35" s="44" t="s">
        <v>744</v>
      </c>
      <c r="J35" s="43">
        <v>2</v>
      </c>
      <c r="K35" s="13" t="str">
        <f t="shared" si="1"/>
        <v>Consulta Caderno</v>
      </c>
      <c r="L35" s="15" t="s">
        <v>0</v>
      </c>
      <c r="M35" s="12">
        <f t="shared" si="4"/>
        <v>43271</v>
      </c>
      <c r="N35"/>
      <c r="O35" s="116">
        <v>4</v>
      </c>
      <c r="P35" s="113" t="s">
        <v>743</v>
      </c>
      <c r="S35" s="78"/>
      <c r="T35" s="97"/>
      <c r="AE35" s="44"/>
    </row>
    <row r="36" spans="1:31" s="36" customFormat="1" ht="15" customHeight="1">
      <c r="A36" s="41">
        <v>2</v>
      </c>
      <c r="B36" s="11" t="str">
        <f t="shared" si="0"/>
        <v>PIU Vila Leopoldina</v>
      </c>
      <c r="C36" s="40">
        <v>81</v>
      </c>
      <c r="D36" s="40">
        <v>5</v>
      </c>
      <c r="E36" s="11" t="str">
        <f t="shared" si="2"/>
        <v>Discussão Pública</v>
      </c>
      <c r="F36" s="40"/>
      <c r="G36" s="40"/>
      <c r="H36" s="62" t="s">
        <v>245</v>
      </c>
      <c r="I36" s="44" t="s">
        <v>742</v>
      </c>
      <c r="J36" s="43">
        <v>2</v>
      </c>
      <c r="K36" s="13" t="str">
        <f t="shared" si="1"/>
        <v>Consulta Caderno</v>
      </c>
      <c r="L36" s="15" t="s">
        <v>0</v>
      </c>
      <c r="M36" s="12">
        <f t="shared" si="4"/>
        <v>43271</v>
      </c>
      <c r="N36"/>
      <c r="O36" s="116">
        <v>5</v>
      </c>
      <c r="P36" s="113" t="s">
        <v>741</v>
      </c>
      <c r="S36" s="78"/>
      <c r="T36" s="97"/>
      <c r="AE36" s="44"/>
    </row>
    <row r="37" spans="1:31" s="36" customFormat="1" ht="15" customHeight="1">
      <c r="A37" s="41">
        <v>2</v>
      </c>
      <c r="B37" s="11" t="str">
        <f t="shared" si="0"/>
        <v>PIU Vila Leopoldina</v>
      </c>
      <c r="C37" s="40">
        <v>81</v>
      </c>
      <c r="D37" s="40">
        <v>5</v>
      </c>
      <c r="E37" s="11" t="str">
        <f t="shared" si="2"/>
        <v>Discussão Pública</v>
      </c>
      <c r="F37" s="40"/>
      <c r="G37" s="40"/>
      <c r="H37" s="33" t="s">
        <v>740</v>
      </c>
      <c r="I37" s="44" t="s">
        <v>739</v>
      </c>
      <c r="J37" s="43">
        <v>2</v>
      </c>
      <c r="K37" s="13" t="str">
        <f t="shared" si="1"/>
        <v>Consulta Caderno</v>
      </c>
      <c r="L37" s="15" t="s">
        <v>0</v>
      </c>
      <c r="M37" s="12">
        <f t="shared" si="4"/>
        <v>43271</v>
      </c>
      <c r="N37"/>
      <c r="O37" s="116">
        <v>6</v>
      </c>
      <c r="P37" s="113" t="s">
        <v>738</v>
      </c>
      <c r="S37" s="78"/>
      <c r="T37" s="97"/>
      <c r="AE37" s="44"/>
    </row>
    <row r="38" spans="1:31" s="36" customFormat="1" ht="15" customHeight="1">
      <c r="A38" s="41">
        <v>2</v>
      </c>
      <c r="B38" s="11" t="str">
        <f t="shared" si="0"/>
        <v>PIU Vila Leopoldina</v>
      </c>
      <c r="C38" s="40">
        <v>81</v>
      </c>
      <c r="D38" s="40">
        <v>5</v>
      </c>
      <c r="E38" s="11" t="str">
        <f t="shared" si="2"/>
        <v>Discussão Pública</v>
      </c>
      <c r="F38" s="40"/>
      <c r="G38" s="40"/>
      <c r="H38" s="62" t="s">
        <v>737</v>
      </c>
      <c r="I38" s="44" t="s">
        <v>736</v>
      </c>
      <c r="J38" s="43">
        <v>2</v>
      </c>
      <c r="K38" s="13" t="str">
        <f t="shared" si="1"/>
        <v>Consulta Caderno</v>
      </c>
      <c r="L38" s="15" t="s">
        <v>0</v>
      </c>
      <c r="M38" s="12">
        <f t="shared" si="4"/>
        <v>43271</v>
      </c>
      <c r="N38"/>
      <c r="O38" s="116">
        <v>7</v>
      </c>
      <c r="P38" s="113" t="s">
        <v>735</v>
      </c>
      <c r="S38" s="78"/>
      <c r="T38" s="97"/>
      <c r="AE38" s="44"/>
    </row>
    <row r="39" spans="1:31" s="36" customFormat="1" ht="15" customHeight="1">
      <c r="A39" s="41">
        <v>2</v>
      </c>
      <c r="B39" s="11" t="str">
        <f t="shared" si="0"/>
        <v>PIU Vila Leopoldina</v>
      </c>
      <c r="C39" s="40">
        <v>81</v>
      </c>
      <c r="D39" s="40">
        <v>5</v>
      </c>
      <c r="E39" s="11" t="str">
        <f t="shared" si="2"/>
        <v>Discussão Pública</v>
      </c>
      <c r="F39" s="40"/>
      <c r="G39" s="40"/>
      <c r="H39" s="62" t="s">
        <v>734</v>
      </c>
      <c r="I39" s="44" t="s">
        <v>733</v>
      </c>
      <c r="J39" s="43">
        <v>2</v>
      </c>
      <c r="K39" s="13" t="str">
        <f t="shared" si="1"/>
        <v>Consulta Caderno</v>
      </c>
      <c r="L39" s="15" t="s">
        <v>0</v>
      </c>
      <c r="M39" s="12">
        <f t="shared" si="4"/>
        <v>43271</v>
      </c>
      <c r="N39"/>
      <c r="O39" s="115">
        <v>8</v>
      </c>
      <c r="P39" s="114" t="s">
        <v>732</v>
      </c>
      <c r="S39" s="78"/>
      <c r="T39" s="97"/>
      <c r="AE39" s="44"/>
    </row>
    <row r="40" spans="1:31" s="36" customFormat="1" ht="15" customHeight="1">
      <c r="A40" s="41">
        <v>2</v>
      </c>
      <c r="B40" s="11" t="str">
        <f t="shared" si="0"/>
        <v>PIU Vila Leopoldina</v>
      </c>
      <c r="C40" s="40">
        <v>81</v>
      </c>
      <c r="D40" s="40">
        <v>5</v>
      </c>
      <c r="E40" s="11" t="str">
        <f t="shared" si="2"/>
        <v>Discussão Pública</v>
      </c>
      <c r="F40" s="40"/>
      <c r="G40" s="40"/>
      <c r="H40" s="62" t="s">
        <v>731</v>
      </c>
      <c r="I40" s="44" t="s">
        <v>730</v>
      </c>
      <c r="J40" s="43">
        <v>2</v>
      </c>
      <c r="K40" s="13" t="str">
        <f t="shared" si="1"/>
        <v>Consulta Caderno</v>
      </c>
      <c r="L40" s="15" t="s">
        <v>0</v>
      </c>
      <c r="M40" s="12">
        <f t="shared" si="4"/>
        <v>43271</v>
      </c>
      <c r="N40"/>
      <c r="O40" s="112" t="s">
        <v>180</v>
      </c>
      <c r="P40" s="113" t="s">
        <v>729</v>
      </c>
      <c r="S40" s="78"/>
      <c r="T40" s="97"/>
      <c r="AE40" s="44"/>
    </row>
    <row r="41" spans="1:31" s="36" customFormat="1" ht="15" customHeight="1">
      <c r="A41" s="41">
        <v>2</v>
      </c>
      <c r="B41" s="11" t="str">
        <f t="shared" si="0"/>
        <v>PIU Vila Leopoldina</v>
      </c>
      <c r="C41" s="40">
        <v>81</v>
      </c>
      <c r="D41" s="40">
        <v>5</v>
      </c>
      <c r="E41" s="11" t="str">
        <f t="shared" si="2"/>
        <v>Discussão Pública</v>
      </c>
      <c r="F41" s="40"/>
      <c r="G41" s="40"/>
      <c r="H41" s="62" t="s">
        <v>728</v>
      </c>
      <c r="I41" s="44" t="s">
        <v>727</v>
      </c>
      <c r="J41" s="43">
        <v>2</v>
      </c>
      <c r="K41" s="13" t="str">
        <f t="shared" si="1"/>
        <v>Consulta Caderno</v>
      </c>
      <c r="L41" s="15" t="s">
        <v>0</v>
      </c>
      <c r="M41" s="12">
        <f t="shared" si="4"/>
        <v>43271</v>
      </c>
      <c r="N41"/>
      <c r="O41" s="112" t="s">
        <v>726</v>
      </c>
      <c r="P41" s="111" t="s">
        <v>725</v>
      </c>
      <c r="Q41" s="103"/>
      <c r="S41" s="78"/>
      <c r="T41" s="99"/>
      <c r="AE41" s="44"/>
    </row>
    <row r="42" spans="1:31" s="36" customFormat="1" ht="15" customHeight="1">
      <c r="A42" s="60">
        <v>2</v>
      </c>
      <c r="B42" s="62" t="str">
        <f t="shared" si="0"/>
        <v>PIU Vila Leopoldina</v>
      </c>
      <c r="C42" s="59">
        <v>80</v>
      </c>
      <c r="D42" s="59">
        <v>5</v>
      </c>
      <c r="E42" s="11" t="str">
        <f t="shared" si="2"/>
        <v>Discussão Pública</v>
      </c>
      <c r="F42" s="59"/>
      <c r="G42" s="59"/>
      <c r="H42" s="62" t="s">
        <v>67</v>
      </c>
      <c r="I42" s="72" t="s">
        <v>724</v>
      </c>
      <c r="J42" s="32">
        <v>2</v>
      </c>
      <c r="K42" s="13" t="str">
        <f t="shared" si="1"/>
        <v>Consulta Caderno</v>
      </c>
      <c r="L42" s="15" t="s">
        <v>0</v>
      </c>
      <c r="M42" s="12">
        <f t="shared" si="4"/>
        <v>43271</v>
      </c>
      <c r="N42"/>
      <c r="O42" s="112" t="s">
        <v>723</v>
      </c>
      <c r="P42" s="111" t="s">
        <v>722</v>
      </c>
      <c r="Q42" s="103"/>
      <c r="S42" s="78"/>
      <c r="T42" s="99"/>
      <c r="AE42" s="72"/>
    </row>
    <row r="43" spans="1:31" s="36" customFormat="1" ht="15" customHeight="1" thickBot="1">
      <c r="A43" s="110">
        <v>2</v>
      </c>
      <c r="B43" s="104" t="str">
        <f t="shared" si="0"/>
        <v>PIU Vila Leopoldina</v>
      </c>
      <c r="C43" s="109">
        <v>92</v>
      </c>
      <c r="D43" s="109">
        <v>5</v>
      </c>
      <c r="E43" s="11" t="str">
        <f t="shared" si="2"/>
        <v>Discussão Pública</v>
      </c>
      <c r="F43" s="109" t="s">
        <v>58</v>
      </c>
      <c r="G43" s="109" t="s">
        <v>57</v>
      </c>
      <c r="H43" s="104" t="s">
        <v>67</v>
      </c>
      <c r="I43" s="37" t="s">
        <v>719</v>
      </c>
      <c r="J43" s="108">
        <v>4</v>
      </c>
      <c r="K43" s="13" t="str">
        <f t="shared" si="1"/>
        <v>Audiência Pública</v>
      </c>
      <c r="L43" s="107" t="s">
        <v>270</v>
      </c>
      <c r="M43" s="12">
        <v>43293</v>
      </c>
      <c r="N43"/>
      <c r="O43" s="106" t="s">
        <v>721</v>
      </c>
      <c r="P43" s="105" t="s">
        <v>720</v>
      </c>
      <c r="Q43" s="103"/>
      <c r="S43" s="78"/>
      <c r="T43" s="99"/>
      <c r="AD43" s="36" t="s">
        <v>719</v>
      </c>
      <c r="AE43" s="104" t="s">
        <v>718</v>
      </c>
    </row>
    <row r="44" spans="1:31" s="36" customFormat="1" ht="15" customHeight="1">
      <c r="A44" s="60">
        <v>2</v>
      </c>
      <c r="B44" s="62" t="str">
        <f t="shared" si="0"/>
        <v>PIU Vila Leopoldina</v>
      </c>
      <c r="C44" s="59">
        <v>95</v>
      </c>
      <c r="D44" s="59">
        <v>5</v>
      </c>
      <c r="E44" s="11" t="str">
        <f t="shared" si="2"/>
        <v>Discussão Pública</v>
      </c>
      <c r="F44" s="59"/>
      <c r="G44" s="59"/>
      <c r="H44" s="62" t="s">
        <v>179</v>
      </c>
      <c r="I44" s="72" t="s">
        <v>717</v>
      </c>
      <c r="J44" s="32">
        <v>4</v>
      </c>
      <c r="K44" s="13" t="str">
        <f t="shared" si="1"/>
        <v>Audiência Pública</v>
      </c>
      <c r="L44" s="15" t="s">
        <v>0</v>
      </c>
      <c r="M44" s="12">
        <f>$M$2</f>
        <v>43271</v>
      </c>
      <c r="N44"/>
      <c r="O44" s="103"/>
      <c r="P44" s="103"/>
      <c r="Q44" s="103"/>
      <c r="S44" s="78"/>
      <c r="T44" s="99"/>
      <c r="AE44" s="72"/>
    </row>
    <row r="45" spans="1:31" s="36" customFormat="1" ht="15" customHeight="1">
      <c r="A45" s="60">
        <v>2</v>
      </c>
      <c r="B45" s="62" t="str">
        <f t="shared" si="0"/>
        <v>PIU Vila Leopoldina</v>
      </c>
      <c r="C45" s="59">
        <v>96</v>
      </c>
      <c r="D45" s="59">
        <v>5</v>
      </c>
      <c r="E45" s="11" t="str">
        <f t="shared" si="2"/>
        <v>Discussão Pública</v>
      </c>
      <c r="F45" s="59"/>
      <c r="G45" s="59"/>
      <c r="H45" s="62" t="s">
        <v>474</v>
      </c>
      <c r="I45" s="72" t="s">
        <v>716</v>
      </c>
      <c r="J45" s="32">
        <v>4</v>
      </c>
      <c r="K45" s="13" t="str">
        <f t="shared" si="1"/>
        <v>Audiência Pública</v>
      </c>
      <c r="L45" s="15" t="s">
        <v>0</v>
      </c>
      <c r="M45" s="12">
        <f>$M$2</f>
        <v>43271</v>
      </c>
      <c r="N45"/>
      <c r="O45" s="103"/>
      <c r="P45" s="103"/>
      <c r="Q45" s="103"/>
      <c r="S45" s="78"/>
      <c r="T45" s="99"/>
      <c r="AE45" s="72"/>
    </row>
    <row r="46" spans="1:31" s="36" customFormat="1" ht="15" customHeight="1">
      <c r="A46" s="60">
        <v>2</v>
      </c>
      <c r="B46" s="62" t="str">
        <f t="shared" si="0"/>
        <v>PIU Vila Leopoldina</v>
      </c>
      <c r="C46" s="59">
        <v>96</v>
      </c>
      <c r="D46" s="59">
        <v>5</v>
      </c>
      <c r="E46" s="11" t="str">
        <f t="shared" si="2"/>
        <v>Discussão Pública</v>
      </c>
      <c r="F46" s="59"/>
      <c r="G46" s="59"/>
      <c r="H46" s="62" t="s">
        <v>715</v>
      </c>
      <c r="I46" s="72" t="s">
        <v>714</v>
      </c>
      <c r="J46" s="32">
        <v>4</v>
      </c>
      <c r="K46" s="13" t="str">
        <f t="shared" si="1"/>
        <v>Audiência Pública</v>
      </c>
      <c r="L46" s="15" t="s">
        <v>0</v>
      </c>
      <c r="M46" s="12">
        <f>$M$2</f>
        <v>43271</v>
      </c>
      <c r="N46"/>
      <c r="O46" s="103"/>
      <c r="P46" s="103"/>
      <c r="Q46" s="103"/>
      <c r="S46" s="78"/>
      <c r="T46" s="99"/>
      <c r="AE46" s="72"/>
    </row>
    <row r="47" spans="1:31" s="36" customFormat="1" ht="15" customHeight="1">
      <c r="A47" s="60">
        <v>2</v>
      </c>
      <c r="B47" s="62" t="str">
        <f t="shared" si="0"/>
        <v>PIU Vila Leopoldina</v>
      </c>
      <c r="C47" s="59">
        <v>96</v>
      </c>
      <c r="D47" s="59">
        <v>5</v>
      </c>
      <c r="E47" s="11" t="str">
        <f t="shared" si="2"/>
        <v>Discussão Pública</v>
      </c>
      <c r="F47" s="59"/>
      <c r="G47" s="59"/>
      <c r="H47" s="62" t="s">
        <v>468</v>
      </c>
      <c r="I47" s="72" t="s">
        <v>713</v>
      </c>
      <c r="J47" s="32">
        <v>4</v>
      </c>
      <c r="K47" s="13" t="str">
        <f t="shared" si="1"/>
        <v>Audiência Pública</v>
      </c>
      <c r="L47" s="15" t="s">
        <v>0</v>
      </c>
      <c r="M47" s="12">
        <f>$M$2</f>
        <v>43271</v>
      </c>
      <c r="N47"/>
      <c r="O47" s="103"/>
      <c r="P47" s="103"/>
      <c r="Q47" s="103"/>
      <c r="S47" s="78"/>
      <c r="T47" s="99"/>
      <c r="AE47" s="72"/>
    </row>
    <row r="48" spans="1:31" s="36" customFormat="1" ht="15" customHeight="1">
      <c r="A48" s="10">
        <v>2</v>
      </c>
      <c r="B48" s="8" t="str">
        <f t="shared" si="0"/>
        <v>PIU Vila Leopoldina</v>
      </c>
      <c r="C48" s="9">
        <v>73</v>
      </c>
      <c r="D48" s="9">
        <v>5</v>
      </c>
      <c r="E48" s="11" t="str">
        <f t="shared" si="2"/>
        <v>Discussão Pública</v>
      </c>
      <c r="F48" s="9" t="s">
        <v>58</v>
      </c>
      <c r="G48" s="9" t="s">
        <v>57</v>
      </c>
      <c r="H48" s="8" t="s">
        <v>712</v>
      </c>
      <c r="I48" s="37" t="s">
        <v>711</v>
      </c>
      <c r="J48" s="7">
        <v>1</v>
      </c>
      <c r="K48" s="13" t="str">
        <f t="shared" si="1"/>
        <v>Consulta Instâncias</v>
      </c>
      <c r="L48" s="51" t="s">
        <v>705</v>
      </c>
      <c r="M48" s="12">
        <v>43293</v>
      </c>
      <c r="N48"/>
      <c r="O48" s="103"/>
      <c r="P48" s="103"/>
      <c r="Q48" s="103"/>
      <c r="S48" s="78"/>
      <c r="T48" s="99"/>
      <c r="AD48" s="36" t="s">
        <v>711</v>
      </c>
      <c r="AE48" s="8" t="s">
        <v>710</v>
      </c>
    </row>
    <row r="49" spans="1:31" s="36" customFormat="1" ht="15" customHeight="1">
      <c r="A49" s="10">
        <v>2</v>
      </c>
      <c r="B49" s="8" t="str">
        <f t="shared" si="0"/>
        <v>PIU Vila Leopoldina</v>
      </c>
      <c r="C49" s="9">
        <v>73</v>
      </c>
      <c r="D49" s="9">
        <v>5</v>
      </c>
      <c r="E49" s="11" t="str">
        <f t="shared" si="2"/>
        <v>Discussão Pública</v>
      </c>
      <c r="F49" s="9" t="s">
        <v>58</v>
      </c>
      <c r="G49" s="9" t="s">
        <v>57</v>
      </c>
      <c r="H49" s="8" t="s">
        <v>709</v>
      </c>
      <c r="I49" s="37" t="s">
        <v>708</v>
      </c>
      <c r="J49" s="7">
        <v>1</v>
      </c>
      <c r="K49" s="13" t="str">
        <f t="shared" si="1"/>
        <v>Consulta Instâncias</v>
      </c>
      <c r="L49" s="51" t="s">
        <v>705</v>
      </c>
      <c r="M49" s="12">
        <v>43293</v>
      </c>
      <c r="N49"/>
      <c r="O49" s="103"/>
      <c r="P49" s="103"/>
      <c r="Q49" s="103"/>
      <c r="S49" s="78"/>
      <c r="T49" s="99"/>
      <c r="AD49" s="36" t="s">
        <v>708</v>
      </c>
      <c r="AE49" s="8" t="s">
        <v>707</v>
      </c>
    </row>
    <row r="50" spans="1:31" s="36" customFormat="1" ht="15" customHeight="1">
      <c r="A50" s="10">
        <v>2</v>
      </c>
      <c r="B50" s="8" t="str">
        <f t="shared" si="0"/>
        <v>PIU Vila Leopoldina</v>
      </c>
      <c r="C50" s="9">
        <v>73</v>
      </c>
      <c r="D50" s="9">
        <v>5</v>
      </c>
      <c r="E50" s="11" t="str">
        <f t="shared" si="2"/>
        <v>Discussão Pública</v>
      </c>
      <c r="F50" s="9" t="s">
        <v>58</v>
      </c>
      <c r="G50" s="9" t="s">
        <v>57</v>
      </c>
      <c r="H50" s="8" t="s">
        <v>706</v>
      </c>
      <c r="I50" s="37" t="s">
        <v>704</v>
      </c>
      <c r="J50" s="7">
        <v>1</v>
      </c>
      <c r="K50" s="13" t="str">
        <f t="shared" si="1"/>
        <v>Consulta Instâncias</v>
      </c>
      <c r="L50" s="51" t="s">
        <v>705</v>
      </c>
      <c r="M50" s="12">
        <v>43293</v>
      </c>
      <c r="N50"/>
      <c r="O50" s="103"/>
      <c r="P50" s="103"/>
      <c r="Q50" s="103"/>
      <c r="S50" s="78"/>
      <c r="T50" s="99"/>
      <c r="AD50" s="36" t="s">
        <v>704</v>
      </c>
      <c r="AE50" s="8" t="s">
        <v>703</v>
      </c>
    </row>
    <row r="51" spans="1:31" s="36" customFormat="1" ht="15" customHeight="1">
      <c r="A51" s="41">
        <v>2</v>
      </c>
      <c r="B51" s="8" t="str">
        <f t="shared" si="0"/>
        <v>PIU Vila Leopoldina</v>
      </c>
      <c r="C51" s="9" t="s">
        <v>18</v>
      </c>
      <c r="D51" s="40">
        <v>100</v>
      </c>
      <c r="E51" s="11"/>
      <c r="F51" s="9"/>
      <c r="G51" s="9"/>
      <c r="H51" s="16" t="s">
        <v>17</v>
      </c>
      <c r="I51" s="38" t="s">
        <v>702</v>
      </c>
      <c r="J51" s="7" t="s">
        <v>15</v>
      </c>
      <c r="K51" s="13" t="e">
        <f t="shared" si="1"/>
        <v>#N/A</v>
      </c>
      <c r="L51" s="39" t="s">
        <v>0</v>
      </c>
      <c r="M51" s="12">
        <v>43276</v>
      </c>
      <c r="N51"/>
      <c r="O51" s="103"/>
      <c r="P51" s="103"/>
      <c r="Q51" s="103"/>
      <c r="S51" s="78"/>
      <c r="T51" s="99"/>
      <c r="AE51" s="38"/>
    </row>
    <row r="52" spans="1:31" s="36" customFormat="1" ht="15" customHeight="1">
      <c r="A52" s="94">
        <v>3</v>
      </c>
      <c r="B52" s="13" t="str">
        <f t="shared" si="0"/>
        <v>PIU Arco Tietê</v>
      </c>
      <c r="C52" s="43"/>
      <c r="D52" s="43">
        <v>1</v>
      </c>
      <c r="E52" s="11" t="str">
        <f t="shared" ref="E52:E83" si="5">VLOOKUP(D52,$O$32:$P$43,2,0)</f>
        <v>Proposição</v>
      </c>
      <c r="F52" s="43"/>
      <c r="G52" s="43"/>
      <c r="H52" s="98" t="s">
        <v>701</v>
      </c>
      <c r="I52" s="42" t="s">
        <v>700</v>
      </c>
      <c r="J52" s="43">
        <v>5</v>
      </c>
      <c r="K52" s="13" t="str">
        <f t="shared" si="1"/>
        <v>Reuniões Bilateriais</v>
      </c>
      <c r="L52" s="90" t="s">
        <v>0</v>
      </c>
      <c r="M52" s="12">
        <f t="shared" ref="M52:M83" si="6">$M$2</f>
        <v>43271</v>
      </c>
      <c r="N52"/>
      <c r="O52" s="103"/>
      <c r="P52" s="103"/>
      <c r="Q52" s="103"/>
      <c r="S52" s="78"/>
      <c r="T52" s="99"/>
      <c r="AE52" s="42"/>
    </row>
    <row r="53" spans="1:31" s="36" customFormat="1" ht="15" customHeight="1">
      <c r="A53" s="94">
        <v>3</v>
      </c>
      <c r="B53" s="13" t="str">
        <f t="shared" si="0"/>
        <v>PIU Arco Tietê</v>
      </c>
      <c r="C53" s="43"/>
      <c r="D53" s="43">
        <v>1</v>
      </c>
      <c r="E53" s="11" t="str">
        <f t="shared" si="5"/>
        <v>Proposição</v>
      </c>
      <c r="F53" s="43"/>
      <c r="G53" s="43"/>
      <c r="H53" s="98" t="s">
        <v>699</v>
      </c>
      <c r="I53" s="42" t="s">
        <v>698</v>
      </c>
      <c r="J53" s="43">
        <v>5</v>
      </c>
      <c r="K53" s="13" t="str">
        <f t="shared" si="1"/>
        <v>Reuniões Bilateriais</v>
      </c>
      <c r="L53" s="90" t="s">
        <v>0</v>
      </c>
      <c r="M53" s="12">
        <f t="shared" si="6"/>
        <v>43271</v>
      </c>
      <c r="N53"/>
      <c r="O53" s="103"/>
      <c r="P53" s="103"/>
      <c r="Q53" s="103"/>
      <c r="S53" s="78"/>
      <c r="T53" s="99"/>
      <c r="AE53" s="42"/>
    </row>
    <row r="54" spans="1:31" s="36" customFormat="1" ht="15" customHeight="1">
      <c r="A54" s="94">
        <v>3</v>
      </c>
      <c r="B54" s="13" t="str">
        <f t="shared" si="0"/>
        <v>PIU Arco Tietê</v>
      </c>
      <c r="C54" s="43"/>
      <c r="D54" s="43">
        <v>1</v>
      </c>
      <c r="E54" s="11" t="str">
        <f t="shared" si="5"/>
        <v>Proposição</v>
      </c>
      <c r="F54" s="43"/>
      <c r="G54" s="43"/>
      <c r="H54" s="98" t="s">
        <v>697</v>
      </c>
      <c r="I54" s="42" t="s">
        <v>696</v>
      </c>
      <c r="J54" s="43">
        <v>5</v>
      </c>
      <c r="K54" s="13" t="str">
        <f t="shared" si="1"/>
        <v>Reuniões Bilateriais</v>
      </c>
      <c r="L54" s="90" t="s">
        <v>0</v>
      </c>
      <c r="M54" s="12">
        <f t="shared" si="6"/>
        <v>43271</v>
      </c>
      <c r="N54"/>
      <c r="O54" s="103"/>
      <c r="P54" s="103"/>
      <c r="Q54" s="103"/>
      <c r="S54" s="78"/>
      <c r="T54" s="99"/>
      <c r="AE54" s="42"/>
    </row>
    <row r="55" spans="1:31" s="36" customFormat="1" ht="15" customHeight="1">
      <c r="A55" s="94">
        <v>3</v>
      </c>
      <c r="B55" s="13" t="str">
        <f t="shared" si="0"/>
        <v>PIU Arco Tietê</v>
      </c>
      <c r="C55" s="43"/>
      <c r="D55" s="43">
        <v>1</v>
      </c>
      <c r="E55" s="11" t="str">
        <f t="shared" si="5"/>
        <v>Proposição</v>
      </c>
      <c r="F55" s="43"/>
      <c r="G55" s="43"/>
      <c r="H55" s="98" t="s">
        <v>695</v>
      </c>
      <c r="I55" s="42" t="s">
        <v>694</v>
      </c>
      <c r="J55" s="43">
        <v>5</v>
      </c>
      <c r="K55" s="13" t="str">
        <f t="shared" si="1"/>
        <v>Reuniões Bilateriais</v>
      </c>
      <c r="L55" s="90" t="s">
        <v>0</v>
      </c>
      <c r="M55" s="12">
        <f t="shared" si="6"/>
        <v>43271</v>
      </c>
      <c r="N55"/>
      <c r="O55" s="103"/>
      <c r="P55" s="103"/>
      <c r="Q55" s="103"/>
      <c r="S55" s="78"/>
      <c r="T55" s="99"/>
      <c r="AE55" s="42"/>
    </row>
    <row r="56" spans="1:31" s="36" customFormat="1" ht="15" customHeight="1">
      <c r="A56" s="94">
        <v>3</v>
      </c>
      <c r="B56" s="13" t="str">
        <f t="shared" si="0"/>
        <v>PIU Arco Tietê</v>
      </c>
      <c r="C56" s="43"/>
      <c r="D56" s="43">
        <v>1</v>
      </c>
      <c r="E56" s="11" t="str">
        <f t="shared" si="5"/>
        <v>Proposição</v>
      </c>
      <c r="F56" s="43"/>
      <c r="G56" s="43"/>
      <c r="H56" s="98" t="s">
        <v>693</v>
      </c>
      <c r="I56" s="42" t="s">
        <v>692</v>
      </c>
      <c r="J56" s="43">
        <v>5</v>
      </c>
      <c r="K56" s="13" t="str">
        <f t="shared" si="1"/>
        <v>Reuniões Bilateriais</v>
      </c>
      <c r="L56" s="90" t="s">
        <v>0</v>
      </c>
      <c r="M56" s="12">
        <f t="shared" si="6"/>
        <v>43271</v>
      </c>
      <c r="N56"/>
      <c r="O56" s="103"/>
      <c r="P56" s="103"/>
      <c r="Q56" s="103"/>
      <c r="S56" s="78"/>
      <c r="T56" s="99"/>
      <c r="AE56" s="42"/>
    </row>
    <row r="57" spans="1:31" s="36" customFormat="1" ht="15" customHeight="1">
      <c r="A57" s="94">
        <v>3</v>
      </c>
      <c r="B57" s="13" t="str">
        <f t="shared" si="0"/>
        <v>PIU Arco Tietê</v>
      </c>
      <c r="C57" s="43"/>
      <c r="D57" s="43">
        <v>1</v>
      </c>
      <c r="E57" s="11" t="str">
        <f t="shared" si="5"/>
        <v>Proposição</v>
      </c>
      <c r="F57" s="43"/>
      <c r="G57" s="43"/>
      <c r="H57" s="98" t="s">
        <v>691</v>
      </c>
      <c r="I57" s="42" t="s">
        <v>690</v>
      </c>
      <c r="J57" s="43">
        <v>5</v>
      </c>
      <c r="K57" s="13" t="str">
        <f t="shared" si="1"/>
        <v>Reuniões Bilateriais</v>
      </c>
      <c r="L57" s="90" t="s">
        <v>0</v>
      </c>
      <c r="M57" s="12">
        <f t="shared" si="6"/>
        <v>43271</v>
      </c>
      <c r="N57"/>
      <c r="O57" s="103"/>
      <c r="P57" s="103"/>
      <c r="Q57" s="103"/>
      <c r="S57" s="78"/>
      <c r="T57" s="99"/>
      <c r="AE57" s="42"/>
    </row>
    <row r="58" spans="1:31" s="36" customFormat="1" ht="15" customHeight="1">
      <c r="A58" s="94">
        <v>3</v>
      </c>
      <c r="B58" s="13" t="str">
        <f t="shared" si="0"/>
        <v>PIU Arco Tietê</v>
      </c>
      <c r="C58" s="43"/>
      <c r="D58" s="43">
        <v>1</v>
      </c>
      <c r="E58" s="11" t="str">
        <f t="shared" si="5"/>
        <v>Proposição</v>
      </c>
      <c r="F58" s="43"/>
      <c r="G58" s="43"/>
      <c r="H58" s="98" t="s">
        <v>689</v>
      </c>
      <c r="I58" s="42" t="s">
        <v>688</v>
      </c>
      <c r="J58" s="43">
        <v>5</v>
      </c>
      <c r="K58" s="13" t="str">
        <f t="shared" si="1"/>
        <v>Reuniões Bilateriais</v>
      </c>
      <c r="L58" s="90" t="s">
        <v>0</v>
      </c>
      <c r="M58" s="12">
        <f t="shared" si="6"/>
        <v>43271</v>
      </c>
      <c r="N58"/>
      <c r="O58" s="103"/>
      <c r="P58" s="103"/>
      <c r="Q58" s="103"/>
      <c r="S58" s="78"/>
      <c r="T58" s="99"/>
      <c r="AE58" s="42"/>
    </row>
    <row r="59" spans="1:31" s="36" customFormat="1" ht="15" customHeight="1">
      <c r="A59" s="94">
        <v>3</v>
      </c>
      <c r="B59" s="13" t="str">
        <f t="shared" si="0"/>
        <v>PIU Arco Tietê</v>
      </c>
      <c r="C59" s="43"/>
      <c r="D59" s="43">
        <v>1</v>
      </c>
      <c r="E59" s="11" t="str">
        <f t="shared" si="5"/>
        <v>Proposição</v>
      </c>
      <c r="F59" s="43"/>
      <c r="G59" s="43"/>
      <c r="H59" s="98" t="s">
        <v>687</v>
      </c>
      <c r="I59" s="42" t="s">
        <v>686</v>
      </c>
      <c r="J59" s="43">
        <v>5</v>
      </c>
      <c r="K59" s="13" t="str">
        <f t="shared" si="1"/>
        <v>Reuniões Bilateriais</v>
      </c>
      <c r="L59" s="90" t="s">
        <v>0</v>
      </c>
      <c r="M59" s="12">
        <f t="shared" si="6"/>
        <v>43271</v>
      </c>
      <c r="N59"/>
      <c r="O59" s="103"/>
      <c r="P59" s="103"/>
      <c r="Q59" s="103"/>
      <c r="S59" s="78"/>
      <c r="T59" s="99"/>
      <c r="AE59" s="42"/>
    </row>
    <row r="60" spans="1:31" s="36" customFormat="1" ht="15" customHeight="1">
      <c r="A60" s="94">
        <v>3</v>
      </c>
      <c r="B60" s="13" t="str">
        <f t="shared" si="0"/>
        <v>PIU Arco Tietê</v>
      </c>
      <c r="C60" s="43"/>
      <c r="D60" s="43">
        <v>1</v>
      </c>
      <c r="E60" s="11" t="str">
        <f t="shared" si="5"/>
        <v>Proposição</v>
      </c>
      <c r="F60" s="43"/>
      <c r="G60" s="43"/>
      <c r="H60" s="98" t="s">
        <v>685</v>
      </c>
      <c r="I60" s="42" t="s">
        <v>684</v>
      </c>
      <c r="J60" s="43">
        <v>5</v>
      </c>
      <c r="K60" s="13" t="str">
        <f t="shared" si="1"/>
        <v>Reuniões Bilateriais</v>
      </c>
      <c r="L60" s="90" t="s">
        <v>0</v>
      </c>
      <c r="M60" s="12">
        <f t="shared" si="6"/>
        <v>43271</v>
      </c>
      <c r="N60"/>
      <c r="O60" s="103"/>
      <c r="P60" s="103"/>
      <c r="Q60" s="103"/>
      <c r="S60" s="78"/>
      <c r="T60" s="99"/>
      <c r="AE60" s="42"/>
    </row>
    <row r="61" spans="1:31" s="36" customFormat="1" ht="15" customHeight="1">
      <c r="A61" s="94">
        <v>3</v>
      </c>
      <c r="B61" s="13" t="str">
        <f t="shared" si="0"/>
        <v>PIU Arco Tietê</v>
      </c>
      <c r="C61" s="43"/>
      <c r="D61" s="43">
        <v>1</v>
      </c>
      <c r="E61" s="11" t="str">
        <f t="shared" si="5"/>
        <v>Proposição</v>
      </c>
      <c r="F61" s="43"/>
      <c r="G61" s="43"/>
      <c r="H61" s="98" t="s">
        <v>683</v>
      </c>
      <c r="I61" s="42" t="s">
        <v>682</v>
      </c>
      <c r="J61" s="43">
        <v>5</v>
      </c>
      <c r="K61" s="13" t="str">
        <f t="shared" si="1"/>
        <v>Reuniões Bilateriais</v>
      </c>
      <c r="L61" s="90" t="s">
        <v>0</v>
      </c>
      <c r="M61" s="12">
        <f t="shared" si="6"/>
        <v>43271</v>
      </c>
      <c r="N61"/>
      <c r="O61" s="103"/>
      <c r="P61" s="103"/>
      <c r="Q61" s="103"/>
      <c r="S61" s="78"/>
      <c r="T61" s="99"/>
      <c r="AE61" s="42"/>
    </row>
    <row r="62" spans="1:31" s="36" customFormat="1" ht="15" customHeight="1">
      <c r="A62" s="94">
        <v>3</v>
      </c>
      <c r="B62" s="13" t="str">
        <f t="shared" si="0"/>
        <v>PIU Arco Tietê</v>
      </c>
      <c r="C62" s="43"/>
      <c r="D62" s="43">
        <v>1</v>
      </c>
      <c r="E62" s="11" t="str">
        <f t="shared" si="5"/>
        <v>Proposição</v>
      </c>
      <c r="F62" s="43"/>
      <c r="G62" s="43"/>
      <c r="H62" s="98" t="s">
        <v>681</v>
      </c>
      <c r="I62" s="42" t="s">
        <v>680</v>
      </c>
      <c r="J62" s="43">
        <v>5</v>
      </c>
      <c r="K62" s="13" t="str">
        <f t="shared" si="1"/>
        <v>Reuniões Bilateriais</v>
      </c>
      <c r="L62" s="90" t="s">
        <v>0</v>
      </c>
      <c r="M62" s="12">
        <f t="shared" si="6"/>
        <v>43271</v>
      </c>
      <c r="N62"/>
      <c r="O62" s="103"/>
      <c r="P62" s="103"/>
      <c r="Q62" s="103"/>
      <c r="S62" s="78"/>
      <c r="T62" s="99"/>
      <c r="AE62" s="42"/>
    </row>
    <row r="63" spans="1:31" s="36" customFormat="1" ht="15" customHeight="1">
      <c r="A63" s="94">
        <v>3</v>
      </c>
      <c r="B63" s="13" t="str">
        <f t="shared" si="0"/>
        <v>PIU Arco Tietê</v>
      </c>
      <c r="C63" s="43"/>
      <c r="D63" s="43">
        <v>1</v>
      </c>
      <c r="E63" s="11" t="str">
        <f t="shared" si="5"/>
        <v>Proposição</v>
      </c>
      <c r="F63" s="43"/>
      <c r="G63" s="43"/>
      <c r="H63" s="98" t="s">
        <v>679</v>
      </c>
      <c r="I63" s="42" t="s">
        <v>678</v>
      </c>
      <c r="J63" s="43">
        <v>5</v>
      </c>
      <c r="K63" s="13" t="str">
        <f t="shared" si="1"/>
        <v>Reuniões Bilateriais</v>
      </c>
      <c r="L63" s="90" t="s">
        <v>0</v>
      </c>
      <c r="M63" s="12">
        <f t="shared" si="6"/>
        <v>43271</v>
      </c>
      <c r="N63"/>
      <c r="O63" s="103"/>
      <c r="P63" s="103"/>
      <c r="Q63" s="103"/>
      <c r="S63" s="78"/>
      <c r="T63" s="99"/>
      <c r="AE63" s="42"/>
    </row>
    <row r="64" spans="1:31" s="36" customFormat="1" ht="15" customHeight="1">
      <c r="A64" s="94">
        <v>3</v>
      </c>
      <c r="B64" s="13" t="str">
        <f t="shared" si="0"/>
        <v>PIU Arco Tietê</v>
      </c>
      <c r="C64" s="43"/>
      <c r="D64" s="43">
        <v>1</v>
      </c>
      <c r="E64" s="11" t="str">
        <f t="shared" si="5"/>
        <v>Proposição</v>
      </c>
      <c r="F64" s="43"/>
      <c r="G64" s="43"/>
      <c r="H64" s="98" t="s">
        <v>677</v>
      </c>
      <c r="I64" s="42" t="s">
        <v>676</v>
      </c>
      <c r="J64" s="43">
        <v>5</v>
      </c>
      <c r="K64" s="13" t="str">
        <f t="shared" si="1"/>
        <v>Reuniões Bilateriais</v>
      </c>
      <c r="L64" s="90" t="s">
        <v>0</v>
      </c>
      <c r="M64" s="12">
        <f t="shared" si="6"/>
        <v>43271</v>
      </c>
      <c r="N64"/>
      <c r="O64" s="103"/>
      <c r="P64" s="103"/>
      <c r="Q64" s="103"/>
      <c r="S64" s="78"/>
      <c r="T64" s="99"/>
      <c r="AE64" s="42"/>
    </row>
    <row r="65" spans="1:31" s="36" customFormat="1" ht="15" customHeight="1">
      <c r="A65" s="94">
        <v>3</v>
      </c>
      <c r="B65" s="13" t="str">
        <f t="shared" si="0"/>
        <v>PIU Arco Tietê</v>
      </c>
      <c r="C65" s="43"/>
      <c r="D65" s="43">
        <v>1</v>
      </c>
      <c r="E65" s="11" t="str">
        <f t="shared" si="5"/>
        <v>Proposição</v>
      </c>
      <c r="F65" s="43"/>
      <c r="G65" s="43"/>
      <c r="H65" s="98" t="s">
        <v>675</v>
      </c>
      <c r="I65" s="42" t="s">
        <v>674</v>
      </c>
      <c r="J65" s="43">
        <v>5</v>
      </c>
      <c r="K65" s="13" t="str">
        <f t="shared" si="1"/>
        <v>Reuniões Bilateriais</v>
      </c>
      <c r="L65" s="90" t="s">
        <v>0</v>
      </c>
      <c r="M65" s="12">
        <f t="shared" si="6"/>
        <v>43271</v>
      </c>
      <c r="N65"/>
      <c r="O65" s="103"/>
      <c r="P65" s="103"/>
      <c r="Q65" s="103"/>
      <c r="S65" s="78"/>
      <c r="T65" s="99"/>
      <c r="AE65" s="42"/>
    </row>
    <row r="66" spans="1:31" s="36" customFormat="1" ht="15" customHeight="1">
      <c r="A66" s="94">
        <v>3</v>
      </c>
      <c r="B66" s="13" t="str">
        <f t="shared" ref="B66:B129" si="7">VLOOKUP(A66,$O$11:$P$29,2,0)</f>
        <v>PIU Arco Tietê</v>
      </c>
      <c r="C66" s="43"/>
      <c r="D66" s="43">
        <v>1</v>
      </c>
      <c r="E66" s="11" t="str">
        <f t="shared" si="5"/>
        <v>Proposição</v>
      </c>
      <c r="F66" s="43"/>
      <c r="G66" s="43"/>
      <c r="H66" s="98" t="s">
        <v>673</v>
      </c>
      <c r="I66" s="42" t="s">
        <v>672</v>
      </c>
      <c r="J66" s="43">
        <v>5</v>
      </c>
      <c r="K66" s="13" t="str">
        <f t="shared" ref="K66:K129" si="8">VLOOKUP(J66,$O$2:$P$9,2,0)</f>
        <v>Reuniões Bilateriais</v>
      </c>
      <c r="L66" s="90" t="s">
        <v>0</v>
      </c>
      <c r="M66" s="12">
        <f t="shared" si="6"/>
        <v>43271</v>
      </c>
      <c r="N66"/>
      <c r="O66" s="103"/>
      <c r="P66" s="103"/>
      <c r="Q66" s="103"/>
      <c r="S66" s="78"/>
      <c r="T66" s="99"/>
      <c r="AE66" s="42"/>
    </row>
    <row r="67" spans="1:31" s="36" customFormat="1" ht="15" customHeight="1">
      <c r="A67" s="94">
        <v>3</v>
      </c>
      <c r="B67" s="13" t="str">
        <f t="shared" si="7"/>
        <v>PIU Arco Tietê</v>
      </c>
      <c r="C67" s="43"/>
      <c r="D67" s="43">
        <v>1</v>
      </c>
      <c r="E67" s="11" t="str">
        <f t="shared" si="5"/>
        <v>Proposição</v>
      </c>
      <c r="F67" s="43"/>
      <c r="G67" s="43"/>
      <c r="H67" s="98" t="s">
        <v>671</v>
      </c>
      <c r="I67" s="42" t="s">
        <v>670</v>
      </c>
      <c r="J67" s="43">
        <v>5</v>
      </c>
      <c r="K67" s="13" t="str">
        <f t="shared" si="8"/>
        <v>Reuniões Bilateriais</v>
      </c>
      <c r="L67" s="90" t="s">
        <v>0</v>
      </c>
      <c r="M67" s="12">
        <f t="shared" si="6"/>
        <v>43271</v>
      </c>
      <c r="N67"/>
      <c r="O67" s="103"/>
      <c r="P67" s="103"/>
      <c r="Q67" s="103"/>
      <c r="S67" s="78"/>
      <c r="T67" s="99"/>
      <c r="AE67" s="42"/>
    </row>
    <row r="68" spans="1:31" s="36" customFormat="1" ht="15" customHeight="1">
      <c r="A68" s="94">
        <v>3</v>
      </c>
      <c r="B68" s="13" t="str">
        <f t="shared" si="7"/>
        <v>PIU Arco Tietê</v>
      </c>
      <c r="C68" s="43"/>
      <c r="D68" s="43">
        <v>1</v>
      </c>
      <c r="E68" s="11" t="str">
        <f t="shared" si="5"/>
        <v>Proposição</v>
      </c>
      <c r="F68" s="43"/>
      <c r="G68" s="43"/>
      <c r="H68" s="98" t="s">
        <v>669</v>
      </c>
      <c r="I68" s="42" t="s">
        <v>668</v>
      </c>
      <c r="J68" s="43">
        <v>5</v>
      </c>
      <c r="K68" s="13" t="str">
        <f t="shared" si="8"/>
        <v>Reuniões Bilateriais</v>
      </c>
      <c r="L68" s="90" t="s">
        <v>0</v>
      </c>
      <c r="M68" s="12">
        <f t="shared" si="6"/>
        <v>43271</v>
      </c>
      <c r="N68"/>
      <c r="O68" s="103"/>
      <c r="P68" s="103"/>
      <c r="Q68" s="103"/>
      <c r="S68" s="78"/>
      <c r="T68" s="99"/>
      <c r="AE68" s="42"/>
    </row>
    <row r="69" spans="1:31" s="36" customFormat="1" ht="15" customHeight="1">
      <c r="A69" s="94">
        <v>3</v>
      </c>
      <c r="B69" s="13" t="str">
        <f t="shared" si="7"/>
        <v>PIU Arco Tietê</v>
      </c>
      <c r="C69" s="43"/>
      <c r="D69" s="43">
        <v>1</v>
      </c>
      <c r="E69" s="11" t="str">
        <f t="shared" si="5"/>
        <v>Proposição</v>
      </c>
      <c r="F69" s="43"/>
      <c r="G69" s="43"/>
      <c r="H69" s="98" t="s">
        <v>667</v>
      </c>
      <c r="I69" s="42" t="s">
        <v>666</v>
      </c>
      <c r="J69" s="43">
        <v>5</v>
      </c>
      <c r="K69" s="13" t="str">
        <f t="shared" si="8"/>
        <v>Reuniões Bilateriais</v>
      </c>
      <c r="L69" s="90" t="s">
        <v>0</v>
      </c>
      <c r="M69" s="12">
        <f t="shared" si="6"/>
        <v>43271</v>
      </c>
      <c r="N69"/>
      <c r="O69" s="103"/>
      <c r="P69" s="103"/>
      <c r="Q69" s="103"/>
      <c r="S69" s="78"/>
      <c r="T69" s="99"/>
      <c r="AE69" s="42"/>
    </row>
    <row r="70" spans="1:31" s="36" customFormat="1" ht="15" customHeight="1">
      <c r="A70" s="94">
        <v>3</v>
      </c>
      <c r="B70" s="13" t="str">
        <f t="shared" si="7"/>
        <v>PIU Arco Tietê</v>
      </c>
      <c r="C70" s="43"/>
      <c r="D70" s="43">
        <v>1</v>
      </c>
      <c r="E70" s="11" t="str">
        <f t="shared" si="5"/>
        <v>Proposição</v>
      </c>
      <c r="F70" s="43"/>
      <c r="G70" s="43"/>
      <c r="H70" s="98" t="s">
        <v>665</v>
      </c>
      <c r="I70" s="101" t="s">
        <v>664</v>
      </c>
      <c r="J70" s="43">
        <v>5</v>
      </c>
      <c r="K70" s="13" t="str">
        <f t="shared" si="8"/>
        <v>Reuniões Bilateriais</v>
      </c>
      <c r="L70" s="90" t="s">
        <v>0</v>
      </c>
      <c r="M70" s="12">
        <f t="shared" si="6"/>
        <v>43271</v>
      </c>
      <c r="N70"/>
      <c r="O70" s="103"/>
      <c r="P70" s="103"/>
      <c r="Q70" s="103"/>
      <c r="S70" s="78"/>
      <c r="T70" s="99"/>
      <c r="AE70" s="101"/>
    </row>
    <row r="71" spans="1:31" s="36" customFormat="1" ht="15" customHeight="1">
      <c r="A71" s="94">
        <v>3</v>
      </c>
      <c r="B71" s="13" t="str">
        <f t="shared" si="7"/>
        <v>PIU Arco Tietê</v>
      </c>
      <c r="C71" s="43"/>
      <c r="D71" s="43">
        <v>1</v>
      </c>
      <c r="E71" s="11" t="str">
        <f t="shared" si="5"/>
        <v>Proposição</v>
      </c>
      <c r="F71" s="43"/>
      <c r="G71" s="43"/>
      <c r="H71" s="98" t="s">
        <v>663</v>
      </c>
      <c r="I71" s="101" t="s">
        <v>662</v>
      </c>
      <c r="J71" s="43">
        <v>5</v>
      </c>
      <c r="K71" s="13" t="str">
        <f t="shared" si="8"/>
        <v>Reuniões Bilateriais</v>
      </c>
      <c r="L71" s="90" t="s">
        <v>0</v>
      </c>
      <c r="M71" s="12">
        <f t="shared" si="6"/>
        <v>43271</v>
      </c>
      <c r="N71"/>
      <c r="O71" s="103"/>
      <c r="P71" s="103"/>
      <c r="Q71" s="103"/>
      <c r="S71" s="78"/>
      <c r="T71" s="99"/>
      <c r="AE71" s="101"/>
    </row>
    <row r="72" spans="1:31" s="36" customFormat="1" ht="15" customHeight="1">
      <c r="A72" s="94">
        <v>3</v>
      </c>
      <c r="B72" s="13" t="str">
        <f t="shared" si="7"/>
        <v>PIU Arco Tietê</v>
      </c>
      <c r="C72" s="43"/>
      <c r="D72" s="43">
        <v>1</v>
      </c>
      <c r="E72" s="11" t="str">
        <f t="shared" si="5"/>
        <v>Proposição</v>
      </c>
      <c r="F72" s="43"/>
      <c r="G72" s="43"/>
      <c r="H72" s="98" t="s">
        <v>661</v>
      </c>
      <c r="I72" s="42" t="s">
        <v>660</v>
      </c>
      <c r="J72" s="43">
        <v>6</v>
      </c>
      <c r="K72" s="13" t="str">
        <f t="shared" si="8"/>
        <v>Outros</v>
      </c>
      <c r="L72" s="90" t="s">
        <v>0</v>
      </c>
      <c r="M72" s="12">
        <f t="shared" si="6"/>
        <v>43271</v>
      </c>
      <c r="N72"/>
      <c r="O72" s="103"/>
      <c r="P72" s="103"/>
      <c r="Q72" s="103"/>
      <c r="S72" s="78"/>
      <c r="T72" s="99"/>
      <c r="AE72" s="42"/>
    </row>
    <row r="73" spans="1:31" s="36" customFormat="1" ht="15" customHeight="1">
      <c r="A73" s="94">
        <v>3</v>
      </c>
      <c r="B73" s="13" t="str">
        <f t="shared" si="7"/>
        <v>PIU Arco Tietê</v>
      </c>
      <c r="C73" s="43"/>
      <c r="D73" s="43">
        <v>1</v>
      </c>
      <c r="E73" s="11" t="str">
        <f t="shared" si="5"/>
        <v>Proposição</v>
      </c>
      <c r="F73" s="43"/>
      <c r="G73" s="43"/>
      <c r="H73" s="98" t="s">
        <v>659</v>
      </c>
      <c r="I73" s="101" t="s">
        <v>658</v>
      </c>
      <c r="J73" s="43">
        <v>6</v>
      </c>
      <c r="K73" s="13" t="str">
        <f t="shared" si="8"/>
        <v>Outros</v>
      </c>
      <c r="L73" s="90" t="s">
        <v>0</v>
      </c>
      <c r="M73" s="12">
        <f t="shared" si="6"/>
        <v>43271</v>
      </c>
      <c r="N73"/>
      <c r="O73" s="103"/>
      <c r="P73" s="103"/>
      <c r="Q73" s="103"/>
      <c r="S73" s="78"/>
      <c r="T73" s="99"/>
      <c r="AE73" s="101"/>
    </row>
    <row r="74" spans="1:31" s="36" customFormat="1" ht="15" customHeight="1">
      <c r="A74" s="94">
        <v>3</v>
      </c>
      <c r="B74" s="13" t="str">
        <f t="shared" si="7"/>
        <v>PIU Arco Tietê</v>
      </c>
      <c r="C74" s="43"/>
      <c r="D74" s="43">
        <v>1</v>
      </c>
      <c r="E74" s="11" t="str">
        <f t="shared" si="5"/>
        <v>Proposição</v>
      </c>
      <c r="F74" s="43"/>
      <c r="G74" s="43"/>
      <c r="H74" s="98" t="s">
        <v>657</v>
      </c>
      <c r="I74" s="101" t="s">
        <v>656</v>
      </c>
      <c r="J74" s="43">
        <v>6</v>
      </c>
      <c r="K74" s="13" t="str">
        <f t="shared" si="8"/>
        <v>Outros</v>
      </c>
      <c r="L74" s="90" t="s">
        <v>0</v>
      </c>
      <c r="M74" s="12">
        <f t="shared" si="6"/>
        <v>43271</v>
      </c>
      <c r="N74"/>
      <c r="O74" s="103"/>
      <c r="P74" s="103"/>
      <c r="Q74" s="103"/>
      <c r="S74" s="78"/>
      <c r="T74" s="99"/>
      <c r="AE74" s="101"/>
    </row>
    <row r="75" spans="1:31" s="36" customFormat="1" ht="15" customHeight="1">
      <c r="A75" s="94">
        <v>3</v>
      </c>
      <c r="B75" s="13" t="str">
        <f t="shared" si="7"/>
        <v>PIU Arco Tietê</v>
      </c>
      <c r="C75" s="43"/>
      <c r="D75" s="43">
        <v>1</v>
      </c>
      <c r="E75" s="11" t="str">
        <f t="shared" si="5"/>
        <v>Proposição</v>
      </c>
      <c r="F75" s="43"/>
      <c r="G75" s="43"/>
      <c r="H75" s="98" t="s">
        <v>655</v>
      </c>
      <c r="I75" s="101" t="s">
        <v>654</v>
      </c>
      <c r="J75" s="43">
        <v>6</v>
      </c>
      <c r="K75" s="13" t="str">
        <f t="shared" si="8"/>
        <v>Outros</v>
      </c>
      <c r="L75" s="90" t="s">
        <v>0</v>
      </c>
      <c r="M75" s="12">
        <f t="shared" si="6"/>
        <v>43271</v>
      </c>
      <c r="N75"/>
      <c r="O75" s="103"/>
      <c r="P75" s="103"/>
      <c r="Q75" s="103"/>
      <c r="S75" s="78"/>
      <c r="T75" s="99"/>
      <c r="AE75" s="101"/>
    </row>
    <row r="76" spans="1:31" s="36" customFormat="1" ht="15" customHeight="1">
      <c r="A76" s="94">
        <v>3</v>
      </c>
      <c r="B76" s="13" t="str">
        <f t="shared" si="7"/>
        <v>PIU Arco Tietê</v>
      </c>
      <c r="C76" s="43"/>
      <c r="D76" s="43">
        <v>1</v>
      </c>
      <c r="E76" s="11" t="str">
        <f t="shared" si="5"/>
        <v>Proposição</v>
      </c>
      <c r="F76" s="43"/>
      <c r="G76" s="43"/>
      <c r="H76" s="98" t="s">
        <v>653</v>
      </c>
      <c r="I76" s="101" t="s">
        <v>652</v>
      </c>
      <c r="J76" s="43">
        <v>6</v>
      </c>
      <c r="K76" s="13" t="str">
        <f t="shared" si="8"/>
        <v>Outros</v>
      </c>
      <c r="L76" s="90" t="s">
        <v>0</v>
      </c>
      <c r="M76" s="12">
        <f t="shared" si="6"/>
        <v>43271</v>
      </c>
      <c r="N76"/>
      <c r="O76" s="103"/>
      <c r="P76" s="103"/>
      <c r="Q76" s="103"/>
      <c r="S76" s="78"/>
      <c r="T76" s="99"/>
      <c r="AE76" s="101"/>
    </row>
    <row r="77" spans="1:31" s="36" customFormat="1" ht="15" customHeight="1">
      <c r="A77" s="94">
        <v>3</v>
      </c>
      <c r="B77" s="13" t="str">
        <f t="shared" si="7"/>
        <v>PIU Arco Tietê</v>
      </c>
      <c r="C77" s="43"/>
      <c r="D77" s="43">
        <v>1</v>
      </c>
      <c r="E77" s="11" t="str">
        <f t="shared" si="5"/>
        <v>Proposição</v>
      </c>
      <c r="F77" s="43"/>
      <c r="G77" s="43"/>
      <c r="H77" s="98" t="s">
        <v>651</v>
      </c>
      <c r="I77" s="101" t="s">
        <v>650</v>
      </c>
      <c r="J77" s="43">
        <v>6</v>
      </c>
      <c r="K77" s="13" t="str">
        <f t="shared" si="8"/>
        <v>Outros</v>
      </c>
      <c r="L77" s="90" t="s">
        <v>0</v>
      </c>
      <c r="M77" s="12">
        <f t="shared" si="6"/>
        <v>43271</v>
      </c>
      <c r="N77"/>
      <c r="O77" s="103"/>
      <c r="P77" s="103"/>
      <c r="Q77" s="103"/>
      <c r="S77" s="78"/>
      <c r="T77" s="99"/>
      <c r="AE77" s="101"/>
    </row>
    <row r="78" spans="1:31" s="36" customFormat="1" ht="15" customHeight="1">
      <c r="A78" s="94">
        <v>3</v>
      </c>
      <c r="B78" s="13" t="str">
        <f t="shared" si="7"/>
        <v>PIU Arco Tietê</v>
      </c>
      <c r="C78" s="43"/>
      <c r="D78" s="43">
        <v>1</v>
      </c>
      <c r="E78" s="11" t="str">
        <f t="shared" si="5"/>
        <v>Proposição</v>
      </c>
      <c r="F78" s="43"/>
      <c r="G78" s="43"/>
      <c r="H78" s="98" t="s">
        <v>649</v>
      </c>
      <c r="I78" s="101" t="s">
        <v>648</v>
      </c>
      <c r="J78" s="43">
        <v>6</v>
      </c>
      <c r="K78" s="13" t="str">
        <f t="shared" si="8"/>
        <v>Outros</v>
      </c>
      <c r="L78" s="90" t="s">
        <v>0</v>
      </c>
      <c r="M78" s="12">
        <f t="shared" si="6"/>
        <v>43271</v>
      </c>
      <c r="N78"/>
      <c r="O78" s="103"/>
      <c r="P78" s="103"/>
      <c r="Q78" s="103"/>
      <c r="S78" s="78"/>
      <c r="T78" s="99"/>
      <c r="AE78" s="101"/>
    </row>
    <row r="79" spans="1:31" s="36" customFormat="1" ht="15" customHeight="1">
      <c r="A79" s="94">
        <v>3</v>
      </c>
      <c r="B79" s="13" t="str">
        <f t="shared" si="7"/>
        <v>PIU Arco Tietê</v>
      </c>
      <c r="C79" s="43"/>
      <c r="D79" s="43">
        <v>1</v>
      </c>
      <c r="E79" s="11" t="str">
        <f t="shared" si="5"/>
        <v>Proposição</v>
      </c>
      <c r="F79" s="43"/>
      <c r="G79" s="43"/>
      <c r="H79" s="98" t="s">
        <v>647</v>
      </c>
      <c r="I79" s="101" t="s">
        <v>646</v>
      </c>
      <c r="J79" s="43">
        <v>6</v>
      </c>
      <c r="K79" s="13" t="str">
        <f t="shared" si="8"/>
        <v>Outros</v>
      </c>
      <c r="L79" s="90" t="s">
        <v>0</v>
      </c>
      <c r="M79" s="12">
        <f t="shared" si="6"/>
        <v>43271</v>
      </c>
      <c r="N79"/>
      <c r="O79" s="103"/>
      <c r="P79" s="103"/>
      <c r="Q79" s="103"/>
      <c r="S79" s="78"/>
      <c r="T79" s="99"/>
      <c r="AE79" s="101"/>
    </row>
    <row r="80" spans="1:31" s="36" customFormat="1" ht="15" customHeight="1">
      <c r="A80" s="94">
        <v>3</v>
      </c>
      <c r="B80" s="13" t="str">
        <f t="shared" si="7"/>
        <v>PIU Arco Tietê</v>
      </c>
      <c r="C80" s="43"/>
      <c r="D80" s="43">
        <v>1</v>
      </c>
      <c r="E80" s="11" t="str">
        <f t="shared" si="5"/>
        <v>Proposição</v>
      </c>
      <c r="F80" s="43"/>
      <c r="G80" s="43"/>
      <c r="H80" s="98" t="s">
        <v>645</v>
      </c>
      <c r="I80" s="101" t="s">
        <v>644</v>
      </c>
      <c r="J80" s="43">
        <v>6</v>
      </c>
      <c r="K80" s="13" t="str">
        <f t="shared" si="8"/>
        <v>Outros</v>
      </c>
      <c r="L80" s="90" t="s">
        <v>0</v>
      </c>
      <c r="M80" s="12">
        <f t="shared" si="6"/>
        <v>43271</v>
      </c>
      <c r="N80"/>
      <c r="O80" s="103"/>
      <c r="P80" s="103"/>
      <c r="Q80" s="103"/>
      <c r="S80" s="78"/>
      <c r="T80" s="99"/>
      <c r="AE80" s="101"/>
    </row>
    <row r="81" spans="1:31" s="36" customFormat="1" ht="15" customHeight="1">
      <c r="A81" s="94">
        <v>3</v>
      </c>
      <c r="B81" s="13" t="str">
        <f t="shared" si="7"/>
        <v>PIU Arco Tietê</v>
      </c>
      <c r="C81" s="43"/>
      <c r="D81" s="43">
        <v>1</v>
      </c>
      <c r="E81" s="11" t="str">
        <f t="shared" si="5"/>
        <v>Proposição</v>
      </c>
      <c r="F81" s="43"/>
      <c r="G81" s="43"/>
      <c r="H81" s="98" t="s">
        <v>643</v>
      </c>
      <c r="I81" s="101" t="s">
        <v>642</v>
      </c>
      <c r="J81" s="43">
        <v>6</v>
      </c>
      <c r="K81" s="13" t="str">
        <f t="shared" si="8"/>
        <v>Outros</v>
      </c>
      <c r="L81" s="90" t="s">
        <v>0</v>
      </c>
      <c r="M81" s="12">
        <f t="shared" si="6"/>
        <v>43271</v>
      </c>
      <c r="N81"/>
      <c r="O81" s="103"/>
      <c r="P81" s="103"/>
      <c r="Q81" s="103"/>
      <c r="S81" s="78"/>
      <c r="T81" s="99"/>
      <c r="AE81" s="101"/>
    </row>
    <row r="82" spans="1:31" s="36" customFormat="1" ht="15" customHeight="1">
      <c r="A82" s="94">
        <v>3</v>
      </c>
      <c r="B82" s="13" t="str">
        <f t="shared" si="7"/>
        <v>PIU Arco Tietê</v>
      </c>
      <c r="C82" s="43"/>
      <c r="D82" s="43">
        <v>1</v>
      </c>
      <c r="E82" s="11" t="str">
        <f t="shared" si="5"/>
        <v>Proposição</v>
      </c>
      <c r="F82" s="43"/>
      <c r="G82" s="43"/>
      <c r="H82" s="98" t="s">
        <v>641</v>
      </c>
      <c r="I82" s="101" t="s">
        <v>640</v>
      </c>
      <c r="J82" s="43">
        <v>6</v>
      </c>
      <c r="K82" s="13" t="str">
        <f t="shared" si="8"/>
        <v>Outros</v>
      </c>
      <c r="L82" s="90" t="s">
        <v>0</v>
      </c>
      <c r="M82" s="12">
        <f t="shared" si="6"/>
        <v>43271</v>
      </c>
      <c r="N82"/>
      <c r="O82" s="103"/>
      <c r="P82" s="103"/>
      <c r="Q82" s="103"/>
      <c r="S82" s="78"/>
      <c r="T82" s="99"/>
      <c r="AE82" s="101"/>
    </row>
    <row r="83" spans="1:31" s="36" customFormat="1" ht="15" customHeight="1">
      <c r="A83" s="94">
        <v>3</v>
      </c>
      <c r="B83" s="13" t="str">
        <f t="shared" si="7"/>
        <v>PIU Arco Tietê</v>
      </c>
      <c r="C83" s="43"/>
      <c r="D83" s="43">
        <v>1</v>
      </c>
      <c r="E83" s="11" t="str">
        <f t="shared" si="5"/>
        <v>Proposição</v>
      </c>
      <c r="F83" s="43"/>
      <c r="G83" s="43"/>
      <c r="H83" s="98" t="s">
        <v>639</v>
      </c>
      <c r="I83" s="101" t="s">
        <v>638</v>
      </c>
      <c r="J83" s="43">
        <v>6</v>
      </c>
      <c r="K83" s="13" t="str">
        <f t="shared" si="8"/>
        <v>Outros</v>
      </c>
      <c r="L83" s="90" t="s">
        <v>0</v>
      </c>
      <c r="M83" s="12">
        <f t="shared" si="6"/>
        <v>43271</v>
      </c>
      <c r="N83"/>
      <c r="O83" s="103"/>
      <c r="P83" s="103"/>
      <c r="Q83" s="103"/>
      <c r="S83" s="78"/>
      <c r="T83" s="99"/>
      <c r="AE83" s="101"/>
    </row>
    <row r="84" spans="1:31" s="36" customFormat="1" ht="15" customHeight="1">
      <c r="A84" s="94">
        <v>3</v>
      </c>
      <c r="B84" s="13" t="str">
        <f t="shared" si="7"/>
        <v>PIU Arco Tietê</v>
      </c>
      <c r="C84" s="43"/>
      <c r="D84" s="43">
        <v>1</v>
      </c>
      <c r="E84" s="11" t="str">
        <f t="shared" ref="E84:E115" si="9">VLOOKUP(D84,$O$32:$P$43,2,0)</f>
        <v>Proposição</v>
      </c>
      <c r="F84" s="43"/>
      <c r="G84" s="43"/>
      <c r="H84" s="98" t="s">
        <v>637</v>
      </c>
      <c r="I84" s="101" t="s">
        <v>600</v>
      </c>
      <c r="J84" s="43">
        <v>6</v>
      </c>
      <c r="K84" s="13" t="str">
        <f t="shared" si="8"/>
        <v>Outros</v>
      </c>
      <c r="L84" s="90" t="s">
        <v>0</v>
      </c>
      <c r="M84" s="12">
        <f t="shared" ref="M84:M102" si="10">$M$2</f>
        <v>43271</v>
      </c>
      <c r="N84"/>
      <c r="O84" s="103"/>
      <c r="P84" s="103"/>
      <c r="Q84" s="103"/>
      <c r="S84" s="78"/>
      <c r="T84" s="99"/>
      <c r="AE84" s="101"/>
    </row>
    <row r="85" spans="1:31" s="36" customFormat="1" ht="15" customHeight="1">
      <c r="A85" s="94">
        <v>3</v>
      </c>
      <c r="B85" s="13" t="str">
        <f t="shared" si="7"/>
        <v>PIU Arco Tietê</v>
      </c>
      <c r="C85" s="43"/>
      <c r="D85" s="43">
        <v>1</v>
      </c>
      <c r="E85" s="11" t="str">
        <f t="shared" si="9"/>
        <v>Proposição</v>
      </c>
      <c r="F85" s="43"/>
      <c r="G85" s="43"/>
      <c r="H85" s="98" t="s">
        <v>636</v>
      </c>
      <c r="I85" s="101" t="s">
        <v>600</v>
      </c>
      <c r="J85" s="43">
        <v>6</v>
      </c>
      <c r="K85" s="13" t="str">
        <f t="shared" si="8"/>
        <v>Outros</v>
      </c>
      <c r="L85" s="90" t="s">
        <v>0</v>
      </c>
      <c r="M85" s="12">
        <f t="shared" si="10"/>
        <v>43271</v>
      </c>
      <c r="N85"/>
      <c r="O85" s="103"/>
      <c r="P85" s="103"/>
      <c r="Q85" s="103"/>
      <c r="S85" s="78"/>
      <c r="T85" s="99"/>
      <c r="AE85" s="101"/>
    </row>
    <row r="86" spans="1:31" s="36" customFormat="1" ht="15" customHeight="1">
      <c r="A86" s="94">
        <v>3</v>
      </c>
      <c r="B86" s="13" t="str">
        <f t="shared" si="7"/>
        <v>PIU Arco Tietê</v>
      </c>
      <c r="C86" s="43"/>
      <c r="D86" s="43">
        <v>1</v>
      </c>
      <c r="E86" s="11" t="str">
        <f t="shared" si="9"/>
        <v>Proposição</v>
      </c>
      <c r="F86" s="43"/>
      <c r="G86" s="43"/>
      <c r="H86" s="98" t="s">
        <v>635</v>
      </c>
      <c r="I86" s="101" t="s">
        <v>634</v>
      </c>
      <c r="J86" s="43">
        <v>1</v>
      </c>
      <c r="K86" s="13" t="str">
        <f t="shared" si="8"/>
        <v>Consulta Instâncias</v>
      </c>
      <c r="L86" s="90" t="s">
        <v>0</v>
      </c>
      <c r="M86" s="12">
        <f t="shared" si="10"/>
        <v>43271</v>
      </c>
      <c r="N86"/>
      <c r="O86" s="103"/>
      <c r="P86" s="103"/>
      <c r="Q86" s="103"/>
      <c r="S86" s="78"/>
      <c r="T86" s="99"/>
      <c r="AE86" s="101"/>
    </row>
    <row r="87" spans="1:31" s="36" customFormat="1" ht="15" customHeight="1">
      <c r="A87" s="94">
        <v>3</v>
      </c>
      <c r="B87" s="13" t="str">
        <f t="shared" si="7"/>
        <v>PIU Arco Tietê</v>
      </c>
      <c r="C87" s="43"/>
      <c r="D87" s="43">
        <v>1</v>
      </c>
      <c r="E87" s="11" t="str">
        <f t="shared" si="9"/>
        <v>Proposição</v>
      </c>
      <c r="F87" s="43"/>
      <c r="G87" s="43"/>
      <c r="H87" s="98" t="s">
        <v>632</v>
      </c>
      <c r="I87" s="101" t="s">
        <v>633</v>
      </c>
      <c r="J87" s="43">
        <v>1</v>
      </c>
      <c r="K87" s="13" t="str">
        <f t="shared" si="8"/>
        <v>Consulta Instâncias</v>
      </c>
      <c r="L87" s="90" t="s">
        <v>0</v>
      </c>
      <c r="M87" s="12">
        <f t="shared" si="10"/>
        <v>43271</v>
      </c>
      <c r="N87"/>
      <c r="O87" s="103"/>
      <c r="P87" s="103"/>
      <c r="Q87" s="103"/>
      <c r="S87" s="78"/>
      <c r="T87" s="99"/>
      <c r="AE87" s="101"/>
    </row>
    <row r="88" spans="1:31" s="36" customFormat="1" ht="15" customHeight="1">
      <c r="A88" s="94">
        <v>3</v>
      </c>
      <c r="B88" s="13" t="str">
        <f t="shared" si="7"/>
        <v>PIU Arco Tietê</v>
      </c>
      <c r="C88" s="43"/>
      <c r="D88" s="43">
        <v>1</v>
      </c>
      <c r="E88" s="11" t="str">
        <f t="shared" si="9"/>
        <v>Proposição</v>
      </c>
      <c r="F88" s="43"/>
      <c r="G88" s="43"/>
      <c r="H88" s="98" t="s">
        <v>632</v>
      </c>
      <c r="I88" s="101" t="s">
        <v>631</v>
      </c>
      <c r="J88" s="43">
        <v>1</v>
      </c>
      <c r="K88" s="13" t="str">
        <f t="shared" si="8"/>
        <v>Consulta Instâncias</v>
      </c>
      <c r="L88" s="90" t="s">
        <v>0</v>
      </c>
      <c r="M88" s="12">
        <f t="shared" si="10"/>
        <v>43271</v>
      </c>
      <c r="N88"/>
      <c r="O88" s="103"/>
      <c r="P88" s="103"/>
      <c r="Q88" s="103"/>
      <c r="S88" s="78"/>
      <c r="T88" s="99"/>
      <c r="AE88" s="101"/>
    </row>
    <row r="89" spans="1:31" s="36" customFormat="1" ht="15" customHeight="1">
      <c r="A89" s="94">
        <v>3</v>
      </c>
      <c r="B89" s="13" t="str">
        <f t="shared" si="7"/>
        <v>PIU Arco Tietê</v>
      </c>
      <c r="C89" s="43"/>
      <c r="D89" s="43">
        <v>1</v>
      </c>
      <c r="E89" s="11" t="str">
        <f t="shared" si="9"/>
        <v>Proposição</v>
      </c>
      <c r="F89" s="43"/>
      <c r="G89" s="43"/>
      <c r="H89" s="98" t="s">
        <v>630</v>
      </c>
      <c r="I89" s="101" t="s">
        <v>629</v>
      </c>
      <c r="J89" s="43">
        <v>1</v>
      </c>
      <c r="K89" s="13" t="str">
        <f t="shared" si="8"/>
        <v>Consulta Instâncias</v>
      </c>
      <c r="L89" s="90" t="s">
        <v>0</v>
      </c>
      <c r="M89" s="12">
        <f t="shared" si="10"/>
        <v>43271</v>
      </c>
      <c r="N89"/>
      <c r="S89" s="78"/>
      <c r="T89" s="99"/>
      <c r="AE89" s="101"/>
    </row>
    <row r="90" spans="1:31" s="36" customFormat="1" ht="15" customHeight="1">
      <c r="A90" s="94">
        <v>3</v>
      </c>
      <c r="B90" s="13" t="str">
        <f t="shared" si="7"/>
        <v>PIU Arco Tietê</v>
      </c>
      <c r="C90" s="43"/>
      <c r="D90" s="43">
        <v>1</v>
      </c>
      <c r="E90" s="11" t="str">
        <f t="shared" si="9"/>
        <v>Proposição</v>
      </c>
      <c r="F90" s="43"/>
      <c r="G90" s="43"/>
      <c r="H90" s="98" t="s">
        <v>628</v>
      </c>
      <c r="I90" s="101" t="s">
        <v>618</v>
      </c>
      <c r="J90" s="43">
        <v>1</v>
      </c>
      <c r="K90" s="13" t="str">
        <f t="shared" si="8"/>
        <v>Consulta Instâncias</v>
      </c>
      <c r="L90" s="90" t="s">
        <v>0</v>
      </c>
      <c r="M90" s="12">
        <f t="shared" si="10"/>
        <v>43271</v>
      </c>
      <c r="N90"/>
      <c r="S90" s="78"/>
      <c r="T90" s="99"/>
      <c r="AE90" s="101"/>
    </row>
    <row r="91" spans="1:31" s="36" customFormat="1" ht="15" customHeight="1">
      <c r="A91" s="94">
        <v>3</v>
      </c>
      <c r="B91" s="13" t="str">
        <f t="shared" si="7"/>
        <v>PIU Arco Tietê</v>
      </c>
      <c r="C91" s="43"/>
      <c r="D91" s="43">
        <v>1</v>
      </c>
      <c r="E91" s="11" t="str">
        <f t="shared" si="9"/>
        <v>Proposição</v>
      </c>
      <c r="F91" s="43"/>
      <c r="G91" s="43"/>
      <c r="H91" s="98" t="s">
        <v>627</v>
      </c>
      <c r="I91" s="101" t="s">
        <v>626</v>
      </c>
      <c r="J91" s="43">
        <v>6</v>
      </c>
      <c r="K91" s="13" t="str">
        <f t="shared" si="8"/>
        <v>Outros</v>
      </c>
      <c r="L91" s="90" t="s">
        <v>0</v>
      </c>
      <c r="M91" s="12">
        <f t="shared" si="10"/>
        <v>43271</v>
      </c>
      <c r="N91"/>
      <c r="S91" s="78"/>
      <c r="T91" s="99"/>
      <c r="AE91" s="101"/>
    </row>
    <row r="92" spans="1:31" s="36" customFormat="1" ht="15" customHeight="1">
      <c r="A92" s="94">
        <v>3</v>
      </c>
      <c r="B92" s="13" t="str">
        <f t="shared" si="7"/>
        <v>PIU Arco Tietê</v>
      </c>
      <c r="C92" s="43"/>
      <c r="D92" s="43">
        <v>1</v>
      </c>
      <c r="E92" s="11" t="str">
        <f t="shared" si="9"/>
        <v>Proposição</v>
      </c>
      <c r="F92" s="43"/>
      <c r="G92" s="43"/>
      <c r="H92" s="98" t="s">
        <v>625</v>
      </c>
      <c r="I92" s="101" t="s">
        <v>624</v>
      </c>
      <c r="J92" s="43">
        <v>6</v>
      </c>
      <c r="K92" s="13" t="str">
        <f t="shared" si="8"/>
        <v>Outros</v>
      </c>
      <c r="L92" s="90" t="s">
        <v>0</v>
      </c>
      <c r="M92" s="12">
        <f t="shared" si="10"/>
        <v>43271</v>
      </c>
      <c r="N92"/>
      <c r="S92" s="78"/>
      <c r="T92" s="99"/>
      <c r="AE92" s="101"/>
    </row>
    <row r="93" spans="1:31" s="36" customFormat="1" ht="15" customHeight="1">
      <c r="A93" s="94">
        <v>3</v>
      </c>
      <c r="B93" s="13" t="str">
        <f t="shared" si="7"/>
        <v>PIU Arco Tietê</v>
      </c>
      <c r="C93" s="43"/>
      <c r="D93" s="43">
        <v>1</v>
      </c>
      <c r="E93" s="11" t="str">
        <f t="shared" si="9"/>
        <v>Proposição</v>
      </c>
      <c r="F93" s="43"/>
      <c r="G93" s="43"/>
      <c r="H93" s="98" t="s">
        <v>623</v>
      </c>
      <c r="I93" s="101" t="s">
        <v>622</v>
      </c>
      <c r="J93" s="43">
        <v>6</v>
      </c>
      <c r="K93" s="13" t="str">
        <f t="shared" si="8"/>
        <v>Outros</v>
      </c>
      <c r="L93" s="90" t="s">
        <v>0</v>
      </c>
      <c r="M93" s="12">
        <f t="shared" si="10"/>
        <v>43271</v>
      </c>
      <c r="N93"/>
      <c r="O93" s="78"/>
      <c r="P93" s="78"/>
      <c r="S93" s="78"/>
      <c r="T93" s="99"/>
      <c r="AE93" s="101"/>
    </row>
    <row r="94" spans="1:31" s="36" customFormat="1" ht="15" customHeight="1">
      <c r="A94" s="94">
        <v>3</v>
      </c>
      <c r="B94" s="13" t="str">
        <f t="shared" si="7"/>
        <v>PIU Arco Tietê</v>
      </c>
      <c r="C94" s="43"/>
      <c r="D94" s="43">
        <v>1</v>
      </c>
      <c r="E94" s="11" t="str">
        <f t="shared" si="9"/>
        <v>Proposição</v>
      </c>
      <c r="F94" s="43"/>
      <c r="G94" s="43"/>
      <c r="H94" s="98" t="s">
        <v>621</v>
      </c>
      <c r="I94" s="101" t="s">
        <v>620</v>
      </c>
      <c r="J94" s="43">
        <v>1</v>
      </c>
      <c r="K94" s="13" t="str">
        <f t="shared" si="8"/>
        <v>Consulta Instâncias</v>
      </c>
      <c r="L94" s="90" t="s">
        <v>0</v>
      </c>
      <c r="M94" s="12">
        <f t="shared" si="10"/>
        <v>43271</v>
      </c>
      <c r="N94"/>
      <c r="O94" s="78"/>
      <c r="P94" s="102"/>
      <c r="S94" s="78"/>
      <c r="T94" s="99"/>
      <c r="AE94" s="101"/>
    </row>
    <row r="95" spans="1:31" s="36" customFormat="1" ht="15" customHeight="1">
      <c r="A95" s="94">
        <v>3</v>
      </c>
      <c r="B95" s="13" t="str">
        <f t="shared" si="7"/>
        <v>PIU Arco Tietê</v>
      </c>
      <c r="C95" s="43"/>
      <c r="D95" s="43">
        <v>1</v>
      </c>
      <c r="E95" s="11" t="str">
        <f t="shared" si="9"/>
        <v>Proposição</v>
      </c>
      <c r="F95" s="43"/>
      <c r="G95" s="43"/>
      <c r="H95" s="98" t="s">
        <v>619</v>
      </c>
      <c r="I95" s="101" t="s">
        <v>618</v>
      </c>
      <c r="J95" s="43">
        <v>1</v>
      </c>
      <c r="K95" s="13" t="str">
        <f t="shared" si="8"/>
        <v>Consulta Instâncias</v>
      </c>
      <c r="L95" s="90" t="s">
        <v>0</v>
      </c>
      <c r="M95" s="12">
        <f t="shared" si="10"/>
        <v>43271</v>
      </c>
      <c r="N95"/>
      <c r="S95" s="78"/>
      <c r="T95" s="99"/>
      <c r="AE95" s="101"/>
    </row>
    <row r="96" spans="1:31" s="36" customFormat="1" ht="15" customHeight="1">
      <c r="A96" s="94">
        <v>3</v>
      </c>
      <c r="B96" s="13" t="str">
        <f t="shared" si="7"/>
        <v>PIU Arco Tietê</v>
      </c>
      <c r="C96" s="43"/>
      <c r="D96" s="43">
        <v>1</v>
      </c>
      <c r="E96" s="11" t="str">
        <f t="shared" si="9"/>
        <v>Proposição</v>
      </c>
      <c r="F96" s="43"/>
      <c r="G96" s="43"/>
      <c r="H96" s="98" t="s">
        <v>617</v>
      </c>
      <c r="I96" s="101" t="s">
        <v>615</v>
      </c>
      <c r="J96" s="43">
        <v>6</v>
      </c>
      <c r="K96" s="13" t="str">
        <f t="shared" si="8"/>
        <v>Outros</v>
      </c>
      <c r="L96" s="90" t="s">
        <v>0</v>
      </c>
      <c r="M96" s="12">
        <f t="shared" si="10"/>
        <v>43271</v>
      </c>
      <c r="N96"/>
      <c r="S96" s="78"/>
      <c r="T96" s="99"/>
      <c r="AE96" s="101"/>
    </row>
    <row r="97" spans="1:31" s="36" customFormat="1" ht="15" customHeight="1">
      <c r="A97" s="94">
        <v>3</v>
      </c>
      <c r="B97" s="13" t="str">
        <f t="shared" si="7"/>
        <v>PIU Arco Tietê</v>
      </c>
      <c r="C97" s="43"/>
      <c r="D97" s="43">
        <v>1</v>
      </c>
      <c r="E97" s="11" t="str">
        <f t="shared" si="9"/>
        <v>Proposição</v>
      </c>
      <c r="F97" s="43"/>
      <c r="G97" s="43"/>
      <c r="H97" s="98" t="s">
        <v>616</v>
      </c>
      <c r="I97" s="101" t="s">
        <v>615</v>
      </c>
      <c r="J97" s="43">
        <v>6</v>
      </c>
      <c r="K97" s="13" t="str">
        <f t="shared" si="8"/>
        <v>Outros</v>
      </c>
      <c r="L97" s="90" t="s">
        <v>0</v>
      </c>
      <c r="M97" s="12">
        <f t="shared" si="10"/>
        <v>43271</v>
      </c>
      <c r="N97"/>
      <c r="S97" s="78"/>
      <c r="T97" s="97"/>
      <c r="AE97" s="101"/>
    </row>
    <row r="98" spans="1:31" s="36" customFormat="1" ht="15" customHeight="1">
      <c r="A98" s="94">
        <v>3</v>
      </c>
      <c r="B98" s="13" t="str">
        <f t="shared" si="7"/>
        <v>PIU Arco Tietê</v>
      </c>
      <c r="C98" s="43"/>
      <c r="D98" s="43">
        <v>1</v>
      </c>
      <c r="E98" s="11" t="str">
        <f t="shared" si="9"/>
        <v>Proposição</v>
      </c>
      <c r="F98" s="43"/>
      <c r="G98" s="43"/>
      <c r="H98" s="98" t="s">
        <v>614</v>
      </c>
      <c r="I98" s="101" t="s">
        <v>612</v>
      </c>
      <c r="J98" s="43">
        <v>5</v>
      </c>
      <c r="K98" s="13" t="str">
        <f t="shared" si="8"/>
        <v>Reuniões Bilateriais</v>
      </c>
      <c r="L98" s="90" t="s">
        <v>0</v>
      </c>
      <c r="M98" s="12">
        <f t="shared" si="10"/>
        <v>43271</v>
      </c>
      <c r="N98"/>
      <c r="S98" s="78"/>
      <c r="T98" s="97"/>
      <c r="AE98" s="101"/>
    </row>
    <row r="99" spans="1:31" s="36" customFormat="1" ht="15" customHeight="1">
      <c r="A99" s="94">
        <v>3</v>
      </c>
      <c r="B99" s="13" t="str">
        <f t="shared" si="7"/>
        <v>PIU Arco Tietê</v>
      </c>
      <c r="C99" s="43"/>
      <c r="D99" s="43">
        <v>1</v>
      </c>
      <c r="E99" s="11" t="str">
        <f t="shared" si="9"/>
        <v>Proposição</v>
      </c>
      <c r="F99" s="43"/>
      <c r="G99" s="43"/>
      <c r="H99" s="98" t="s">
        <v>613</v>
      </c>
      <c r="I99" s="101" t="s">
        <v>612</v>
      </c>
      <c r="J99" s="43">
        <v>5</v>
      </c>
      <c r="K99" s="13" t="str">
        <f t="shared" si="8"/>
        <v>Reuniões Bilateriais</v>
      </c>
      <c r="L99" s="90" t="s">
        <v>0</v>
      </c>
      <c r="M99" s="12">
        <f t="shared" si="10"/>
        <v>43271</v>
      </c>
      <c r="N99"/>
      <c r="O99" s="78"/>
      <c r="P99" s="78"/>
      <c r="S99" s="78"/>
      <c r="T99" s="97"/>
      <c r="AE99" s="101"/>
    </row>
    <row r="100" spans="1:31" s="36" customFormat="1" ht="15" customHeight="1">
      <c r="A100" s="50">
        <v>3</v>
      </c>
      <c r="B100" s="49" t="str">
        <f t="shared" si="7"/>
        <v>PIU Arco Tietê</v>
      </c>
      <c r="C100" s="48"/>
      <c r="D100" s="48">
        <v>1</v>
      </c>
      <c r="E100" s="11" t="str">
        <f t="shared" si="9"/>
        <v>Proposição</v>
      </c>
      <c r="F100" s="48"/>
      <c r="G100" s="48"/>
      <c r="H100" s="47" t="s">
        <v>611</v>
      </c>
      <c r="I100" s="44" t="s">
        <v>610</v>
      </c>
      <c r="J100" s="43">
        <v>6</v>
      </c>
      <c r="K100" s="13" t="str">
        <f t="shared" si="8"/>
        <v>Outros</v>
      </c>
      <c r="L100" s="90" t="s">
        <v>0</v>
      </c>
      <c r="M100" s="12">
        <f t="shared" si="10"/>
        <v>43271</v>
      </c>
      <c r="N100"/>
      <c r="S100" s="78"/>
      <c r="T100" s="97"/>
      <c r="AE100" s="44"/>
    </row>
    <row r="101" spans="1:31" s="36" customFormat="1" ht="15" customHeight="1">
      <c r="A101" s="50">
        <v>3</v>
      </c>
      <c r="B101" s="49" t="str">
        <f t="shared" si="7"/>
        <v>PIU Arco Tietê</v>
      </c>
      <c r="C101" s="48"/>
      <c r="D101" s="48">
        <v>1</v>
      </c>
      <c r="E101" s="11" t="str">
        <f t="shared" si="9"/>
        <v>Proposição</v>
      </c>
      <c r="F101" s="48"/>
      <c r="G101" s="48"/>
      <c r="H101" s="47" t="s">
        <v>609</v>
      </c>
      <c r="I101" s="46" t="s">
        <v>608</v>
      </c>
      <c r="J101" s="43">
        <v>4</v>
      </c>
      <c r="K101" s="13" t="str">
        <f t="shared" si="8"/>
        <v>Audiência Pública</v>
      </c>
      <c r="L101" s="90" t="s">
        <v>0</v>
      </c>
      <c r="M101" s="12">
        <f t="shared" si="10"/>
        <v>43271</v>
      </c>
      <c r="N101"/>
      <c r="S101" s="78"/>
      <c r="T101" s="97"/>
      <c r="AE101" s="46"/>
    </row>
    <row r="102" spans="1:31" s="36" customFormat="1" ht="15" customHeight="1">
      <c r="A102" s="50">
        <v>3</v>
      </c>
      <c r="B102" s="49" t="str">
        <f t="shared" si="7"/>
        <v>PIU Arco Tietê</v>
      </c>
      <c r="C102" s="48"/>
      <c r="D102" s="48">
        <v>1</v>
      </c>
      <c r="E102" s="11" t="str">
        <f t="shared" si="9"/>
        <v>Proposição</v>
      </c>
      <c r="F102" s="48"/>
      <c r="G102" s="48"/>
      <c r="H102" s="47" t="s">
        <v>607</v>
      </c>
      <c r="I102" s="46" t="s">
        <v>606</v>
      </c>
      <c r="J102" s="43">
        <v>4</v>
      </c>
      <c r="K102" s="13" t="str">
        <f t="shared" si="8"/>
        <v>Audiência Pública</v>
      </c>
      <c r="L102" s="90" t="s">
        <v>0</v>
      </c>
      <c r="M102" s="12">
        <f t="shared" si="10"/>
        <v>43271</v>
      </c>
      <c r="N102"/>
      <c r="O102" s="78"/>
      <c r="P102" s="78"/>
      <c r="S102" s="78"/>
      <c r="T102" s="97"/>
      <c r="AE102" s="46"/>
    </row>
    <row r="103" spans="1:31" s="36" customFormat="1" ht="15" customHeight="1">
      <c r="A103" s="10">
        <v>3</v>
      </c>
      <c r="B103" s="8" t="str">
        <f t="shared" si="7"/>
        <v>PIU Arco Tietê</v>
      </c>
      <c r="C103" s="9"/>
      <c r="D103" s="9">
        <v>1</v>
      </c>
      <c r="E103" s="11" t="str">
        <f t="shared" si="9"/>
        <v>Proposição</v>
      </c>
      <c r="F103" s="9"/>
      <c r="G103" s="9"/>
      <c r="H103" s="8" t="s">
        <v>605</v>
      </c>
      <c r="I103" s="14" t="s">
        <v>604</v>
      </c>
      <c r="J103" s="7">
        <v>6</v>
      </c>
      <c r="K103" s="13" t="str">
        <f t="shared" si="8"/>
        <v>Outros</v>
      </c>
      <c r="L103" s="90" t="s">
        <v>0</v>
      </c>
      <c r="M103" s="12">
        <v>43279</v>
      </c>
      <c r="N103"/>
      <c r="S103" s="78"/>
      <c r="T103" s="97"/>
      <c r="AE103" s="14"/>
    </row>
    <row r="104" spans="1:31" s="36" customFormat="1" ht="15" customHeight="1">
      <c r="A104" s="10">
        <v>3</v>
      </c>
      <c r="B104" s="8" t="str">
        <f t="shared" si="7"/>
        <v>PIU Arco Tietê</v>
      </c>
      <c r="C104" s="9"/>
      <c r="D104" s="9">
        <v>1</v>
      </c>
      <c r="E104" s="11" t="str">
        <f t="shared" si="9"/>
        <v>Proposição</v>
      </c>
      <c r="F104" s="9"/>
      <c r="G104" s="9"/>
      <c r="H104" s="8" t="s">
        <v>603</v>
      </c>
      <c r="I104" s="14" t="s">
        <v>602</v>
      </c>
      <c r="J104" s="7">
        <v>6</v>
      </c>
      <c r="K104" s="13" t="str">
        <f t="shared" si="8"/>
        <v>Outros</v>
      </c>
      <c r="L104" s="90" t="s">
        <v>0</v>
      </c>
      <c r="M104" s="12">
        <v>43279</v>
      </c>
      <c r="N104"/>
      <c r="S104" s="78"/>
      <c r="T104" s="97"/>
      <c r="AE104" s="14"/>
    </row>
    <row r="105" spans="1:31" s="36" customFormat="1" ht="15" customHeight="1">
      <c r="A105" s="10">
        <v>3</v>
      </c>
      <c r="B105" s="8" t="str">
        <f t="shared" si="7"/>
        <v>PIU Arco Tietê</v>
      </c>
      <c r="C105" s="9"/>
      <c r="D105" s="9">
        <v>1</v>
      </c>
      <c r="E105" s="11" t="str">
        <f t="shared" si="9"/>
        <v>Proposição</v>
      </c>
      <c r="F105" s="9"/>
      <c r="G105" s="9"/>
      <c r="H105" s="8" t="s">
        <v>601</v>
      </c>
      <c r="I105" s="14" t="s">
        <v>600</v>
      </c>
      <c r="J105" s="7">
        <v>6</v>
      </c>
      <c r="K105" s="13" t="str">
        <f t="shared" si="8"/>
        <v>Outros</v>
      </c>
      <c r="L105" s="90" t="s">
        <v>0</v>
      </c>
      <c r="M105" s="12">
        <v>43279</v>
      </c>
      <c r="N105"/>
      <c r="O105" s="78"/>
      <c r="P105" s="78"/>
      <c r="S105" s="78"/>
      <c r="T105" s="97"/>
      <c r="AE105" s="14"/>
    </row>
    <row r="106" spans="1:31" s="36" customFormat="1" ht="15" customHeight="1">
      <c r="A106" s="10">
        <v>3</v>
      </c>
      <c r="B106" s="8" t="str">
        <f t="shared" si="7"/>
        <v>PIU Arco Tietê</v>
      </c>
      <c r="C106" s="9"/>
      <c r="D106" s="9">
        <v>1</v>
      </c>
      <c r="E106" s="11" t="str">
        <f t="shared" si="9"/>
        <v>Proposição</v>
      </c>
      <c r="F106" s="9"/>
      <c r="G106" s="9"/>
      <c r="H106" s="8" t="s">
        <v>599</v>
      </c>
      <c r="I106" s="14" t="s">
        <v>598</v>
      </c>
      <c r="J106" s="7">
        <v>6</v>
      </c>
      <c r="K106" s="13" t="str">
        <f t="shared" si="8"/>
        <v>Outros</v>
      </c>
      <c r="L106" s="90" t="s">
        <v>0</v>
      </c>
      <c r="M106" s="12">
        <v>43279</v>
      </c>
      <c r="N106"/>
      <c r="S106" s="78"/>
      <c r="T106" s="97"/>
      <c r="AE106" s="14"/>
    </row>
    <row r="107" spans="1:31" s="36" customFormat="1" ht="15" customHeight="1">
      <c r="A107" s="10">
        <v>3</v>
      </c>
      <c r="B107" s="8" t="str">
        <f t="shared" si="7"/>
        <v>PIU Arco Tietê</v>
      </c>
      <c r="C107" s="9"/>
      <c r="D107" s="9">
        <v>1</v>
      </c>
      <c r="E107" s="11" t="str">
        <f t="shared" si="9"/>
        <v>Proposição</v>
      </c>
      <c r="F107" s="9"/>
      <c r="G107" s="9"/>
      <c r="H107" s="8" t="s">
        <v>597</v>
      </c>
      <c r="I107" s="14" t="s">
        <v>596</v>
      </c>
      <c r="J107" s="7">
        <v>6</v>
      </c>
      <c r="K107" s="13" t="str">
        <f t="shared" si="8"/>
        <v>Outros</v>
      </c>
      <c r="L107" s="90" t="s">
        <v>0</v>
      </c>
      <c r="M107" s="12">
        <v>43279</v>
      </c>
      <c r="N107"/>
      <c r="S107" s="78"/>
      <c r="T107" s="97"/>
      <c r="AE107" s="14"/>
    </row>
    <row r="108" spans="1:31" s="36" customFormat="1" ht="15" customHeight="1">
      <c r="A108" s="10">
        <v>3</v>
      </c>
      <c r="B108" s="8" t="str">
        <f t="shared" si="7"/>
        <v>PIU Arco Tietê</v>
      </c>
      <c r="C108" s="9"/>
      <c r="D108" s="9">
        <v>4</v>
      </c>
      <c r="E108" s="11" t="str">
        <f t="shared" si="9"/>
        <v xml:space="preserve">Elaboração </v>
      </c>
      <c r="F108" s="9"/>
      <c r="G108" s="9"/>
      <c r="H108" s="52" t="s">
        <v>595</v>
      </c>
      <c r="I108" s="14" t="s">
        <v>594</v>
      </c>
      <c r="J108" s="7">
        <v>6</v>
      </c>
      <c r="K108" s="13" t="str">
        <f t="shared" si="8"/>
        <v>Outros</v>
      </c>
      <c r="L108" s="90" t="s">
        <v>0</v>
      </c>
      <c r="M108" s="12">
        <v>43279</v>
      </c>
      <c r="N108"/>
      <c r="S108" s="78"/>
      <c r="T108" s="97"/>
      <c r="AE108" s="14"/>
    </row>
    <row r="109" spans="1:31" s="36" customFormat="1" ht="15" customHeight="1">
      <c r="A109" s="10">
        <v>3</v>
      </c>
      <c r="B109" s="8" t="str">
        <f t="shared" si="7"/>
        <v>PIU Arco Tietê</v>
      </c>
      <c r="C109" s="9"/>
      <c r="D109" s="9">
        <v>4</v>
      </c>
      <c r="E109" s="11" t="str">
        <f t="shared" si="9"/>
        <v xml:space="preserve">Elaboração </v>
      </c>
      <c r="F109" s="9"/>
      <c r="G109" s="9"/>
      <c r="H109" s="52" t="s">
        <v>593</v>
      </c>
      <c r="I109" s="14" t="s">
        <v>592</v>
      </c>
      <c r="J109" s="7">
        <v>6</v>
      </c>
      <c r="K109" s="13" t="str">
        <f t="shared" si="8"/>
        <v>Outros</v>
      </c>
      <c r="L109" s="90" t="s">
        <v>0</v>
      </c>
      <c r="M109" s="12">
        <v>43279</v>
      </c>
      <c r="N109"/>
      <c r="S109" s="78"/>
      <c r="T109" s="97"/>
      <c r="AE109" s="14"/>
    </row>
    <row r="110" spans="1:31" s="36" customFormat="1" ht="15" customHeight="1">
      <c r="A110" s="10">
        <v>3</v>
      </c>
      <c r="B110" s="8" t="str">
        <f t="shared" si="7"/>
        <v>PIU Arco Tietê</v>
      </c>
      <c r="C110" s="9"/>
      <c r="D110" s="9">
        <v>4</v>
      </c>
      <c r="E110" s="11" t="str">
        <f t="shared" si="9"/>
        <v xml:space="preserve">Elaboração </v>
      </c>
      <c r="F110" s="9"/>
      <c r="G110" s="9"/>
      <c r="H110" s="52" t="s">
        <v>591</v>
      </c>
      <c r="I110" s="14" t="s">
        <v>590</v>
      </c>
      <c r="J110" s="7">
        <v>6</v>
      </c>
      <c r="K110" s="13" t="str">
        <f t="shared" si="8"/>
        <v>Outros</v>
      </c>
      <c r="L110" s="90" t="s">
        <v>0</v>
      </c>
      <c r="M110" s="12">
        <v>43279</v>
      </c>
      <c r="N110"/>
      <c r="S110" s="78"/>
      <c r="T110" s="97"/>
      <c r="AE110" s="14"/>
    </row>
    <row r="111" spans="1:31" s="36" customFormat="1" ht="15" customHeight="1">
      <c r="A111" s="10">
        <v>3</v>
      </c>
      <c r="B111" s="8" t="str">
        <f t="shared" si="7"/>
        <v>PIU Arco Tietê</v>
      </c>
      <c r="C111" s="9"/>
      <c r="D111" s="9">
        <v>4</v>
      </c>
      <c r="E111" s="11" t="str">
        <f t="shared" si="9"/>
        <v xml:space="preserve">Elaboração </v>
      </c>
      <c r="F111" s="9"/>
      <c r="G111" s="9"/>
      <c r="H111" s="8" t="s">
        <v>589</v>
      </c>
      <c r="I111" s="14" t="s">
        <v>588</v>
      </c>
      <c r="J111" s="7">
        <v>6</v>
      </c>
      <c r="K111" s="13" t="str">
        <f t="shared" si="8"/>
        <v>Outros</v>
      </c>
      <c r="L111" s="90" t="s">
        <v>0</v>
      </c>
      <c r="M111" s="12">
        <v>43279</v>
      </c>
      <c r="N111"/>
      <c r="S111" s="78"/>
      <c r="T111" s="97"/>
      <c r="AE111" s="14"/>
    </row>
    <row r="112" spans="1:31" s="36" customFormat="1" ht="15" customHeight="1">
      <c r="A112" s="10">
        <v>3</v>
      </c>
      <c r="B112" s="8" t="str">
        <f t="shared" si="7"/>
        <v>PIU Arco Tietê</v>
      </c>
      <c r="C112" s="9"/>
      <c r="D112" s="9">
        <v>4</v>
      </c>
      <c r="E112" s="11" t="str">
        <f t="shared" si="9"/>
        <v xml:space="preserve">Elaboração </v>
      </c>
      <c r="F112" s="9"/>
      <c r="G112" s="9"/>
      <c r="H112" s="8" t="s">
        <v>587</v>
      </c>
      <c r="I112" s="14" t="s">
        <v>586</v>
      </c>
      <c r="J112" s="7">
        <v>6</v>
      </c>
      <c r="K112" s="13" t="str">
        <f t="shared" si="8"/>
        <v>Outros</v>
      </c>
      <c r="L112" s="90" t="s">
        <v>0</v>
      </c>
      <c r="M112" s="12">
        <v>43279</v>
      </c>
      <c r="N112"/>
      <c r="P112" s="100"/>
      <c r="S112" s="78"/>
      <c r="T112" s="97"/>
      <c r="AE112" s="14"/>
    </row>
    <row r="113" spans="1:31" s="36" customFormat="1" ht="15" customHeight="1">
      <c r="A113" s="10">
        <v>3</v>
      </c>
      <c r="B113" s="8" t="str">
        <f t="shared" si="7"/>
        <v>PIU Arco Tietê</v>
      </c>
      <c r="C113" s="9"/>
      <c r="D113" s="9">
        <v>4</v>
      </c>
      <c r="E113" s="11" t="str">
        <f t="shared" si="9"/>
        <v xml:space="preserve">Elaboração </v>
      </c>
      <c r="F113" s="9"/>
      <c r="G113" s="9"/>
      <c r="H113" s="8" t="s">
        <v>585</v>
      </c>
      <c r="I113" s="14" t="s">
        <v>584</v>
      </c>
      <c r="J113" s="7">
        <v>6</v>
      </c>
      <c r="K113" s="13" t="str">
        <f t="shared" si="8"/>
        <v>Outros</v>
      </c>
      <c r="L113" s="90" t="s">
        <v>0</v>
      </c>
      <c r="M113" s="12">
        <v>43279</v>
      </c>
      <c r="N113"/>
      <c r="S113" s="78"/>
      <c r="T113" s="97"/>
      <c r="AE113" s="14"/>
    </row>
    <row r="114" spans="1:31" s="36" customFormat="1" ht="15" customHeight="1">
      <c r="A114" s="94">
        <v>3</v>
      </c>
      <c r="B114" s="13" t="str">
        <f t="shared" si="7"/>
        <v>PIU Arco Tietê</v>
      </c>
      <c r="C114" s="43"/>
      <c r="D114" s="43">
        <v>5</v>
      </c>
      <c r="E114" s="11" t="str">
        <f t="shared" si="9"/>
        <v>Discussão Pública</v>
      </c>
      <c r="F114" s="43"/>
      <c r="G114" s="43"/>
      <c r="H114" s="98" t="s">
        <v>583</v>
      </c>
      <c r="I114" s="42" t="s">
        <v>582</v>
      </c>
      <c r="J114" s="43">
        <v>3</v>
      </c>
      <c r="K114" s="13" t="str">
        <f t="shared" si="8"/>
        <v>Consulta Minuta</v>
      </c>
      <c r="L114" s="90" t="s">
        <v>0</v>
      </c>
      <c r="M114" s="12">
        <f t="shared" ref="M114:M140" si="11">$M$2</f>
        <v>43271</v>
      </c>
      <c r="N114"/>
      <c r="S114" s="78"/>
      <c r="T114" s="97"/>
      <c r="AE114" s="42"/>
    </row>
    <row r="115" spans="1:31" s="36" customFormat="1" ht="15" customHeight="1">
      <c r="A115" s="94">
        <v>3</v>
      </c>
      <c r="B115" s="13" t="str">
        <f t="shared" si="7"/>
        <v>PIU Arco Tietê</v>
      </c>
      <c r="C115" s="43"/>
      <c r="D115" s="43">
        <v>5</v>
      </c>
      <c r="E115" s="11" t="str">
        <f t="shared" si="9"/>
        <v>Discussão Pública</v>
      </c>
      <c r="F115" s="43"/>
      <c r="G115" s="43"/>
      <c r="H115" s="98" t="s">
        <v>239</v>
      </c>
      <c r="I115" s="42" t="s">
        <v>581</v>
      </c>
      <c r="J115" s="43">
        <v>3</v>
      </c>
      <c r="K115" s="13" t="str">
        <f t="shared" si="8"/>
        <v>Consulta Minuta</v>
      </c>
      <c r="L115" s="90" t="s">
        <v>0</v>
      </c>
      <c r="M115" s="12">
        <f t="shared" si="11"/>
        <v>43271</v>
      </c>
      <c r="N115"/>
      <c r="S115" s="78"/>
      <c r="T115" s="99"/>
      <c r="AE115" s="42"/>
    </row>
    <row r="116" spans="1:31" s="36" customFormat="1" ht="15" customHeight="1">
      <c r="A116" s="94">
        <v>3</v>
      </c>
      <c r="B116" s="13" t="str">
        <f t="shared" si="7"/>
        <v>PIU Arco Tietê</v>
      </c>
      <c r="C116" s="43"/>
      <c r="D116" s="43">
        <v>5</v>
      </c>
      <c r="E116" s="11" t="str">
        <f t="shared" ref="E116:E147" si="12">VLOOKUP(D116,$O$32:$P$43,2,0)</f>
        <v>Discussão Pública</v>
      </c>
      <c r="F116" s="43"/>
      <c r="G116" s="43"/>
      <c r="H116" s="98" t="s">
        <v>580</v>
      </c>
      <c r="I116" s="42" t="s">
        <v>579</v>
      </c>
      <c r="J116" s="43">
        <v>3</v>
      </c>
      <c r="K116" s="13" t="str">
        <f t="shared" si="8"/>
        <v>Consulta Minuta</v>
      </c>
      <c r="L116" s="90" t="s">
        <v>0</v>
      </c>
      <c r="M116" s="12">
        <f t="shared" si="11"/>
        <v>43271</v>
      </c>
      <c r="N116"/>
      <c r="S116" s="78"/>
      <c r="T116" s="99"/>
      <c r="AE116" s="42"/>
    </row>
    <row r="117" spans="1:31" s="36" customFormat="1" ht="15" customHeight="1">
      <c r="A117" s="94">
        <v>3</v>
      </c>
      <c r="B117" s="13" t="str">
        <f t="shared" si="7"/>
        <v>PIU Arco Tietê</v>
      </c>
      <c r="C117" s="43"/>
      <c r="D117" s="43">
        <v>5</v>
      </c>
      <c r="E117" s="11" t="str">
        <f t="shared" si="12"/>
        <v>Discussão Pública</v>
      </c>
      <c r="F117" s="43"/>
      <c r="G117" s="43"/>
      <c r="H117" s="98" t="s">
        <v>179</v>
      </c>
      <c r="I117" s="42" t="s">
        <v>578</v>
      </c>
      <c r="J117" s="43">
        <v>4</v>
      </c>
      <c r="K117" s="13" t="str">
        <f t="shared" si="8"/>
        <v>Audiência Pública</v>
      </c>
      <c r="L117" s="90" t="s">
        <v>0</v>
      </c>
      <c r="M117" s="12">
        <f t="shared" si="11"/>
        <v>43271</v>
      </c>
      <c r="N117"/>
      <c r="S117" s="78"/>
      <c r="T117" s="99"/>
      <c r="AE117" s="42"/>
    </row>
    <row r="118" spans="1:31" s="36" customFormat="1" ht="15" customHeight="1">
      <c r="A118" s="94">
        <v>3</v>
      </c>
      <c r="B118" s="13" t="str">
        <f t="shared" si="7"/>
        <v>PIU Arco Tietê</v>
      </c>
      <c r="C118" s="43"/>
      <c r="D118" s="43">
        <v>5</v>
      </c>
      <c r="E118" s="11" t="str">
        <f t="shared" si="12"/>
        <v>Discussão Pública</v>
      </c>
      <c r="F118" s="43"/>
      <c r="G118" s="43"/>
      <c r="H118" s="98" t="s">
        <v>84</v>
      </c>
      <c r="I118" s="42" t="s">
        <v>577</v>
      </c>
      <c r="J118" s="43">
        <v>3</v>
      </c>
      <c r="K118" s="13" t="str">
        <f t="shared" si="8"/>
        <v>Consulta Minuta</v>
      </c>
      <c r="L118" s="90" t="s">
        <v>0</v>
      </c>
      <c r="M118" s="12">
        <f t="shared" si="11"/>
        <v>43271</v>
      </c>
      <c r="N118"/>
      <c r="S118" s="78"/>
      <c r="T118" s="99"/>
      <c r="AE118" s="42"/>
    </row>
    <row r="119" spans="1:31" s="36" customFormat="1" ht="15" customHeight="1">
      <c r="A119" s="41">
        <v>3</v>
      </c>
      <c r="B119" s="11" t="str">
        <f t="shared" si="7"/>
        <v>PIU Arco Tietê</v>
      </c>
      <c r="C119" s="40"/>
      <c r="D119" s="43">
        <v>5</v>
      </c>
      <c r="E119" s="11" t="str">
        <f t="shared" si="12"/>
        <v>Discussão Pública</v>
      </c>
      <c r="F119" s="43"/>
      <c r="G119" s="43"/>
      <c r="H119" s="98" t="s">
        <v>576</v>
      </c>
      <c r="I119" s="42" t="s">
        <v>575</v>
      </c>
      <c r="J119" s="43">
        <v>3</v>
      </c>
      <c r="K119" s="13" t="str">
        <f t="shared" si="8"/>
        <v>Consulta Minuta</v>
      </c>
      <c r="L119" s="90" t="s">
        <v>0</v>
      </c>
      <c r="M119" s="12">
        <f t="shared" si="11"/>
        <v>43271</v>
      </c>
      <c r="N119"/>
      <c r="S119" s="78"/>
      <c r="T119" s="99"/>
      <c r="AE119" s="42"/>
    </row>
    <row r="120" spans="1:31" s="36" customFormat="1" ht="15" customHeight="1">
      <c r="A120" s="41">
        <v>3</v>
      </c>
      <c r="B120" s="11" t="str">
        <f t="shared" si="7"/>
        <v>PIU Arco Tietê</v>
      </c>
      <c r="C120" s="40"/>
      <c r="D120" s="43">
        <v>5</v>
      </c>
      <c r="E120" s="11" t="str">
        <f t="shared" si="12"/>
        <v>Discussão Pública</v>
      </c>
      <c r="F120" s="43"/>
      <c r="G120" s="43"/>
      <c r="H120" s="98" t="s">
        <v>574</v>
      </c>
      <c r="I120" s="42" t="s">
        <v>573</v>
      </c>
      <c r="J120" s="43">
        <v>3</v>
      </c>
      <c r="K120" s="13" t="str">
        <f t="shared" si="8"/>
        <v>Consulta Minuta</v>
      </c>
      <c r="L120" s="90" t="s">
        <v>0</v>
      </c>
      <c r="M120" s="12">
        <f t="shared" si="11"/>
        <v>43271</v>
      </c>
      <c r="N120"/>
      <c r="S120" s="78"/>
      <c r="T120" s="97" t="e">
        <f>VLOOKUP(H120,[1]sup_hiperlinks!$E$5:$L$40,8,0)</f>
        <v>#N/A</v>
      </c>
      <c r="AE120" s="42"/>
    </row>
    <row r="121" spans="1:31" s="36" customFormat="1" ht="15" customHeight="1">
      <c r="A121" s="41">
        <v>3</v>
      </c>
      <c r="B121" s="11" t="str">
        <f t="shared" si="7"/>
        <v>PIU Arco Tietê</v>
      </c>
      <c r="C121" s="40"/>
      <c r="D121" s="43">
        <v>5</v>
      </c>
      <c r="E121" s="11" t="str">
        <f t="shared" si="12"/>
        <v>Discussão Pública</v>
      </c>
      <c r="F121" s="43"/>
      <c r="G121" s="43"/>
      <c r="H121" s="98" t="s">
        <v>572</v>
      </c>
      <c r="I121" s="42" t="s">
        <v>571</v>
      </c>
      <c r="J121" s="43">
        <v>3</v>
      </c>
      <c r="K121" s="13" t="str">
        <f t="shared" si="8"/>
        <v>Consulta Minuta</v>
      </c>
      <c r="L121" s="90" t="s">
        <v>0</v>
      </c>
      <c r="M121" s="12">
        <f t="shared" si="11"/>
        <v>43271</v>
      </c>
      <c r="N121"/>
      <c r="S121" s="78"/>
      <c r="T121" s="97" t="e">
        <f>VLOOKUP(H121,[1]sup_hiperlinks!$E$5:$L$40,8,0)</f>
        <v>#N/A</v>
      </c>
      <c r="AE121" s="42"/>
    </row>
    <row r="122" spans="1:31" s="36" customFormat="1" ht="15" customHeight="1">
      <c r="A122" s="41">
        <v>3</v>
      </c>
      <c r="B122" s="11" t="str">
        <f t="shared" si="7"/>
        <v>PIU Arco Tietê</v>
      </c>
      <c r="C122" s="40"/>
      <c r="D122" s="43">
        <v>5</v>
      </c>
      <c r="E122" s="11" t="str">
        <f t="shared" si="12"/>
        <v>Discussão Pública</v>
      </c>
      <c r="F122" s="43"/>
      <c r="G122" s="43"/>
      <c r="H122" s="98" t="s">
        <v>570</v>
      </c>
      <c r="I122" s="42" t="s">
        <v>569</v>
      </c>
      <c r="J122" s="43">
        <v>3</v>
      </c>
      <c r="K122" s="13" t="str">
        <f t="shared" si="8"/>
        <v>Consulta Minuta</v>
      </c>
      <c r="L122" s="90" t="s">
        <v>0</v>
      </c>
      <c r="M122" s="12">
        <f t="shared" si="11"/>
        <v>43271</v>
      </c>
      <c r="N122"/>
      <c r="S122" s="78"/>
      <c r="T122" s="97" t="e">
        <f>VLOOKUP(H122,[1]sup_hiperlinks!$E$5:$L$40,8,0)</f>
        <v>#N/A</v>
      </c>
      <c r="AE122" s="42"/>
    </row>
    <row r="123" spans="1:31" s="36" customFormat="1" ht="15" customHeight="1">
      <c r="A123" s="41">
        <v>3</v>
      </c>
      <c r="B123" s="11" t="str">
        <f t="shared" si="7"/>
        <v>PIU Arco Tietê</v>
      </c>
      <c r="C123" s="40"/>
      <c r="D123" s="43">
        <v>5</v>
      </c>
      <c r="E123" s="11" t="str">
        <f t="shared" si="12"/>
        <v>Discussão Pública</v>
      </c>
      <c r="F123" s="43"/>
      <c r="G123" s="43"/>
      <c r="H123" s="98" t="s">
        <v>568</v>
      </c>
      <c r="I123" s="42" t="s">
        <v>567</v>
      </c>
      <c r="J123" s="43">
        <v>3</v>
      </c>
      <c r="K123" s="13" t="str">
        <f t="shared" si="8"/>
        <v>Consulta Minuta</v>
      </c>
      <c r="L123" s="90" t="s">
        <v>0</v>
      </c>
      <c r="M123" s="12">
        <f t="shared" si="11"/>
        <v>43271</v>
      </c>
      <c r="N123"/>
      <c r="S123" s="78"/>
      <c r="T123" s="97" t="e">
        <f>VLOOKUP(H123,[1]sup_hiperlinks!$E$5:$L$40,8,0)</f>
        <v>#N/A</v>
      </c>
      <c r="AE123" s="42"/>
    </row>
    <row r="124" spans="1:31" s="36" customFormat="1" ht="15" customHeight="1">
      <c r="A124" s="41">
        <v>3</v>
      </c>
      <c r="B124" s="11" t="str">
        <f t="shared" si="7"/>
        <v>PIU Arco Tietê</v>
      </c>
      <c r="C124" s="40"/>
      <c r="D124" s="43">
        <v>5</v>
      </c>
      <c r="E124" s="11" t="str">
        <f t="shared" si="12"/>
        <v>Discussão Pública</v>
      </c>
      <c r="F124" s="43"/>
      <c r="G124" s="43"/>
      <c r="H124" s="98" t="s">
        <v>566</v>
      </c>
      <c r="I124" s="42" t="s">
        <v>565</v>
      </c>
      <c r="J124" s="43">
        <v>3</v>
      </c>
      <c r="K124" s="13" t="str">
        <f t="shared" si="8"/>
        <v>Consulta Minuta</v>
      </c>
      <c r="L124" s="90" t="s">
        <v>0</v>
      </c>
      <c r="M124" s="12">
        <f t="shared" si="11"/>
        <v>43271</v>
      </c>
      <c r="N124"/>
      <c r="S124" s="78"/>
      <c r="T124" s="97" t="e">
        <f>VLOOKUP(H124,[1]sup_hiperlinks!$E$5:$L$40,8,0)</f>
        <v>#N/A</v>
      </c>
      <c r="AE124" s="42"/>
    </row>
    <row r="125" spans="1:31" s="36" customFormat="1" ht="15" customHeight="1">
      <c r="A125" s="41">
        <v>3</v>
      </c>
      <c r="B125" s="11" t="str">
        <f t="shared" si="7"/>
        <v>PIU Arco Tietê</v>
      </c>
      <c r="C125" s="40"/>
      <c r="D125" s="43">
        <v>5</v>
      </c>
      <c r="E125" s="11" t="str">
        <f t="shared" si="12"/>
        <v>Discussão Pública</v>
      </c>
      <c r="F125" s="43"/>
      <c r="G125" s="43"/>
      <c r="H125" s="98" t="s">
        <v>564</v>
      </c>
      <c r="I125" s="42" t="s">
        <v>563</v>
      </c>
      <c r="J125" s="43">
        <v>3</v>
      </c>
      <c r="K125" s="13" t="str">
        <f t="shared" si="8"/>
        <v>Consulta Minuta</v>
      </c>
      <c r="L125" s="90" t="s">
        <v>0</v>
      </c>
      <c r="M125" s="12">
        <f t="shared" si="11"/>
        <v>43271</v>
      </c>
      <c r="N125"/>
      <c r="S125" s="78"/>
      <c r="T125" s="97" t="e">
        <f>VLOOKUP(H125,[1]sup_hiperlinks!$E$5:$L$40,8,0)</f>
        <v>#N/A</v>
      </c>
      <c r="AE125" s="42"/>
    </row>
    <row r="126" spans="1:31" s="36" customFormat="1" ht="15" customHeight="1">
      <c r="A126" s="41">
        <v>3</v>
      </c>
      <c r="B126" s="11" t="str">
        <f t="shared" si="7"/>
        <v>PIU Arco Tietê</v>
      </c>
      <c r="C126" s="40"/>
      <c r="D126" s="43">
        <v>5</v>
      </c>
      <c r="E126" s="11" t="str">
        <f t="shared" si="12"/>
        <v>Discussão Pública</v>
      </c>
      <c r="F126" s="43"/>
      <c r="G126" s="43"/>
      <c r="H126" s="98" t="s">
        <v>562</v>
      </c>
      <c r="I126" s="42" t="s">
        <v>561</v>
      </c>
      <c r="J126" s="43">
        <v>3</v>
      </c>
      <c r="K126" s="13" t="str">
        <f t="shared" si="8"/>
        <v>Consulta Minuta</v>
      </c>
      <c r="L126" s="90" t="s">
        <v>0</v>
      </c>
      <c r="M126" s="12">
        <f t="shared" si="11"/>
        <v>43271</v>
      </c>
      <c r="N126"/>
      <c r="S126" s="78"/>
      <c r="T126" s="97" t="e">
        <f>VLOOKUP(H126,[1]sup_hiperlinks!$E$5:$L$40,8,0)</f>
        <v>#N/A</v>
      </c>
      <c r="AE126" s="42"/>
    </row>
    <row r="127" spans="1:31" s="36" customFormat="1" ht="15" customHeight="1">
      <c r="A127" s="41">
        <v>3</v>
      </c>
      <c r="B127" s="11" t="str">
        <f t="shared" si="7"/>
        <v>PIU Arco Tietê</v>
      </c>
      <c r="C127" s="40"/>
      <c r="D127" s="43">
        <v>5</v>
      </c>
      <c r="E127" s="11" t="str">
        <f t="shared" si="12"/>
        <v>Discussão Pública</v>
      </c>
      <c r="F127" s="43"/>
      <c r="G127" s="43"/>
      <c r="H127" s="98" t="s">
        <v>560</v>
      </c>
      <c r="I127" s="42" t="s">
        <v>559</v>
      </c>
      <c r="J127" s="43">
        <v>3</v>
      </c>
      <c r="K127" s="13" t="str">
        <f t="shared" si="8"/>
        <v>Consulta Minuta</v>
      </c>
      <c r="L127" s="90" t="s">
        <v>0</v>
      </c>
      <c r="M127" s="12">
        <f t="shared" si="11"/>
        <v>43271</v>
      </c>
      <c r="N127"/>
      <c r="S127" s="78"/>
      <c r="T127" s="97" t="e">
        <f>VLOOKUP(H127,[1]sup_hiperlinks!$E$5:$L$40,8,0)</f>
        <v>#N/A</v>
      </c>
      <c r="AE127" s="42"/>
    </row>
    <row r="128" spans="1:31" s="36" customFormat="1" ht="15" customHeight="1">
      <c r="A128" s="41">
        <v>3</v>
      </c>
      <c r="B128" s="11" t="str">
        <f t="shared" si="7"/>
        <v>PIU Arco Tietê</v>
      </c>
      <c r="C128" s="40"/>
      <c r="D128" s="43">
        <v>5</v>
      </c>
      <c r="E128" s="11" t="str">
        <f t="shared" si="12"/>
        <v>Discussão Pública</v>
      </c>
      <c r="F128" s="43"/>
      <c r="G128" s="43"/>
      <c r="H128" s="33" t="s">
        <v>558</v>
      </c>
      <c r="I128" s="42" t="s">
        <v>557</v>
      </c>
      <c r="J128" s="43">
        <v>3</v>
      </c>
      <c r="K128" s="13" t="str">
        <f t="shared" si="8"/>
        <v>Consulta Minuta</v>
      </c>
      <c r="L128" s="90" t="s">
        <v>0</v>
      </c>
      <c r="M128" s="12">
        <f t="shared" si="11"/>
        <v>43271</v>
      </c>
      <c r="N128"/>
      <c r="S128" s="78"/>
      <c r="T128" s="97" t="e">
        <f>VLOOKUP(H128,[1]sup_hiperlinks!$E$5:$L$40,8,0)</f>
        <v>#N/A</v>
      </c>
      <c r="AE128" s="42"/>
    </row>
    <row r="129" spans="1:31" s="36" customFormat="1" ht="15" customHeight="1">
      <c r="A129" s="41">
        <v>3</v>
      </c>
      <c r="B129" s="11" t="str">
        <f t="shared" si="7"/>
        <v>PIU Arco Tietê</v>
      </c>
      <c r="C129" s="40"/>
      <c r="D129" s="43">
        <v>5</v>
      </c>
      <c r="E129" s="11" t="str">
        <f t="shared" si="12"/>
        <v>Discussão Pública</v>
      </c>
      <c r="F129" s="43"/>
      <c r="G129" s="43"/>
      <c r="H129" s="33" t="s">
        <v>556</v>
      </c>
      <c r="I129" s="42" t="s">
        <v>555</v>
      </c>
      <c r="J129" s="43">
        <v>3</v>
      </c>
      <c r="K129" s="13" t="str">
        <f t="shared" si="8"/>
        <v>Consulta Minuta</v>
      </c>
      <c r="L129" s="90" t="s">
        <v>0</v>
      </c>
      <c r="M129" s="12">
        <f t="shared" si="11"/>
        <v>43271</v>
      </c>
      <c r="N129"/>
      <c r="S129" s="78"/>
      <c r="T129" s="97" t="e">
        <f>VLOOKUP(H129,[1]sup_hiperlinks!$E$5:$L$40,8,0)</f>
        <v>#N/A</v>
      </c>
      <c r="AE129" s="42"/>
    </row>
    <row r="130" spans="1:31" s="36" customFormat="1" ht="15" customHeight="1">
      <c r="A130" s="41">
        <v>3</v>
      </c>
      <c r="B130" s="11" t="str">
        <f t="shared" ref="B130:B193" si="13">VLOOKUP(A130,$O$11:$P$29,2,0)</f>
        <v>PIU Arco Tietê</v>
      </c>
      <c r="C130" s="40"/>
      <c r="D130" s="43">
        <v>5</v>
      </c>
      <c r="E130" s="11" t="str">
        <f t="shared" si="12"/>
        <v>Discussão Pública</v>
      </c>
      <c r="F130" s="43"/>
      <c r="G130" s="43"/>
      <c r="H130" s="33" t="s">
        <v>554</v>
      </c>
      <c r="I130" s="42" t="s">
        <v>553</v>
      </c>
      <c r="J130" s="43">
        <v>3</v>
      </c>
      <c r="K130" s="13" t="str">
        <f t="shared" ref="K130:K193" si="14">VLOOKUP(J130,$O$2:$P$9,2,0)</f>
        <v>Consulta Minuta</v>
      </c>
      <c r="L130" s="90" t="s">
        <v>0</v>
      </c>
      <c r="M130" s="12">
        <f t="shared" si="11"/>
        <v>43271</v>
      </c>
      <c r="N130"/>
      <c r="S130" s="78"/>
      <c r="T130" s="97" t="e">
        <f>VLOOKUP(H130,[1]sup_hiperlinks!$E$5:$L$40,8,0)</f>
        <v>#N/A</v>
      </c>
      <c r="AE130" s="42"/>
    </row>
    <row r="131" spans="1:31" s="36" customFormat="1" ht="15" customHeight="1">
      <c r="A131" s="41">
        <v>3</v>
      </c>
      <c r="B131" s="11" t="str">
        <f t="shared" si="13"/>
        <v>PIU Arco Tietê</v>
      </c>
      <c r="C131" s="40"/>
      <c r="D131" s="43">
        <v>5</v>
      </c>
      <c r="E131" s="11" t="str">
        <f t="shared" si="12"/>
        <v>Discussão Pública</v>
      </c>
      <c r="F131" s="43"/>
      <c r="G131" s="43"/>
      <c r="H131" s="33" t="s">
        <v>552</v>
      </c>
      <c r="I131" s="42" t="s">
        <v>551</v>
      </c>
      <c r="J131" s="43">
        <v>3</v>
      </c>
      <c r="K131" s="13" t="str">
        <f t="shared" si="14"/>
        <v>Consulta Minuta</v>
      </c>
      <c r="L131" s="90" t="s">
        <v>0</v>
      </c>
      <c r="M131" s="12">
        <f t="shared" si="11"/>
        <v>43271</v>
      </c>
      <c r="N131"/>
      <c r="S131" s="78"/>
      <c r="T131" s="97" t="e">
        <f>VLOOKUP(H131,[1]sup_hiperlinks!$E$5:$L$40,8,0)</f>
        <v>#N/A</v>
      </c>
      <c r="AE131" s="42"/>
    </row>
    <row r="132" spans="1:31" s="36" customFormat="1" ht="15" customHeight="1">
      <c r="A132" s="41">
        <v>3</v>
      </c>
      <c r="B132" s="11" t="str">
        <f t="shared" si="13"/>
        <v>PIU Arco Tietê</v>
      </c>
      <c r="C132" s="40"/>
      <c r="D132" s="43">
        <v>5</v>
      </c>
      <c r="E132" s="11" t="str">
        <f t="shared" si="12"/>
        <v>Discussão Pública</v>
      </c>
      <c r="F132" s="43"/>
      <c r="G132" s="43"/>
      <c r="H132" s="33" t="s">
        <v>550</v>
      </c>
      <c r="I132" s="42" t="s">
        <v>549</v>
      </c>
      <c r="J132" s="43">
        <v>3</v>
      </c>
      <c r="K132" s="13" t="str">
        <f t="shared" si="14"/>
        <v>Consulta Minuta</v>
      </c>
      <c r="L132" s="90" t="s">
        <v>0</v>
      </c>
      <c r="M132" s="12">
        <f t="shared" si="11"/>
        <v>43271</v>
      </c>
      <c r="N132"/>
      <c r="S132" s="78"/>
      <c r="T132" s="97" t="e">
        <f>VLOOKUP(H132,[1]sup_hiperlinks!$E$5:$L$40,8,0)</f>
        <v>#N/A</v>
      </c>
      <c r="AE132" s="42"/>
    </row>
    <row r="133" spans="1:31" s="36" customFormat="1" ht="15" customHeight="1">
      <c r="A133" s="41">
        <v>3</v>
      </c>
      <c r="B133" s="11" t="str">
        <f t="shared" si="13"/>
        <v>PIU Arco Tietê</v>
      </c>
      <c r="C133" s="40"/>
      <c r="D133" s="43">
        <v>5</v>
      </c>
      <c r="E133" s="11" t="str">
        <f t="shared" si="12"/>
        <v>Discussão Pública</v>
      </c>
      <c r="F133" s="43"/>
      <c r="G133" s="43"/>
      <c r="H133" s="33" t="s">
        <v>548</v>
      </c>
      <c r="I133" s="44" t="s">
        <v>547</v>
      </c>
      <c r="J133" s="43">
        <v>3</v>
      </c>
      <c r="K133" s="13" t="str">
        <f t="shared" si="14"/>
        <v>Consulta Minuta</v>
      </c>
      <c r="L133" s="90" t="s">
        <v>0</v>
      </c>
      <c r="M133" s="12">
        <f t="shared" si="11"/>
        <v>43271</v>
      </c>
      <c r="N133"/>
      <c r="S133" s="78"/>
      <c r="T133" s="97" t="e">
        <f>VLOOKUP(H133,[1]sup_hiperlinks!$E$5:$L$40,8,0)</f>
        <v>#N/A</v>
      </c>
      <c r="AE133" s="44"/>
    </row>
    <row r="134" spans="1:31" s="36" customFormat="1" ht="15" customHeight="1">
      <c r="A134" s="41">
        <v>3</v>
      </c>
      <c r="B134" s="11" t="str">
        <f t="shared" si="13"/>
        <v>PIU Arco Tietê</v>
      </c>
      <c r="C134" s="40"/>
      <c r="D134" s="43">
        <v>5</v>
      </c>
      <c r="E134" s="11" t="str">
        <f t="shared" si="12"/>
        <v>Discussão Pública</v>
      </c>
      <c r="F134" s="43"/>
      <c r="G134" s="43"/>
      <c r="H134" s="33" t="s">
        <v>546</v>
      </c>
      <c r="I134" s="42" t="s">
        <v>545</v>
      </c>
      <c r="J134" s="43">
        <v>3</v>
      </c>
      <c r="K134" s="13" t="str">
        <f t="shared" si="14"/>
        <v>Consulta Minuta</v>
      </c>
      <c r="L134" s="90" t="s">
        <v>0</v>
      </c>
      <c r="M134" s="12">
        <f t="shared" si="11"/>
        <v>43271</v>
      </c>
      <c r="N134"/>
      <c r="S134" s="78"/>
      <c r="T134" s="97" t="e">
        <f>VLOOKUP(H134,[1]sup_hiperlinks!$E$5:$L$40,8,0)</f>
        <v>#N/A</v>
      </c>
      <c r="AE134" s="42"/>
    </row>
    <row r="135" spans="1:31" s="36" customFormat="1" ht="15" customHeight="1">
      <c r="A135" s="41">
        <v>3</v>
      </c>
      <c r="B135" s="11" t="str">
        <f t="shared" si="13"/>
        <v>PIU Arco Tietê</v>
      </c>
      <c r="C135" s="40"/>
      <c r="D135" s="43">
        <v>5</v>
      </c>
      <c r="E135" s="11" t="str">
        <f t="shared" si="12"/>
        <v>Discussão Pública</v>
      </c>
      <c r="F135" s="43"/>
      <c r="G135" s="43"/>
      <c r="H135" s="33" t="s">
        <v>544</v>
      </c>
      <c r="I135" s="42" t="s">
        <v>543</v>
      </c>
      <c r="J135" s="43">
        <v>3</v>
      </c>
      <c r="K135" s="13" t="str">
        <f t="shared" si="14"/>
        <v>Consulta Minuta</v>
      </c>
      <c r="L135" s="90" t="s">
        <v>0</v>
      </c>
      <c r="M135" s="12">
        <f t="shared" si="11"/>
        <v>43271</v>
      </c>
      <c r="N135"/>
      <c r="S135" s="78"/>
      <c r="T135" s="97" t="e">
        <f>VLOOKUP(H135,[1]sup_hiperlinks!$E$5:$L$40,8,0)</f>
        <v>#N/A</v>
      </c>
      <c r="AE135" s="42"/>
    </row>
    <row r="136" spans="1:31" s="36" customFormat="1" ht="15" customHeight="1">
      <c r="A136" s="41">
        <v>3</v>
      </c>
      <c r="B136" s="11" t="str">
        <f t="shared" si="13"/>
        <v>PIU Arco Tietê</v>
      </c>
      <c r="C136" s="40"/>
      <c r="D136" s="43">
        <v>5</v>
      </c>
      <c r="E136" s="11" t="str">
        <f t="shared" si="12"/>
        <v>Discussão Pública</v>
      </c>
      <c r="F136" s="43"/>
      <c r="G136" s="43"/>
      <c r="H136" s="33" t="s">
        <v>542</v>
      </c>
      <c r="I136" s="42" t="s">
        <v>541</v>
      </c>
      <c r="J136" s="43">
        <v>3</v>
      </c>
      <c r="K136" s="13" t="str">
        <f t="shared" si="14"/>
        <v>Consulta Minuta</v>
      </c>
      <c r="L136" s="90" t="s">
        <v>0</v>
      </c>
      <c r="M136" s="12">
        <f t="shared" si="11"/>
        <v>43271</v>
      </c>
      <c r="N136"/>
      <c r="S136" s="78"/>
      <c r="T136" s="79"/>
      <c r="AE136" s="42"/>
    </row>
    <row r="137" spans="1:31" s="36" customFormat="1" ht="15" customHeight="1">
      <c r="A137" s="94">
        <v>3</v>
      </c>
      <c r="B137" s="13" t="str">
        <f t="shared" si="13"/>
        <v>PIU Arco Tietê</v>
      </c>
      <c r="C137" s="43"/>
      <c r="D137" s="43">
        <v>5</v>
      </c>
      <c r="E137" s="11" t="str">
        <f t="shared" si="12"/>
        <v>Discussão Pública</v>
      </c>
      <c r="F137" s="43"/>
      <c r="G137" s="43"/>
      <c r="H137" s="33" t="s">
        <v>540</v>
      </c>
      <c r="I137" s="44" t="s">
        <v>529</v>
      </c>
      <c r="J137" s="43">
        <v>4</v>
      </c>
      <c r="K137" s="13" t="str">
        <f t="shared" si="14"/>
        <v>Audiência Pública</v>
      </c>
      <c r="L137" s="90" t="s">
        <v>0</v>
      </c>
      <c r="M137" s="12">
        <f t="shared" si="11"/>
        <v>43271</v>
      </c>
      <c r="N137"/>
      <c r="S137" s="78"/>
      <c r="T137" s="79"/>
      <c r="AE137" s="44"/>
    </row>
    <row r="138" spans="1:31" s="36" customFormat="1" ht="15" customHeight="1">
      <c r="A138" s="94">
        <v>3</v>
      </c>
      <c r="B138" s="13" t="str">
        <f t="shared" si="13"/>
        <v>PIU Arco Tietê</v>
      </c>
      <c r="C138" s="43"/>
      <c r="D138" s="43">
        <v>5</v>
      </c>
      <c r="E138" s="11" t="str">
        <f t="shared" si="12"/>
        <v>Discussão Pública</v>
      </c>
      <c r="F138" s="43"/>
      <c r="G138" s="43"/>
      <c r="H138" s="33" t="s">
        <v>539</v>
      </c>
      <c r="I138" s="44" t="s">
        <v>527</v>
      </c>
      <c r="J138" s="43">
        <v>4</v>
      </c>
      <c r="K138" s="13" t="str">
        <f t="shared" si="14"/>
        <v>Audiência Pública</v>
      </c>
      <c r="L138" s="90" t="s">
        <v>0</v>
      </c>
      <c r="M138" s="12">
        <f t="shared" si="11"/>
        <v>43271</v>
      </c>
      <c r="N138"/>
      <c r="S138" s="78"/>
      <c r="T138" s="77"/>
      <c r="AE138" s="44"/>
    </row>
    <row r="139" spans="1:31" s="36" customFormat="1" ht="15" customHeight="1">
      <c r="A139" s="94">
        <v>3</v>
      </c>
      <c r="B139" s="13" t="str">
        <f t="shared" si="13"/>
        <v>PIU Arco Tietê</v>
      </c>
      <c r="C139" s="43"/>
      <c r="D139" s="43">
        <v>5</v>
      </c>
      <c r="E139" s="11" t="str">
        <f t="shared" si="12"/>
        <v>Discussão Pública</v>
      </c>
      <c r="F139" s="43"/>
      <c r="G139" s="43"/>
      <c r="H139" s="33" t="s">
        <v>538</v>
      </c>
      <c r="I139" s="44" t="s">
        <v>537</v>
      </c>
      <c r="J139" s="43">
        <v>4</v>
      </c>
      <c r="K139" s="13" t="str">
        <f t="shared" si="14"/>
        <v>Audiência Pública</v>
      </c>
      <c r="L139" s="90" t="s">
        <v>0</v>
      </c>
      <c r="M139" s="12">
        <f t="shared" si="11"/>
        <v>43271</v>
      </c>
      <c r="N139"/>
      <c r="S139" s="78"/>
      <c r="T139" s="77"/>
      <c r="AE139" s="44"/>
    </row>
    <row r="140" spans="1:31" s="36" customFormat="1" ht="15" customHeight="1">
      <c r="A140" s="94">
        <v>3</v>
      </c>
      <c r="B140" s="13" t="str">
        <f t="shared" si="13"/>
        <v>PIU Arco Tietê</v>
      </c>
      <c r="C140" s="43"/>
      <c r="D140" s="43">
        <v>5</v>
      </c>
      <c r="E140" s="11" t="str">
        <f t="shared" si="12"/>
        <v>Discussão Pública</v>
      </c>
      <c r="F140" s="43"/>
      <c r="G140" s="43"/>
      <c r="H140" s="33" t="s">
        <v>536</v>
      </c>
      <c r="I140" s="44" t="s">
        <v>523</v>
      </c>
      <c r="J140" s="43">
        <v>4</v>
      </c>
      <c r="K140" s="13" t="str">
        <f t="shared" si="14"/>
        <v>Audiência Pública</v>
      </c>
      <c r="L140" s="90" t="s">
        <v>0</v>
      </c>
      <c r="M140" s="12">
        <f t="shared" si="11"/>
        <v>43271</v>
      </c>
      <c r="N140"/>
      <c r="S140" s="78"/>
      <c r="T140" s="77"/>
      <c r="AE140" s="44"/>
    </row>
    <row r="141" spans="1:31" s="36" customFormat="1" ht="15" customHeight="1">
      <c r="A141" s="10">
        <v>3</v>
      </c>
      <c r="B141" s="8" t="str">
        <f t="shared" si="13"/>
        <v>PIU Arco Tietê</v>
      </c>
      <c r="C141" s="9"/>
      <c r="D141" s="9">
        <v>5</v>
      </c>
      <c r="E141" s="11" t="str">
        <f t="shared" si="12"/>
        <v>Discussão Pública</v>
      </c>
      <c r="F141" s="9"/>
      <c r="G141" s="9"/>
      <c r="H141" s="8" t="s">
        <v>144</v>
      </c>
      <c r="I141" s="96" t="s">
        <v>535</v>
      </c>
      <c r="J141" s="7">
        <v>3</v>
      </c>
      <c r="K141" s="13" t="str">
        <f t="shared" si="14"/>
        <v>Consulta Minuta</v>
      </c>
      <c r="L141" s="90" t="s">
        <v>0</v>
      </c>
      <c r="M141" s="12">
        <v>43273</v>
      </c>
      <c r="N141"/>
      <c r="S141" s="78"/>
      <c r="T141" s="77"/>
      <c r="AE141" s="96"/>
    </row>
    <row r="142" spans="1:31" s="36" customFormat="1" ht="15" customHeight="1">
      <c r="A142" s="10">
        <v>3</v>
      </c>
      <c r="B142" s="8" t="str">
        <f t="shared" si="13"/>
        <v>PIU Arco Tietê</v>
      </c>
      <c r="C142" s="9"/>
      <c r="D142" s="9">
        <v>5</v>
      </c>
      <c r="E142" s="11" t="str">
        <f t="shared" si="12"/>
        <v>Discussão Pública</v>
      </c>
      <c r="F142" s="9"/>
      <c r="G142" s="9"/>
      <c r="H142" s="8" t="s">
        <v>534</v>
      </c>
      <c r="I142" s="14" t="s">
        <v>533</v>
      </c>
      <c r="J142" s="7">
        <v>1</v>
      </c>
      <c r="K142" s="13" t="str">
        <f t="shared" si="14"/>
        <v>Consulta Instâncias</v>
      </c>
      <c r="L142" s="5" t="s">
        <v>0</v>
      </c>
      <c r="M142" s="12">
        <v>43279</v>
      </c>
      <c r="N142"/>
      <c r="S142" s="78"/>
      <c r="T142" s="77"/>
      <c r="AE142" s="14"/>
    </row>
    <row r="143" spans="1:31" s="36" customFormat="1" ht="15" customHeight="1">
      <c r="A143" s="10">
        <v>3</v>
      </c>
      <c r="B143" s="8" t="str">
        <f t="shared" si="13"/>
        <v>PIU Arco Tietê</v>
      </c>
      <c r="C143" s="9"/>
      <c r="D143" s="9">
        <v>5</v>
      </c>
      <c r="E143" s="11" t="str">
        <f t="shared" si="12"/>
        <v>Discussão Pública</v>
      </c>
      <c r="F143" s="9"/>
      <c r="G143" s="9"/>
      <c r="H143" s="8" t="s">
        <v>532</v>
      </c>
      <c r="I143" s="14" t="s">
        <v>531</v>
      </c>
      <c r="J143" s="7">
        <v>1</v>
      </c>
      <c r="K143" s="13" t="str">
        <f t="shared" si="14"/>
        <v>Consulta Instâncias</v>
      </c>
      <c r="L143" s="5" t="s">
        <v>0</v>
      </c>
      <c r="M143" s="12">
        <v>43279</v>
      </c>
      <c r="N143"/>
      <c r="S143" s="78"/>
      <c r="T143" s="77"/>
      <c r="AE143" s="14"/>
    </row>
    <row r="144" spans="1:31" s="36" customFormat="1" ht="15" customHeight="1">
      <c r="A144" s="10">
        <v>3</v>
      </c>
      <c r="B144" s="8" t="str">
        <f t="shared" si="13"/>
        <v>PIU Arco Tietê</v>
      </c>
      <c r="C144" s="9"/>
      <c r="D144" s="9">
        <v>5</v>
      </c>
      <c r="E144" s="11" t="str">
        <f t="shared" si="12"/>
        <v>Discussão Pública</v>
      </c>
      <c r="F144" s="9"/>
      <c r="G144" s="9"/>
      <c r="H144" s="8" t="s">
        <v>179</v>
      </c>
      <c r="I144" s="14" t="s">
        <v>510</v>
      </c>
      <c r="J144" s="7">
        <v>4</v>
      </c>
      <c r="K144" s="13" t="str">
        <f t="shared" si="14"/>
        <v>Audiência Pública</v>
      </c>
      <c r="L144" s="5" t="s">
        <v>0</v>
      </c>
      <c r="M144" s="12">
        <v>43279</v>
      </c>
      <c r="N144"/>
      <c r="S144" s="78"/>
      <c r="T144" s="77"/>
      <c r="AE144" s="14"/>
    </row>
    <row r="145" spans="1:31" s="36" customFormat="1" ht="15" customHeight="1">
      <c r="A145" s="10">
        <v>3</v>
      </c>
      <c r="B145" s="8" t="str">
        <f t="shared" si="13"/>
        <v>PIU Arco Tietê</v>
      </c>
      <c r="C145" s="9"/>
      <c r="D145" s="9">
        <v>5</v>
      </c>
      <c r="E145" s="11" t="str">
        <f t="shared" si="12"/>
        <v>Discussão Pública</v>
      </c>
      <c r="F145" s="9"/>
      <c r="G145" s="9"/>
      <c r="H145" s="55" t="s">
        <v>530</v>
      </c>
      <c r="I145" s="14" t="s">
        <v>529</v>
      </c>
      <c r="J145" s="7">
        <v>4</v>
      </c>
      <c r="K145" s="13" t="str">
        <f t="shared" si="14"/>
        <v>Audiência Pública</v>
      </c>
      <c r="L145" s="5" t="s">
        <v>0</v>
      </c>
      <c r="M145" s="12">
        <v>43279</v>
      </c>
      <c r="N145"/>
      <c r="S145" s="78"/>
      <c r="T145" s="77"/>
      <c r="AE145" s="14"/>
    </row>
    <row r="146" spans="1:31" s="36" customFormat="1" ht="15" customHeight="1">
      <c r="A146" s="10">
        <v>3</v>
      </c>
      <c r="B146" s="8" t="str">
        <f t="shared" si="13"/>
        <v>PIU Arco Tietê</v>
      </c>
      <c r="C146" s="9"/>
      <c r="D146" s="9">
        <v>5</v>
      </c>
      <c r="E146" s="11" t="str">
        <f t="shared" si="12"/>
        <v>Discussão Pública</v>
      </c>
      <c r="F146" s="9"/>
      <c r="G146" s="9"/>
      <c r="H146" s="55" t="s">
        <v>528</v>
      </c>
      <c r="I146" s="14" t="s">
        <v>527</v>
      </c>
      <c r="J146" s="7">
        <v>4</v>
      </c>
      <c r="K146" s="13" t="str">
        <f t="shared" si="14"/>
        <v>Audiência Pública</v>
      </c>
      <c r="L146" s="5" t="s">
        <v>0</v>
      </c>
      <c r="M146" s="12">
        <v>43279</v>
      </c>
      <c r="N146"/>
      <c r="S146" s="78"/>
      <c r="T146" s="77"/>
      <c r="AE146" s="14"/>
    </row>
    <row r="147" spans="1:31" s="36" customFormat="1" ht="15" customHeight="1">
      <c r="A147" s="10">
        <v>3</v>
      </c>
      <c r="B147" s="8" t="str">
        <f t="shared" si="13"/>
        <v>PIU Arco Tietê</v>
      </c>
      <c r="C147" s="9"/>
      <c r="D147" s="9">
        <v>5</v>
      </c>
      <c r="E147" s="11" t="str">
        <f t="shared" si="12"/>
        <v>Discussão Pública</v>
      </c>
      <c r="F147" s="9"/>
      <c r="G147" s="9"/>
      <c r="H147" s="55" t="s">
        <v>526</v>
      </c>
      <c r="I147" s="14" t="s">
        <v>525</v>
      </c>
      <c r="J147" s="7">
        <v>4</v>
      </c>
      <c r="K147" s="13" t="str">
        <f t="shared" si="14"/>
        <v>Audiência Pública</v>
      </c>
      <c r="L147" s="5" t="s">
        <v>0</v>
      </c>
      <c r="M147" s="12">
        <v>43279</v>
      </c>
      <c r="N147"/>
      <c r="S147" s="78"/>
      <c r="T147" s="77"/>
      <c r="AE147" s="14"/>
    </row>
    <row r="148" spans="1:31" s="36" customFormat="1" ht="15" customHeight="1">
      <c r="A148" s="10">
        <v>3</v>
      </c>
      <c r="B148" s="8" t="str">
        <f t="shared" si="13"/>
        <v>PIU Arco Tietê</v>
      </c>
      <c r="C148" s="9"/>
      <c r="D148" s="9">
        <v>5</v>
      </c>
      <c r="E148" s="11" t="str">
        <f t="shared" ref="E148:E179" si="15">VLOOKUP(D148,$O$32:$P$43,2,0)</f>
        <v>Discussão Pública</v>
      </c>
      <c r="F148" s="9"/>
      <c r="G148" s="9"/>
      <c r="H148" s="55" t="s">
        <v>524</v>
      </c>
      <c r="I148" s="14" t="s">
        <v>523</v>
      </c>
      <c r="J148" s="7">
        <v>4</v>
      </c>
      <c r="K148" s="13" t="str">
        <f t="shared" si="14"/>
        <v>Audiência Pública</v>
      </c>
      <c r="L148" s="5" t="s">
        <v>0</v>
      </c>
      <c r="M148" s="12">
        <v>43279</v>
      </c>
      <c r="N148"/>
      <c r="S148" s="78"/>
      <c r="T148" s="77"/>
      <c r="AE148" s="14"/>
    </row>
    <row r="149" spans="1:31" s="36" customFormat="1" ht="15" customHeight="1">
      <c r="A149" s="10">
        <v>3</v>
      </c>
      <c r="B149" s="8" t="str">
        <f t="shared" si="13"/>
        <v>PIU Arco Tietê</v>
      </c>
      <c r="C149" s="9"/>
      <c r="D149" s="9">
        <v>5</v>
      </c>
      <c r="E149" s="11" t="str">
        <f t="shared" si="15"/>
        <v>Discussão Pública</v>
      </c>
      <c r="F149" s="9"/>
      <c r="G149" s="9"/>
      <c r="H149" s="55" t="s">
        <v>522</v>
      </c>
      <c r="I149" s="8" t="s">
        <v>192</v>
      </c>
      <c r="J149" s="7">
        <v>5</v>
      </c>
      <c r="K149" s="13" t="str">
        <f t="shared" si="14"/>
        <v>Reuniões Bilateriais</v>
      </c>
      <c r="L149" s="5" t="s">
        <v>0</v>
      </c>
      <c r="M149" s="12">
        <v>43279</v>
      </c>
      <c r="N149"/>
      <c r="S149" s="78"/>
      <c r="T149" s="77"/>
      <c r="AE149" s="8"/>
    </row>
    <row r="150" spans="1:31" s="36" customFormat="1" ht="15" customHeight="1">
      <c r="A150" s="10">
        <v>3</v>
      </c>
      <c r="B150" s="8" t="str">
        <f t="shared" si="13"/>
        <v>PIU Arco Tietê</v>
      </c>
      <c r="C150" s="9"/>
      <c r="D150" s="9">
        <v>5</v>
      </c>
      <c r="E150" s="11" t="str">
        <f t="shared" si="15"/>
        <v>Discussão Pública</v>
      </c>
      <c r="F150" s="9"/>
      <c r="G150" s="9"/>
      <c r="H150" s="5" t="s">
        <v>521</v>
      </c>
      <c r="I150" s="8" t="s">
        <v>192</v>
      </c>
      <c r="J150" s="7">
        <v>5</v>
      </c>
      <c r="K150" s="13" t="str">
        <f t="shared" si="14"/>
        <v>Reuniões Bilateriais</v>
      </c>
      <c r="L150" s="5" t="s">
        <v>0</v>
      </c>
      <c r="M150" s="12">
        <v>43279</v>
      </c>
      <c r="N150"/>
      <c r="S150" s="78"/>
      <c r="T150" s="77"/>
      <c r="AE150" s="8"/>
    </row>
    <row r="151" spans="1:31" s="36" customFormat="1" ht="15" customHeight="1">
      <c r="A151" s="10">
        <v>3</v>
      </c>
      <c r="B151" s="8" t="str">
        <f t="shared" si="13"/>
        <v>PIU Arco Tietê</v>
      </c>
      <c r="C151" s="9"/>
      <c r="D151" s="9">
        <v>5</v>
      </c>
      <c r="E151" s="11" t="str">
        <f t="shared" si="15"/>
        <v>Discussão Pública</v>
      </c>
      <c r="F151" s="9"/>
      <c r="G151" s="9"/>
      <c r="H151" s="5" t="s">
        <v>520</v>
      </c>
      <c r="I151" s="8" t="s">
        <v>192</v>
      </c>
      <c r="J151" s="7">
        <v>5</v>
      </c>
      <c r="K151" s="13" t="str">
        <f t="shared" si="14"/>
        <v>Reuniões Bilateriais</v>
      </c>
      <c r="L151" s="5" t="s">
        <v>0</v>
      </c>
      <c r="M151" s="12">
        <v>43279</v>
      </c>
      <c r="N151"/>
      <c r="S151" s="78"/>
      <c r="T151" s="77"/>
      <c r="AE151" s="8"/>
    </row>
    <row r="152" spans="1:31" s="36" customFormat="1" ht="15" customHeight="1">
      <c r="A152" s="10">
        <v>3</v>
      </c>
      <c r="B152" s="8" t="str">
        <f t="shared" si="13"/>
        <v>PIU Arco Tietê</v>
      </c>
      <c r="C152" s="9"/>
      <c r="D152" s="9">
        <v>5</v>
      </c>
      <c r="E152" s="11" t="str">
        <f t="shared" si="15"/>
        <v>Discussão Pública</v>
      </c>
      <c r="F152" s="9"/>
      <c r="G152" s="9"/>
      <c r="H152" s="5" t="s">
        <v>519</v>
      </c>
      <c r="I152" s="8" t="s">
        <v>192</v>
      </c>
      <c r="J152" s="7">
        <v>5</v>
      </c>
      <c r="K152" s="13" t="str">
        <f t="shared" si="14"/>
        <v>Reuniões Bilateriais</v>
      </c>
      <c r="L152" s="5" t="s">
        <v>0</v>
      </c>
      <c r="M152" s="12">
        <v>43279</v>
      </c>
      <c r="N152"/>
      <c r="S152" s="78"/>
      <c r="T152" s="77"/>
      <c r="AE152" s="8"/>
    </row>
    <row r="153" spans="1:31" s="36" customFormat="1" ht="15" customHeight="1">
      <c r="A153" s="10">
        <v>3</v>
      </c>
      <c r="B153" s="8" t="str">
        <f t="shared" si="13"/>
        <v>PIU Arco Tietê</v>
      </c>
      <c r="C153" s="9"/>
      <c r="D153" s="9">
        <v>5</v>
      </c>
      <c r="E153" s="11" t="str">
        <f t="shared" si="15"/>
        <v>Discussão Pública</v>
      </c>
      <c r="F153" s="9"/>
      <c r="G153" s="9"/>
      <c r="H153" s="5" t="s">
        <v>518</v>
      </c>
      <c r="I153" s="8" t="s">
        <v>192</v>
      </c>
      <c r="J153" s="7">
        <v>5</v>
      </c>
      <c r="K153" s="13" t="str">
        <f t="shared" si="14"/>
        <v>Reuniões Bilateriais</v>
      </c>
      <c r="L153" s="5" t="s">
        <v>0</v>
      </c>
      <c r="M153" s="12">
        <v>43279</v>
      </c>
      <c r="N153"/>
      <c r="S153" s="78"/>
      <c r="T153" s="77"/>
      <c r="AE153" s="8"/>
    </row>
    <row r="154" spans="1:31" s="36" customFormat="1" ht="15" customHeight="1">
      <c r="A154" s="10">
        <v>3</v>
      </c>
      <c r="B154" s="8" t="str">
        <f t="shared" si="13"/>
        <v>PIU Arco Tietê</v>
      </c>
      <c r="C154" s="9"/>
      <c r="D154" s="9">
        <v>5</v>
      </c>
      <c r="E154" s="11" t="str">
        <f t="shared" si="15"/>
        <v>Discussão Pública</v>
      </c>
      <c r="F154" s="9"/>
      <c r="G154" s="9"/>
      <c r="H154" s="5" t="s">
        <v>517</v>
      </c>
      <c r="I154" s="8" t="s">
        <v>192</v>
      </c>
      <c r="J154" s="7">
        <v>5</v>
      </c>
      <c r="K154" s="13" t="str">
        <f t="shared" si="14"/>
        <v>Reuniões Bilateriais</v>
      </c>
      <c r="L154" s="5" t="s">
        <v>0</v>
      </c>
      <c r="M154" s="12">
        <v>43279</v>
      </c>
      <c r="N154"/>
      <c r="S154" s="78"/>
      <c r="T154" s="77"/>
      <c r="AE154" s="8"/>
    </row>
    <row r="155" spans="1:31" s="36" customFormat="1" ht="15" customHeight="1">
      <c r="A155" s="10">
        <v>3</v>
      </c>
      <c r="B155" s="8" t="str">
        <f t="shared" si="13"/>
        <v>PIU Arco Tietê</v>
      </c>
      <c r="C155" s="9"/>
      <c r="D155" s="9">
        <v>5</v>
      </c>
      <c r="E155" s="11" t="str">
        <f t="shared" si="15"/>
        <v>Discussão Pública</v>
      </c>
      <c r="F155" s="9"/>
      <c r="G155" s="9"/>
      <c r="H155" s="5" t="s">
        <v>516</v>
      </c>
      <c r="I155" s="8" t="s">
        <v>192</v>
      </c>
      <c r="J155" s="7">
        <v>5</v>
      </c>
      <c r="K155" s="13" t="str">
        <f t="shared" si="14"/>
        <v>Reuniões Bilateriais</v>
      </c>
      <c r="L155" s="5" t="s">
        <v>0</v>
      </c>
      <c r="M155" s="12">
        <v>43279</v>
      </c>
      <c r="N155"/>
      <c r="S155" s="78"/>
      <c r="T155" s="77"/>
      <c r="AE155" s="8"/>
    </row>
    <row r="156" spans="1:31" s="36" customFormat="1" ht="15" customHeight="1">
      <c r="A156" s="10">
        <v>3</v>
      </c>
      <c r="B156" s="8" t="str">
        <f t="shared" si="13"/>
        <v>PIU Arco Tietê</v>
      </c>
      <c r="C156" s="9"/>
      <c r="D156" s="9">
        <v>5</v>
      </c>
      <c r="E156" s="11" t="str">
        <f t="shared" si="15"/>
        <v>Discussão Pública</v>
      </c>
      <c r="F156" s="9"/>
      <c r="G156" s="9"/>
      <c r="H156" s="8" t="s">
        <v>515</v>
      </c>
      <c r="I156" s="14" t="s">
        <v>514</v>
      </c>
      <c r="J156" s="7">
        <v>5</v>
      </c>
      <c r="K156" s="13" t="str">
        <f t="shared" si="14"/>
        <v>Reuniões Bilateriais</v>
      </c>
      <c r="L156" s="5" t="s">
        <v>0</v>
      </c>
      <c r="M156" s="12">
        <v>43279</v>
      </c>
      <c r="N156"/>
      <c r="S156" s="78"/>
      <c r="T156" s="77"/>
      <c r="AE156" s="14"/>
    </row>
    <row r="157" spans="1:31" s="36" customFormat="1" ht="15" customHeight="1">
      <c r="A157" s="10">
        <v>3</v>
      </c>
      <c r="B157" s="8" t="str">
        <f t="shared" si="13"/>
        <v>PIU Arco Tietê</v>
      </c>
      <c r="C157" s="9"/>
      <c r="D157" s="9">
        <v>5</v>
      </c>
      <c r="E157" s="11" t="str">
        <f t="shared" si="15"/>
        <v>Discussão Pública</v>
      </c>
      <c r="F157" s="9"/>
      <c r="G157" s="9"/>
      <c r="H157" s="8" t="s">
        <v>513</v>
      </c>
      <c r="I157" s="14" t="s">
        <v>512</v>
      </c>
      <c r="J157" s="7">
        <v>5</v>
      </c>
      <c r="K157" s="13" t="str">
        <f t="shared" si="14"/>
        <v>Reuniões Bilateriais</v>
      </c>
      <c r="L157" s="5" t="s">
        <v>0</v>
      </c>
      <c r="M157" s="12">
        <v>43279</v>
      </c>
      <c r="N157"/>
      <c r="T157" s="76"/>
      <c r="AE157" s="14"/>
    </row>
    <row r="158" spans="1:31" s="36" customFormat="1" ht="15" customHeight="1">
      <c r="A158" s="10">
        <v>3</v>
      </c>
      <c r="B158" s="8" t="str">
        <f t="shared" si="13"/>
        <v>PIU Arco Tietê</v>
      </c>
      <c r="C158" s="9"/>
      <c r="D158" s="9">
        <v>5</v>
      </c>
      <c r="E158" s="11" t="str">
        <f t="shared" si="15"/>
        <v>Discussão Pública</v>
      </c>
      <c r="F158" s="9"/>
      <c r="G158" s="9"/>
      <c r="H158" s="8" t="s">
        <v>511</v>
      </c>
      <c r="I158" s="14" t="s">
        <v>510</v>
      </c>
      <c r="J158" s="7">
        <v>5</v>
      </c>
      <c r="K158" s="13" t="str">
        <f t="shared" si="14"/>
        <v>Reuniões Bilateriais</v>
      </c>
      <c r="L158" s="5" t="s">
        <v>0</v>
      </c>
      <c r="M158" s="12">
        <v>43279</v>
      </c>
      <c r="N158"/>
      <c r="T158" s="76"/>
      <c r="AE158" s="14"/>
    </row>
    <row r="159" spans="1:31" s="36" customFormat="1" ht="15" customHeight="1">
      <c r="A159" s="10">
        <v>3</v>
      </c>
      <c r="B159" s="8" t="str">
        <f t="shared" si="13"/>
        <v>PIU Arco Tietê</v>
      </c>
      <c r="C159" s="9"/>
      <c r="D159" s="9">
        <v>5</v>
      </c>
      <c r="E159" s="11" t="str">
        <f t="shared" si="15"/>
        <v>Discussão Pública</v>
      </c>
      <c r="F159" s="9" t="s">
        <v>58</v>
      </c>
      <c r="G159" s="9" t="s">
        <v>57</v>
      </c>
      <c r="H159" s="8" t="s">
        <v>509</v>
      </c>
      <c r="I159" s="37" t="s">
        <v>508</v>
      </c>
      <c r="J159" s="7">
        <v>1</v>
      </c>
      <c r="K159" s="13" t="str">
        <f t="shared" si="14"/>
        <v>Consulta Instâncias</v>
      </c>
      <c r="L159" s="5" t="s">
        <v>327</v>
      </c>
      <c r="M159" s="12">
        <v>43293</v>
      </c>
      <c r="N159"/>
      <c r="T159" s="76"/>
      <c r="AD159" s="36" t="s">
        <v>508</v>
      </c>
      <c r="AE159" s="95" t="s">
        <v>507</v>
      </c>
    </row>
    <row r="160" spans="1:31" s="36" customFormat="1" ht="15" customHeight="1">
      <c r="A160" s="10">
        <v>3</v>
      </c>
      <c r="B160" s="8" t="str">
        <f t="shared" si="13"/>
        <v>PIU Arco Tietê</v>
      </c>
      <c r="C160" s="9"/>
      <c r="D160" s="9">
        <v>5</v>
      </c>
      <c r="E160" s="11" t="str">
        <f t="shared" si="15"/>
        <v>Discussão Pública</v>
      </c>
      <c r="F160" s="9" t="s">
        <v>58</v>
      </c>
      <c r="G160" s="9" t="s">
        <v>330</v>
      </c>
      <c r="H160" s="8" t="s">
        <v>506</v>
      </c>
      <c r="I160" s="14" t="s">
        <v>505</v>
      </c>
      <c r="J160" s="7">
        <v>1</v>
      </c>
      <c r="K160" s="13" t="str">
        <f t="shared" si="14"/>
        <v>Consulta Instâncias</v>
      </c>
      <c r="L160" s="5" t="s">
        <v>327</v>
      </c>
      <c r="M160" s="12">
        <v>43280</v>
      </c>
      <c r="N160"/>
      <c r="T160" s="76"/>
      <c r="AE160" s="14"/>
    </row>
    <row r="161" spans="1:31" s="36" customFormat="1" ht="15" customHeight="1">
      <c r="A161" s="10">
        <v>3</v>
      </c>
      <c r="B161" s="8" t="str">
        <f t="shared" si="13"/>
        <v>PIU Arco Tietê</v>
      </c>
      <c r="C161" s="9"/>
      <c r="D161" s="9">
        <v>6</v>
      </c>
      <c r="E161" s="11" t="str">
        <f t="shared" si="15"/>
        <v>Consolidação PIU</v>
      </c>
      <c r="F161" s="9"/>
      <c r="G161" s="9"/>
      <c r="H161" s="8" t="s">
        <v>504</v>
      </c>
      <c r="I161" s="14" t="s">
        <v>503</v>
      </c>
      <c r="J161" s="7">
        <v>6</v>
      </c>
      <c r="K161" s="13" t="str">
        <f t="shared" si="14"/>
        <v>Outros</v>
      </c>
      <c r="L161" s="5" t="s">
        <v>0</v>
      </c>
      <c r="M161" s="12">
        <v>43279</v>
      </c>
      <c r="N161"/>
      <c r="T161" s="76"/>
      <c r="AE161" s="14"/>
    </row>
    <row r="162" spans="1:31" s="36" customFormat="1" ht="15" customHeight="1">
      <c r="A162" s="10">
        <v>3</v>
      </c>
      <c r="B162" s="8" t="str">
        <f t="shared" si="13"/>
        <v>PIU Arco Tietê</v>
      </c>
      <c r="C162" s="9"/>
      <c r="D162" s="9">
        <v>6</v>
      </c>
      <c r="E162" s="11" t="str">
        <f t="shared" si="15"/>
        <v>Consolidação PIU</v>
      </c>
      <c r="F162" s="9"/>
      <c r="G162" s="9"/>
      <c r="H162" s="52" t="s">
        <v>243</v>
      </c>
      <c r="I162" s="14" t="s">
        <v>502</v>
      </c>
      <c r="J162" s="7">
        <v>6</v>
      </c>
      <c r="K162" s="13" t="str">
        <f t="shared" si="14"/>
        <v>Outros</v>
      </c>
      <c r="L162" s="90" t="s">
        <v>0</v>
      </c>
      <c r="M162" s="12">
        <v>43279</v>
      </c>
      <c r="N162"/>
      <c r="T162" s="76"/>
      <c r="AE162" s="14"/>
    </row>
    <row r="163" spans="1:31" s="36" customFormat="1" ht="15" customHeight="1">
      <c r="A163" s="10">
        <v>3</v>
      </c>
      <c r="B163" s="8" t="str">
        <f t="shared" si="13"/>
        <v>PIU Arco Tietê</v>
      </c>
      <c r="C163" s="9"/>
      <c r="D163" s="9">
        <v>6</v>
      </c>
      <c r="E163" s="11" t="str">
        <f t="shared" si="15"/>
        <v>Consolidação PIU</v>
      </c>
      <c r="F163" s="9"/>
      <c r="G163" s="9"/>
      <c r="H163" s="8" t="s">
        <v>501</v>
      </c>
      <c r="I163" s="14" t="s">
        <v>500</v>
      </c>
      <c r="J163" s="7">
        <v>6</v>
      </c>
      <c r="K163" s="13" t="str">
        <f t="shared" si="14"/>
        <v>Outros</v>
      </c>
      <c r="L163" s="90" t="s">
        <v>0</v>
      </c>
      <c r="M163" s="12">
        <v>43279</v>
      </c>
      <c r="N163"/>
      <c r="T163" s="76"/>
      <c r="AE163" s="14"/>
    </row>
    <row r="164" spans="1:31" s="36" customFormat="1" ht="15" customHeight="1">
      <c r="A164" s="10">
        <v>3</v>
      </c>
      <c r="B164" s="8" t="str">
        <f t="shared" si="13"/>
        <v>PIU Arco Tietê</v>
      </c>
      <c r="C164" s="9"/>
      <c r="D164" s="9">
        <v>6</v>
      </c>
      <c r="E164" s="11" t="str">
        <f t="shared" si="15"/>
        <v>Consolidação PIU</v>
      </c>
      <c r="F164" s="9"/>
      <c r="G164" s="9"/>
      <c r="H164" s="8" t="s">
        <v>499</v>
      </c>
      <c r="I164" s="14" t="s">
        <v>498</v>
      </c>
      <c r="J164" s="7">
        <v>6</v>
      </c>
      <c r="K164" s="13" t="str">
        <f t="shared" si="14"/>
        <v>Outros</v>
      </c>
      <c r="L164" s="90" t="s">
        <v>0</v>
      </c>
      <c r="M164" s="12">
        <v>43279</v>
      </c>
      <c r="N164"/>
      <c r="T164" s="76"/>
      <c r="AE164" s="14"/>
    </row>
    <row r="165" spans="1:31" s="36" customFormat="1" ht="15" customHeight="1">
      <c r="A165" s="10">
        <v>3</v>
      </c>
      <c r="B165" s="8" t="str">
        <f t="shared" si="13"/>
        <v>PIU Arco Tietê</v>
      </c>
      <c r="C165" s="9"/>
      <c r="D165" s="9">
        <v>6</v>
      </c>
      <c r="E165" s="11" t="str">
        <f t="shared" si="15"/>
        <v>Consolidação PIU</v>
      </c>
      <c r="F165" s="9"/>
      <c r="G165" s="9"/>
      <c r="H165" s="8" t="s">
        <v>497</v>
      </c>
      <c r="I165" s="14" t="s">
        <v>496</v>
      </c>
      <c r="J165" s="7">
        <v>6</v>
      </c>
      <c r="K165" s="13" t="str">
        <f t="shared" si="14"/>
        <v>Outros</v>
      </c>
      <c r="L165" s="90" t="s">
        <v>0</v>
      </c>
      <c r="M165" s="12">
        <v>43279</v>
      </c>
      <c r="N165"/>
      <c r="T165" s="76"/>
      <c r="AE165" s="14"/>
    </row>
    <row r="166" spans="1:31" s="36" customFormat="1" ht="15" customHeight="1">
      <c r="A166" s="94">
        <v>3</v>
      </c>
      <c r="B166" s="13" t="str">
        <f t="shared" si="13"/>
        <v>PIU Arco Tietê</v>
      </c>
      <c r="C166" s="43"/>
      <c r="D166" s="43">
        <v>7</v>
      </c>
      <c r="E166" s="11" t="str">
        <f t="shared" si="15"/>
        <v>Encaminhamento Jurídico</v>
      </c>
      <c r="F166" s="43" t="s">
        <v>58</v>
      </c>
      <c r="G166" s="43" t="s">
        <v>57</v>
      </c>
      <c r="H166" s="33" t="s">
        <v>495</v>
      </c>
      <c r="I166" s="37" t="s">
        <v>493</v>
      </c>
      <c r="J166" s="43"/>
      <c r="K166" s="13" t="e">
        <f t="shared" si="14"/>
        <v>#N/A</v>
      </c>
      <c r="L166" s="90" t="s">
        <v>494</v>
      </c>
      <c r="M166" s="12">
        <v>43293</v>
      </c>
      <c r="N166"/>
      <c r="T166" s="76"/>
      <c r="AD166" s="36" t="s">
        <v>493</v>
      </c>
      <c r="AE166" s="68" t="s">
        <v>492</v>
      </c>
    </row>
    <row r="167" spans="1:31" s="36" customFormat="1" ht="15" customHeight="1">
      <c r="A167" s="10">
        <v>3</v>
      </c>
      <c r="B167" s="8" t="str">
        <f t="shared" si="13"/>
        <v>PIU Arco Tietê</v>
      </c>
      <c r="C167" s="9">
        <v>120</v>
      </c>
      <c r="D167" s="93">
        <v>7</v>
      </c>
      <c r="E167" s="11" t="str">
        <f t="shared" si="15"/>
        <v>Encaminhamento Jurídico</v>
      </c>
      <c r="F167" s="92" t="s">
        <v>58</v>
      </c>
      <c r="G167" s="9" t="s">
        <v>57</v>
      </c>
      <c r="H167" s="6" t="s">
        <v>491</v>
      </c>
      <c r="I167" s="37" t="s">
        <v>490</v>
      </c>
      <c r="J167" s="91" t="s">
        <v>15</v>
      </c>
      <c r="K167" s="13" t="e">
        <f t="shared" si="14"/>
        <v>#N/A</v>
      </c>
      <c r="L167" s="5" t="s">
        <v>325</v>
      </c>
      <c r="M167" s="12">
        <v>43293</v>
      </c>
      <c r="N167"/>
      <c r="T167" s="76"/>
      <c r="AD167" s="36" t="s">
        <v>490</v>
      </c>
      <c r="AE167" s="6" t="s">
        <v>489</v>
      </c>
    </row>
    <row r="168" spans="1:31" s="36" customFormat="1" ht="15" customHeight="1">
      <c r="A168" s="10">
        <v>3</v>
      </c>
      <c r="B168" s="8" t="str">
        <f t="shared" si="13"/>
        <v>PIU Arco Tietê</v>
      </c>
      <c r="C168" s="9">
        <v>121</v>
      </c>
      <c r="D168" s="9">
        <v>7</v>
      </c>
      <c r="E168" s="11" t="str">
        <f t="shared" si="15"/>
        <v>Encaminhamento Jurídico</v>
      </c>
      <c r="F168" s="9" t="s">
        <v>58</v>
      </c>
      <c r="G168" s="9" t="s">
        <v>57</v>
      </c>
      <c r="H168" s="8" t="s">
        <v>488</v>
      </c>
      <c r="I168" s="37" t="s">
        <v>487</v>
      </c>
      <c r="J168" s="7">
        <v>7</v>
      </c>
      <c r="K168" s="13" t="str">
        <f t="shared" si="14"/>
        <v>Projeto Final</v>
      </c>
      <c r="L168" s="5" t="s">
        <v>132</v>
      </c>
      <c r="M168" s="12">
        <v>43293</v>
      </c>
      <c r="N168"/>
      <c r="T168" s="76"/>
      <c r="AD168" s="36" t="s">
        <v>487</v>
      </c>
      <c r="AE168" s="8" t="s">
        <v>486</v>
      </c>
    </row>
    <row r="169" spans="1:31" s="36" customFormat="1" ht="15" customHeight="1">
      <c r="A169" s="10">
        <v>3</v>
      </c>
      <c r="B169" s="8" t="str">
        <f t="shared" si="13"/>
        <v>PIU Arco Tietê</v>
      </c>
      <c r="C169" s="9">
        <v>121</v>
      </c>
      <c r="D169" s="9">
        <v>7</v>
      </c>
      <c r="E169" s="11" t="str">
        <f t="shared" si="15"/>
        <v>Encaminhamento Jurídico</v>
      </c>
      <c r="F169" s="9" t="s">
        <v>58</v>
      </c>
      <c r="G169" s="9" t="s">
        <v>57</v>
      </c>
      <c r="H169" s="8" t="s">
        <v>485</v>
      </c>
      <c r="I169" s="37" t="s">
        <v>484</v>
      </c>
      <c r="J169" s="7">
        <v>7</v>
      </c>
      <c r="K169" s="13" t="str">
        <f t="shared" si="14"/>
        <v>Projeto Final</v>
      </c>
      <c r="L169" s="5" t="s">
        <v>132</v>
      </c>
      <c r="M169" s="12">
        <v>43293</v>
      </c>
      <c r="N169"/>
      <c r="T169" s="76"/>
      <c r="AD169" s="36" t="s">
        <v>484</v>
      </c>
      <c r="AE169" s="8" t="s">
        <v>483</v>
      </c>
    </row>
    <row r="170" spans="1:31" s="36" customFormat="1" ht="15" customHeight="1">
      <c r="A170" s="10">
        <v>3</v>
      </c>
      <c r="B170" s="8" t="str">
        <f t="shared" si="13"/>
        <v>PIU Arco Tietê</v>
      </c>
      <c r="C170" s="9" t="s">
        <v>18</v>
      </c>
      <c r="D170" s="9">
        <v>100</v>
      </c>
      <c r="E170" s="11" t="e">
        <f t="shared" si="15"/>
        <v>#N/A</v>
      </c>
      <c r="F170" s="9"/>
      <c r="G170" s="9"/>
      <c r="H170" s="8" t="s">
        <v>17</v>
      </c>
      <c r="I170" s="14" t="s">
        <v>482</v>
      </c>
      <c r="J170" s="7" t="s">
        <v>15</v>
      </c>
      <c r="K170" s="13" t="e">
        <f t="shared" si="14"/>
        <v>#N/A</v>
      </c>
      <c r="L170" s="90" t="s">
        <v>0</v>
      </c>
      <c r="M170" s="12">
        <v>43279</v>
      </c>
      <c r="N170"/>
      <c r="T170" s="76"/>
      <c r="AE170" s="14"/>
    </row>
    <row r="171" spans="1:31" s="36" customFormat="1" ht="15" customHeight="1">
      <c r="A171" s="41">
        <v>4</v>
      </c>
      <c r="B171" s="11" t="str">
        <f t="shared" si="13"/>
        <v>PIU NESP</v>
      </c>
      <c r="C171" s="40">
        <v>12</v>
      </c>
      <c r="D171" s="40">
        <v>1</v>
      </c>
      <c r="E171" s="11" t="str">
        <f t="shared" si="15"/>
        <v>Proposição</v>
      </c>
      <c r="F171" s="40"/>
      <c r="G171" s="40"/>
      <c r="H171" s="16" t="s">
        <v>266</v>
      </c>
      <c r="I171" s="44" t="s">
        <v>481</v>
      </c>
      <c r="J171" s="43">
        <v>2</v>
      </c>
      <c r="K171" s="13" t="str">
        <f t="shared" si="14"/>
        <v>Consulta Caderno</v>
      </c>
      <c r="L171" s="15" t="s">
        <v>0</v>
      </c>
      <c r="M171" s="12">
        <f>$M$3</f>
        <v>43271</v>
      </c>
      <c r="N171"/>
      <c r="T171" s="76"/>
      <c r="AE171" s="44"/>
    </row>
    <row r="172" spans="1:31" s="36" customFormat="1" ht="15" customHeight="1">
      <c r="A172" s="41">
        <v>4</v>
      </c>
      <c r="B172" s="11" t="str">
        <f t="shared" si="13"/>
        <v>PIU NESP</v>
      </c>
      <c r="C172" s="40">
        <v>20</v>
      </c>
      <c r="D172" s="40">
        <v>2</v>
      </c>
      <c r="E172" s="11" t="str">
        <f t="shared" si="15"/>
        <v>Consulta Pública Inicial</v>
      </c>
      <c r="F172" s="40"/>
      <c r="G172" s="40"/>
      <c r="H172" s="16" t="s">
        <v>243</v>
      </c>
      <c r="I172" s="44" t="s">
        <v>480</v>
      </c>
      <c r="J172" s="43">
        <v>2</v>
      </c>
      <c r="K172" s="13" t="str">
        <f t="shared" si="14"/>
        <v>Consulta Caderno</v>
      </c>
      <c r="L172" s="15" t="s">
        <v>0</v>
      </c>
      <c r="M172" s="12">
        <f>$M$3</f>
        <v>43271</v>
      </c>
      <c r="N172"/>
      <c r="T172" s="76"/>
      <c r="AE172" s="44"/>
    </row>
    <row r="173" spans="1:31" s="36" customFormat="1" ht="15" customHeight="1">
      <c r="A173" s="41">
        <v>4</v>
      </c>
      <c r="B173" s="11" t="str">
        <f t="shared" si="13"/>
        <v>PIU NESP</v>
      </c>
      <c r="C173" s="40">
        <v>20</v>
      </c>
      <c r="D173" s="40">
        <v>2</v>
      </c>
      <c r="E173" s="11" t="str">
        <f t="shared" si="15"/>
        <v>Consulta Pública Inicial</v>
      </c>
      <c r="F173" s="40"/>
      <c r="G173" s="40"/>
      <c r="H173" s="16" t="s">
        <v>190</v>
      </c>
      <c r="I173" s="44" t="s">
        <v>479</v>
      </c>
      <c r="J173" s="43">
        <v>2</v>
      </c>
      <c r="K173" s="13" t="str">
        <f t="shared" si="14"/>
        <v>Consulta Caderno</v>
      </c>
      <c r="L173" s="15" t="s">
        <v>0</v>
      </c>
      <c r="M173" s="12">
        <f>$M$3</f>
        <v>43271</v>
      </c>
      <c r="N173"/>
      <c r="T173" s="76"/>
      <c r="AE173" s="44"/>
    </row>
    <row r="174" spans="1:31" s="36" customFormat="1" ht="15" customHeight="1">
      <c r="A174" s="41">
        <v>4</v>
      </c>
      <c r="B174" s="11" t="str">
        <f t="shared" si="13"/>
        <v>PIU NESP</v>
      </c>
      <c r="C174" s="40">
        <v>34</v>
      </c>
      <c r="D174" s="40">
        <v>2</v>
      </c>
      <c r="E174" s="11" t="str">
        <f t="shared" si="15"/>
        <v>Consulta Pública Inicial</v>
      </c>
      <c r="F174" s="40" t="s">
        <v>58</v>
      </c>
      <c r="G174" s="40"/>
      <c r="H174" s="16" t="s">
        <v>67</v>
      </c>
      <c r="I174" s="89" t="s">
        <v>478</v>
      </c>
      <c r="J174" s="43">
        <v>2</v>
      </c>
      <c r="K174" s="13" t="str">
        <f t="shared" si="14"/>
        <v>Consulta Caderno</v>
      </c>
      <c r="L174" s="15"/>
      <c r="M174" s="12">
        <v>43276</v>
      </c>
      <c r="N174"/>
      <c r="T174" s="76"/>
      <c r="AE174" s="89" t="s">
        <v>478</v>
      </c>
    </row>
    <row r="175" spans="1:31" s="36" customFormat="1" ht="15" customHeight="1">
      <c r="A175" s="41">
        <v>4</v>
      </c>
      <c r="B175" s="11" t="str">
        <f t="shared" si="13"/>
        <v>PIU NESP</v>
      </c>
      <c r="C175" s="40">
        <v>20</v>
      </c>
      <c r="D175" s="40">
        <v>2</v>
      </c>
      <c r="E175" s="11" t="str">
        <f t="shared" si="15"/>
        <v>Consulta Pública Inicial</v>
      </c>
      <c r="F175" s="40"/>
      <c r="G175" s="40"/>
      <c r="H175" s="16" t="s">
        <v>239</v>
      </c>
      <c r="I175" s="44" t="s">
        <v>477</v>
      </c>
      <c r="J175" s="43">
        <v>2</v>
      </c>
      <c r="K175" s="13" t="str">
        <f t="shared" si="14"/>
        <v>Consulta Caderno</v>
      </c>
      <c r="L175" s="15" t="s">
        <v>0</v>
      </c>
      <c r="M175" s="12">
        <f>$M$2</f>
        <v>43271</v>
      </c>
      <c r="N175"/>
      <c r="T175" s="76"/>
      <c r="AE175" s="44"/>
    </row>
    <row r="176" spans="1:31" s="36" customFormat="1" ht="15" customHeight="1">
      <c r="A176" s="41">
        <v>4</v>
      </c>
      <c r="B176" s="11" t="str">
        <f t="shared" si="13"/>
        <v>PIU NESP</v>
      </c>
      <c r="C176" s="40">
        <v>28</v>
      </c>
      <c r="D176" s="40">
        <v>2</v>
      </c>
      <c r="E176" s="11" t="str">
        <f t="shared" si="15"/>
        <v>Consulta Pública Inicial</v>
      </c>
      <c r="F176" s="40" t="s">
        <v>58</v>
      </c>
      <c r="G176" s="40" t="s">
        <v>57</v>
      </c>
      <c r="H176" s="16" t="s">
        <v>67</v>
      </c>
      <c r="I176" s="37" t="s">
        <v>476</v>
      </c>
      <c r="J176" s="43">
        <v>4</v>
      </c>
      <c r="K176" s="13" t="str">
        <f t="shared" si="14"/>
        <v>Audiência Pública</v>
      </c>
      <c r="L176" s="15" t="s">
        <v>270</v>
      </c>
      <c r="M176" s="12">
        <v>43293</v>
      </c>
      <c r="N176"/>
      <c r="T176" s="76"/>
      <c r="AD176" s="36" t="s">
        <v>476</v>
      </c>
      <c r="AE176" s="11" t="s">
        <v>475</v>
      </c>
    </row>
    <row r="177" spans="1:31" s="36" customFormat="1" ht="15" customHeight="1">
      <c r="A177" s="41">
        <v>4</v>
      </c>
      <c r="B177" s="11" t="str">
        <f t="shared" si="13"/>
        <v>PIU NESP</v>
      </c>
      <c r="C177" s="40">
        <v>31</v>
      </c>
      <c r="D177" s="40">
        <v>2</v>
      </c>
      <c r="E177" s="11" t="str">
        <f t="shared" si="15"/>
        <v>Consulta Pública Inicial</v>
      </c>
      <c r="F177" s="40"/>
      <c r="G177" s="40"/>
      <c r="H177" s="16" t="s">
        <v>179</v>
      </c>
      <c r="I177" s="44" t="s">
        <v>469</v>
      </c>
      <c r="J177" s="43">
        <v>4</v>
      </c>
      <c r="K177" s="13" t="str">
        <f t="shared" si="14"/>
        <v>Audiência Pública</v>
      </c>
      <c r="L177" s="15" t="s">
        <v>0</v>
      </c>
      <c r="M177" s="12">
        <f>$M$2</f>
        <v>43271</v>
      </c>
      <c r="N177"/>
      <c r="T177" s="76"/>
      <c r="AE177" s="44"/>
    </row>
    <row r="178" spans="1:31" s="36" customFormat="1" ht="15" customHeight="1">
      <c r="A178" s="41">
        <v>4</v>
      </c>
      <c r="B178" s="11" t="str">
        <f t="shared" si="13"/>
        <v>PIU NESP</v>
      </c>
      <c r="C178" s="40">
        <v>32</v>
      </c>
      <c r="D178" s="40">
        <v>2</v>
      </c>
      <c r="E178" s="11" t="str">
        <f t="shared" si="15"/>
        <v>Consulta Pública Inicial</v>
      </c>
      <c r="F178" s="40"/>
      <c r="G178" s="40"/>
      <c r="H178" s="16" t="s">
        <v>474</v>
      </c>
      <c r="I178" s="44" t="s">
        <v>473</v>
      </c>
      <c r="J178" s="43">
        <v>4</v>
      </c>
      <c r="K178" s="13" t="str">
        <f t="shared" si="14"/>
        <v>Audiência Pública</v>
      </c>
      <c r="L178" s="15" t="s">
        <v>0</v>
      </c>
      <c r="M178" s="12">
        <f>$M$2</f>
        <v>43271</v>
      </c>
      <c r="N178"/>
      <c r="T178" s="76"/>
      <c r="AE178" s="44"/>
    </row>
    <row r="179" spans="1:31" s="36" customFormat="1" ht="15" customHeight="1">
      <c r="A179" s="41">
        <v>4</v>
      </c>
      <c r="B179" s="11" t="str">
        <f t="shared" si="13"/>
        <v>PIU NESP</v>
      </c>
      <c r="C179" s="40">
        <v>32</v>
      </c>
      <c r="D179" s="40">
        <v>2</v>
      </c>
      <c r="E179" s="11" t="str">
        <f t="shared" si="15"/>
        <v>Consulta Pública Inicial</v>
      </c>
      <c r="F179" s="40"/>
      <c r="G179" s="40"/>
      <c r="H179" s="16" t="s">
        <v>468</v>
      </c>
      <c r="I179" s="44" t="s">
        <v>467</v>
      </c>
      <c r="J179" s="43">
        <v>4</v>
      </c>
      <c r="K179" s="13" t="str">
        <f t="shared" si="14"/>
        <v>Audiência Pública</v>
      </c>
      <c r="L179" s="15" t="s">
        <v>0</v>
      </c>
      <c r="M179" s="12">
        <f>$M$2</f>
        <v>43271</v>
      </c>
      <c r="N179"/>
      <c r="T179" s="76"/>
      <c r="AE179" s="44"/>
    </row>
    <row r="180" spans="1:31" s="36" customFormat="1" ht="15" customHeight="1">
      <c r="A180" s="41">
        <v>4</v>
      </c>
      <c r="B180" s="11" t="str">
        <f t="shared" si="13"/>
        <v>PIU NESP</v>
      </c>
      <c r="C180" s="40">
        <v>32</v>
      </c>
      <c r="D180" s="40">
        <v>2</v>
      </c>
      <c r="E180" s="11" t="str">
        <f t="shared" ref="E180:E198" si="16">VLOOKUP(D180,$O$32:$P$43,2,0)</f>
        <v>Consulta Pública Inicial</v>
      </c>
      <c r="F180" s="40"/>
      <c r="G180" s="40"/>
      <c r="H180" s="16" t="s">
        <v>446</v>
      </c>
      <c r="I180" s="44" t="s">
        <v>472</v>
      </c>
      <c r="J180" s="43">
        <v>4</v>
      </c>
      <c r="K180" s="13" t="str">
        <f t="shared" si="14"/>
        <v>Audiência Pública</v>
      </c>
      <c r="L180" s="15" t="s">
        <v>0</v>
      </c>
      <c r="M180" s="12">
        <f>$M$2</f>
        <v>43271</v>
      </c>
      <c r="N180"/>
      <c r="T180" s="76"/>
      <c r="AE180" s="44"/>
    </row>
    <row r="181" spans="1:31" s="36" customFormat="1" ht="15" customHeight="1">
      <c r="A181" s="41">
        <v>4</v>
      </c>
      <c r="B181" s="11" t="str">
        <f t="shared" si="13"/>
        <v>PIU NESP</v>
      </c>
      <c r="C181" s="40"/>
      <c r="D181" s="40">
        <v>5</v>
      </c>
      <c r="E181" s="11" t="str">
        <f t="shared" si="16"/>
        <v>Discussão Pública</v>
      </c>
      <c r="F181" s="40" t="s">
        <v>58</v>
      </c>
      <c r="G181" s="40" t="s">
        <v>57</v>
      </c>
      <c r="H181" s="16" t="s">
        <v>67</v>
      </c>
      <c r="I181" s="37" t="s">
        <v>471</v>
      </c>
      <c r="J181" s="43">
        <v>4</v>
      </c>
      <c r="K181" s="13" t="str">
        <f t="shared" si="14"/>
        <v>Audiência Pública</v>
      </c>
      <c r="L181" s="15" t="s">
        <v>270</v>
      </c>
      <c r="M181" s="12">
        <v>43293</v>
      </c>
      <c r="N181"/>
      <c r="T181" s="76"/>
      <c r="AD181" s="36" t="s">
        <v>471</v>
      </c>
      <c r="AE181" s="11" t="s">
        <v>470</v>
      </c>
    </row>
    <row r="182" spans="1:31" s="36" customFormat="1" ht="15" customHeight="1">
      <c r="A182" s="41">
        <v>4</v>
      </c>
      <c r="B182" s="11" t="str">
        <f t="shared" si="13"/>
        <v>PIU NESP</v>
      </c>
      <c r="C182" s="40"/>
      <c r="D182" s="40">
        <v>5</v>
      </c>
      <c r="E182" s="11" t="str">
        <f t="shared" si="16"/>
        <v>Discussão Pública</v>
      </c>
      <c r="F182" s="40"/>
      <c r="G182" s="40"/>
      <c r="H182" s="16" t="s">
        <v>179</v>
      </c>
      <c r="I182" s="44" t="s">
        <v>469</v>
      </c>
      <c r="J182" s="43">
        <v>4</v>
      </c>
      <c r="K182" s="13" t="str">
        <f t="shared" si="14"/>
        <v>Audiência Pública</v>
      </c>
      <c r="L182" s="15" t="s">
        <v>0</v>
      </c>
      <c r="M182" s="12">
        <f t="shared" ref="M182:M198" si="17">$M$2</f>
        <v>43271</v>
      </c>
      <c r="N182"/>
      <c r="T182" s="76"/>
      <c r="AE182" s="44"/>
    </row>
    <row r="183" spans="1:31" s="36" customFormat="1" ht="15" customHeight="1">
      <c r="A183" s="41">
        <v>4</v>
      </c>
      <c r="B183" s="11" t="str">
        <f t="shared" si="13"/>
        <v>PIU NESP</v>
      </c>
      <c r="C183" s="40"/>
      <c r="D183" s="40">
        <v>5</v>
      </c>
      <c r="E183" s="11" t="str">
        <f t="shared" si="16"/>
        <v>Discussão Pública</v>
      </c>
      <c r="F183" s="40"/>
      <c r="G183" s="40"/>
      <c r="H183" s="16" t="s">
        <v>468</v>
      </c>
      <c r="I183" s="44" t="s">
        <v>467</v>
      </c>
      <c r="J183" s="43">
        <v>4</v>
      </c>
      <c r="K183" s="13" t="str">
        <f t="shared" si="14"/>
        <v>Audiência Pública</v>
      </c>
      <c r="L183" s="15" t="s">
        <v>0</v>
      </c>
      <c r="M183" s="12">
        <f t="shared" si="17"/>
        <v>43271</v>
      </c>
      <c r="N183"/>
      <c r="T183" s="76"/>
      <c r="AE183" s="44"/>
    </row>
    <row r="184" spans="1:31" s="36" customFormat="1" ht="15" customHeight="1">
      <c r="A184" s="60">
        <v>4</v>
      </c>
      <c r="B184" s="62" t="str">
        <f t="shared" si="13"/>
        <v>PIU NESP</v>
      </c>
      <c r="C184" s="59"/>
      <c r="D184" s="59">
        <v>5</v>
      </c>
      <c r="E184" s="11" t="str">
        <f t="shared" si="16"/>
        <v>Discussão Pública</v>
      </c>
      <c r="F184" s="59"/>
      <c r="G184" s="59"/>
      <c r="H184" s="62" t="s">
        <v>67</v>
      </c>
      <c r="I184" s="72" t="s">
        <v>466</v>
      </c>
      <c r="J184" s="32">
        <v>3</v>
      </c>
      <c r="K184" s="13" t="str">
        <f t="shared" si="14"/>
        <v>Consulta Minuta</v>
      </c>
      <c r="L184" s="15" t="s">
        <v>0</v>
      </c>
      <c r="M184" s="12">
        <f t="shared" si="17"/>
        <v>43271</v>
      </c>
      <c r="N184"/>
      <c r="O184" s="78"/>
      <c r="P184" s="78"/>
      <c r="T184" s="76"/>
      <c r="AE184" s="72"/>
    </row>
    <row r="185" spans="1:31" s="36" customFormat="1" ht="15" customHeight="1">
      <c r="A185" s="60">
        <v>4</v>
      </c>
      <c r="B185" s="62" t="str">
        <f t="shared" si="13"/>
        <v>PIU NESP</v>
      </c>
      <c r="C185" s="59"/>
      <c r="D185" s="59">
        <v>5</v>
      </c>
      <c r="E185" s="11" t="str">
        <f t="shared" si="16"/>
        <v>Discussão Pública</v>
      </c>
      <c r="F185" s="59"/>
      <c r="G185" s="59"/>
      <c r="H185" s="16" t="s">
        <v>239</v>
      </c>
      <c r="I185" s="72" t="s">
        <v>465</v>
      </c>
      <c r="J185" s="32">
        <v>3</v>
      </c>
      <c r="K185" s="13" t="str">
        <f t="shared" si="14"/>
        <v>Consulta Minuta</v>
      </c>
      <c r="L185" s="15" t="s">
        <v>0</v>
      </c>
      <c r="M185" s="12">
        <f t="shared" si="17"/>
        <v>43271</v>
      </c>
      <c r="N185"/>
      <c r="T185" s="76"/>
      <c r="AE185" s="72"/>
    </row>
    <row r="186" spans="1:31" s="36" customFormat="1" ht="15" customHeight="1">
      <c r="A186" s="60">
        <v>4</v>
      </c>
      <c r="B186" s="62" t="str">
        <f t="shared" si="13"/>
        <v>PIU NESP</v>
      </c>
      <c r="C186" s="59"/>
      <c r="D186" s="59">
        <v>5</v>
      </c>
      <c r="E186" s="11" t="str">
        <f t="shared" si="16"/>
        <v>Discussão Pública</v>
      </c>
      <c r="F186" s="59"/>
      <c r="G186" s="59"/>
      <c r="H186" s="62" t="s">
        <v>464</v>
      </c>
      <c r="I186" s="75" t="s">
        <v>463</v>
      </c>
      <c r="J186" s="32">
        <v>3</v>
      </c>
      <c r="K186" s="13" t="str">
        <f t="shared" si="14"/>
        <v>Consulta Minuta</v>
      </c>
      <c r="L186" s="15" t="s">
        <v>0</v>
      </c>
      <c r="M186" s="12">
        <f t="shared" si="17"/>
        <v>43271</v>
      </c>
      <c r="N186"/>
      <c r="T186" s="76"/>
      <c r="AE186" s="75"/>
    </row>
    <row r="187" spans="1:31" s="36" customFormat="1" ht="15" customHeight="1">
      <c r="A187" s="60">
        <v>4</v>
      </c>
      <c r="B187" s="62" t="str">
        <f t="shared" si="13"/>
        <v>PIU NESP</v>
      </c>
      <c r="C187" s="59"/>
      <c r="D187" s="59">
        <v>5</v>
      </c>
      <c r="E187" s="11" t="str">
        <f t="shared" si="16"/>
        <v>Discussão Pública</v>
      </c>
      <c r="F187" s="59"/>
      <c r="G187" s="59"/>
      <c r="H187" s="62" t="s">
        <v>462</v>
      </c>
      <c r="I187" s="72" t="s">
        <v>461</v>
      </c>
      <c r="J187" s="32">
        <v>3</v>
      </c>
      <c r="K187" s="13" t="str">
        <f t="shared" si="14"/>
        <v>Consulta Minuta</v>
      </c>
      <c r="L187" s="15" t="s">
        <v>0</v>
      </c>
      <c r="M187" s="12">
        <f t="shared" si="17"/>
        <v>43271</v>
      </c>
      <c r="N187"/>
      <c r="T187" s="76"/>
      <c r="AE187" s="72"/>
    </row>
    <row r="188" spans="1:31" s="36" customFormat="1" ht="15" customHeight="1">
      <c r="A188" s="60">
        <v>4</v>
      </c>
      <c r="B188" s="62" t="str">
        <f t="shared" si="13"/>
        <v>PIU NESP</v>
      </c>
      <c r="C188" s="59"/>
      <c r="D188" s="59">
        <v>5</v>
      </c>
      <c r="E188" s="11" t="str">
        <f t="shared" si="16"/>
        <v>Discussão Pública</v>
      </c>
      <c r="F188" s="59"/>
      <c r="G188" s="59"/>
      <c r="H188" s="62" t="s">
        <v>460</v>
      </c>
      <c r="I188" s="72" t="s">
        <v>459</v>
      </c>
      <c r="J188" s="32">
        <v>3</v>
      </c>
      <c r="K188" s="13" t="str">
        <f t="shared" si="14"/>
        <v>Consulta Minuta</v>
      </c>
      <c r="L188" s="15" t="s">
        <v>0</v>
      </c>
      <c r="M188" s="12">
        <f t="shared" si="17"/>
        <v>43271</v>
      </c>
      <c r="N188"/>
      <c r="T188" s="76"/>
      <c r="AE188" s="72"/>
    </row>
    <row r="189" spans="1:31" s="36" customFormat="1" ht="15" customHeight="1">
      <c r="A189" s="60">
        <v>4</v>
      </c>
      <c r="B189" s="62" t="str">
        <f t="shared" si="13"/>
        <v>PIU NESP</v>
      </c>
      <c r="C189" s="59"/>
      <c r="D189" s="59">
        <v>5</v>
      </c>
      <c r="E189" s="11" t="str">
        <f t="shared" si="16"/>
        <v>Discussão Pública</v>
      </c>
      <c r="F189" s="59"/>
      <c r="G189" s="59"/>
      <c r="H189" s="62" t="s">
        <v>458</v>
      </c>
      <c r="I189" s="72" t="s">
        <v>457</v>
      </c>
      <c r="J189" s="32">
        <v>3</v>
      </c>
      <c r="K189" s="13" t="str">
        <f t="shared" si="14"/>
        <v>Consulta Minuta</v>
      </c>
      <c r="L189" s="15" t="s">
        <v>0</v>
      </c>
      <c r="M189" s="12">
        <f t="shared" si="17"/>
        <v>43271</v>
      </c>
      <c r="N189"/>
      <c r="T189" s="76"/>
      <c r="AE189" s="72"/>
    </row>
    <row r="190" spans="1:31" s="36" customFormat="1" ht="15" customHeight="1">
      <c r="A190" s="60">
        <v>4</v>
      </c>
      <c r="B190" s="62" t="str">
        <f t="shared" si="13"/>
        <v>PIU NESP</v>
      </c>
      <c r="C190" s="59"/>
      <c r="D190" s="59">
        <v>5</v>
      </c>
      <c r="E190" s="11" t="str">
        <f t="shared" si="16"/>
        <v>Discussão Pública</v>
      </c>
      <c r="F190" s="59"/>
      <c r="G190" s="59"/>
      <c r="H190" s="62" t="s">
        <v>456</v>
      </c>
      <c r="I190" s="72" t="s">
        <v>455</v>
      </c>
      <c r="J190" s="32">
        <v>3</v>
      </c>
      <c r="K190" s="13" t="str">
        <f t="shared" si="14"/>
        <v>Consulta Minuta</v>
      </c>
      <c r="L190" s="15" t="s">
        <v>0</v>
      </c>
      <c r="M190" s="12">
        <f t="shared" si="17"/>
        <v>43271</v>
      </c>
      <c r="N190"/>
      <c r="T190" s="76"/>
      <c r="AE190" s="72"/>
    </row>
    <row r="191" spans="1:31" s="36" customFormat="1" ht="15" customHeight="1">
      <c r="A191" s="60">
        <v>4</v>
      </c>
      <c r="B191" s="62" t="str">
        <f t="shared" si="13"/>
        <v>PIU NESP</v>
      </c>
      <c r="C191" s="59"/>
      <c r="D191" s="59">
        <v>5</v>
      </c>
      <c r="E191" s="11" t="str">
        <f t="shared" si="16"/>
        <v>Discussão Pública</v>
      </c>
      <c r="F191" s="59"/>
      <c r="G191" s="59"/>
      <c r="H191" s="62" t="s">
        <v>454</v>
      </c>
      <c r="I191" s="72" t="s">
        <v>453</v>
      </c>
      <c r="J191" s="32">
        <v>3</v>
      </c>
      <c r="K191" s="13" t="str">
        <f t="shared" si="14"/>
        <v>Consulta Minuta</v>
      </c>
      <c r="L191" s="15" t="s">
        <v>0</v>
      </c>
      <c r="M191" s="12">
        <f t="shared" si="17"/>
        <v>43271</v>
      </c>
      <c r="N191"/>
      <c r="T191" s="76"/>
      <c r="AE191" s="72"/>
    </row>
    <row r="192" spans="1:31" s="36" customFormat="1" ht="15" customHeight="1">
      <c r="A192" s="60">
        <v>4</v>
      </c>
      <c r="B192" s="62" t="str">
        <f t="shared" si="13"/>
        <v>PIU NESP</v>
      </c>
      <c r="C192" s="59"/>
      <c r="D192" s="59">
        <v>5</v>
      </c>
      <c r="E192" s="11" t="str">
        <f t="shared" si="16"/>
        <v>Discussão Pública</v>
      </c>
      <c r="F192" s="59"/>
      <c r="G192" s="59"/>
      <c r="H192" s="62" t="s">
        <v>452</v>
      </c>
      <c r="I192" s="72" t="s">
        <v>451</v>
      </c>
      <c r="J192" s="32">
        <v>3</v>
      </c>
      <c r="K192" s="13" t="str">
        <f t="shared" si="14"/>
        <v>Consulta Minuta</v>
      </c>
      <c r="L192" s="15" t="s">
        <v>0</v>
      </c>
      <c r="M192" s="12">
        <f t="shared" si="17"/>
        <v>43271</v>
      </c>
      <c r="N192"/>
      <c r="T192" s="76"/>
      <c r="AE192" s="72"/>
    </row>
    <row r="193" spans="1:31" s="36" customFormat="1" ht="15" customHeight="1">
      <c r="A193" s="60">
        <v>4</v>
      </c>
      <c r="B193" s="62" t="str">
        <f t="shared" si="13"/>
        <v>PIU NESP</v>
      </c>
      <c r="C193" s="59"/>
      <c r="D193" s="59">
        <v>5</v>
      </c>
      <c r="E193" s="11" t="str">
        <f t="shared" si="16"/>
        <v>Discussão Pública</v>
      </c>
      <c r="F193" s="59"/>
      <c r="G193" s="59"/>
      <c r="H193" s="62" t="s">
        <v>450</v>
      </c>
      <c r="I193" s="72" t="s">
        <v>449</v>
      </c>
      <c r="J193" s="32">
        <v>3</v>
      </c>
      <c r="K193" s="13" t="str">
        <f t="shared" si="14"/>
        <v>Consulta Minuta</v>
      </c>
      <c r="L193" s="15" t="s">
        <v>0</v>
      </c>
      <c r="M193" s="12">
        <f t="shared" si="17"/>
        <v>43271</v>
      </c>
      <c r="N193"/>
      <c r="T193" s="76"/>
      <c r="AE193" s="72"/>
    </row>
    <row r="194" spans="1:31" s="36" customFormat="1" ht="15" customHeight="1">
      <c r="A194" s="60">
        <v>4</v>
      </c>
      <c r="B194" s="62" t="str">
        <f t="shared" ref="B194:B257" si="18">VLOOKUP(A194,$O$11:$P$29,2,0)</f>
        <v>PIU NESP</v>
      </c>
      <c r="C194" s="59"/>
      <c r="D194" s="59">
        <v>5</v>
      </c>
      <c r="E194" s="11" t="str">
        <f t="shared" si="16"/>
        <v>Discussão Pública</v>
      </c>
      <c r="F194" s="59"/>
      <c r="G194" s="59"/>
      <c r="H194" s="62" t="s">
        <v>448</v>
      </c>
      <c r="I194" s="72" t="s">
        <v>447</v>
      </c>
      <c r="J194" s="32">
        <v>3</v>
      </c>
      <c r="K194" s="13" t="str">
        <f t="shared" ref="K194:K257" si="19">VLOOKUP(J194,$O$2:$P$9,2,0)</f>
        <v>Consulta Minuta</v>
      </c>
      <c r="L194" s="15" t="s">
        <v>0</v>
      </c>
      <c r="M194" s="12">
        <f t="shared" si="17"/>
        <v>43271</v>
      </c>
      <c r="N194"/>
      <c r="T194" s="76"/>
      <c r="AE194" s="72"/>
    </row>
    <row r="195" spans="1:31" s="36" customFormat="1" ht="15" customHeight="1">
      <c r="A195" s="60">
        <v>4</v>
      </c>
      <c r="B195" s="62" t="str">
        <f t="shared" si="18"/>
        <v>PIU NESP</v>
      </c>
      <c r="C195" s="59"/>
      <c r="D195" s="59">
        <v>5</v>
      </c>
      <c r="E195" s="11" t="str">
        <f t="shared" si="16"/>
        <v>Discussão Pública</v>
      </c>
      <c r="F195" s="59"/>
      <c r="G195" s="59"/>
      <c r="H195" s="62" t="s">
        <v>446</v>
      </c>
      <c r="I195" s="72" t="s">
        <v>445</v>
      </c>
      <c r="J195" s="32">
        <v>3</v>
      </c>
      <c r="K195" s="13" t="str">
        <f t="shared" si="19"/>
        <v>Consulta Minuta</v>
      </c>
      <c r="L195" s="15" t="s">
        <v>0</v>
      </c>
      <c r="M195" s="12">
        <f t="shared" si="17"/>
        <v>43271</v>
      </c>
      <c r="N195"/>
      <c r="T195" s="76"/>
      <c r="AE195" s="72"/>
    </row>
    <row r="196" spans="1:31" s="36" customFormat="1" ht="15" customHeight="1">
      <c r="A196" s="41">
        <v>4</v>
      </c>
      <c r="B196" s="11" t="str">
        <f t="shared" si="18"/>
        <v>PIU NESP</v>
      </c>
      <c r="C196" s="40"/>
      <c r="D196" s="40">
        <v>6</v>
      </c>
      <c r="E196" s="11" t="str">
        <f t="shared" si="16"/>
        <v>Consolidação PIU</v>
      </c>
      <c r="F196" s="40"/>
      <c r="G196" s="40"/>
      <c r="H196" s="16" t="s">
        <v>444</v>
      </c>
      <c r="I196" s="44" t="s">
        <v>443</v>
      </c>
      <c r="J196" s="43">
        <v>7</v>
      </c>
      <c r="K196" s="13" t="str">
        <f t="shared" si="19"/>
        <v>Projeto Final</v>
      </c>
      <c r="L196" s="15" t="s">
        <v>0</v>
      </c>
      <c r="M196" s="12">
        <f t="shared" si="17"/>
        <v>43271</v>
      </c>
      <c r="N196"/>
      <c r="T196" s="76"/>
      <c r="AE196" s="44"/>
    </row>
    <row r="197" spans="1:31" s="36" customFormat="1" ht="15" customHeight="1">
      <c r="A197" s="41">
        <v>4</v>
      </c>
      <c r="B197" s="11" t="str">
        <f t="shared" si="18"/>
        <v>PIU NESP</v>
      </c>
      <c r="C197" s="40"/>
      <c r="D197" s="40">
        <v>7</v>
      </c>
      <c r="E197" s="11" t="str">
        <f t="shared" si="16"/>
        <v>Encaminhamento Jurídico</v>
      </c>
      <c r="F197" s="40"/>
      <c r="G197" s="40"/>
      <c r="H197" s="16" t="s">
        <v>442</v>
      </c>
      <c r="I197" s="88" t="s">
        <v>441</v>
      </c>
      <c r="J197" s="43">
        <v>7</v>
      </c>
      <c r="K197" s="13" t="str">
        <f t="shared" si="19"/>
        <v>Projeto Final</v>
      </c>
      <c r="L197" s="15" t="s">
        <v>0</v>
      </c>
      <c r="M197" s="12">
        <f t="shared" si="17"/>
        <v>43271</v>
      </c>
      <c r="N197"/>
      <c r="T197" s="76"/>
      <c r="AE197" s="88"/>
    </row>
    <row r="198" spans="1:31" s="36" customFormat="1" ht="15" customHeight="1">
      <c r="A198" s="41">
        <v>4</v>
      </c>
      <c r="B198" s="11" t="str">
        <f t="shared" si="18"/>
        <v>PIU NESP</v>
      </c>
      <c r="C198" s="40"/>
      <c r="D198" s="40">
        <v>7</v>
      </c>
      <c r="E198" s="11" t="str">
        <f t="shared" si="16"/>
        <v>Encaminhamento Jurídico</v>
      </c>
      <c r="F198" s="40"/>
      <c r="G198" s="40"/>
      <c r="H198" s="16" t="s">
        <v>440</v>
      </c>
      <c r="I198" s="88" t="s">
        <v>439</v>
      </c>
      <c r="J198" s="43">
        <v>7</v>
      </c>
      <c r="K198" s="13" t="str">
        <f t="shared" si="19"/>
        <v>Projeto Final</v>
      </c>
      <c r="L198" s="15" t="s">
        <v>0</v>
      </c>
      <c r="M198" s="12">
        <f t="shared" si="17"/>
        <v>43271</v>
      </c>
      <c r="N198"/>
      <c r="T198" s="76"/>
      <c r="AE198" s="88"/>
    </row>
    <row r="199" spans="1:31" s="36" customFormat="1" ht="15" customHeight="1">
      <c r="A199" s="41">
        <v>4</v>
      </c>
      <c r="B199" s="8" t="str">
        <f t="shared" si="18"/>
        <v>PIU NESP</v>
      </c>
      <c r="C199" s="9" t="s">
        <v>18</v>
      </c>
      <c r="D199" s="40">
        <v>100</v>
      </c>
      <c r="E199" s="11"/>
      <c r="F199" s="9"/>
      <c r="G199" s="9"/>
      <c r="H199" s="16" t="s">
        <v>17</v>
      </c>
      <c r="I199" s="38" t="s">
        <v>438</v>
      </c>
      <c r="J199" s="7" t="s">
        <v>15</v>
      </c>
      <c r="K199" s="13" t="e">
        <f t="shared" si="19"/>
        <v>#N/A</v>
      </c>
      <c r="L199" s="39" t="s">
        <v>0</v>
      </c>
      <c r="M199" s="12">
        <v>43276</v>
      </c>
      <c r="N199"/>
      <c r="T199" s="76"/>
      <c r="AE199" s="38"/>
    </row>
    <row r="200" spans="1:31" s="36" customFormat="1" ht="15" customHeight="1">
      <c r="A200" s="10">
        <v>5</v>
      </c>
      <c r="B200" s="8" t="str">
        <f t="shared" si="18"/>
        <v>PIU Arco Jurubatuba</v>
      </c>
      <c r="C200" s="9">
        <v>12</v>
      </c>
      <c r="D200" s="9">
        <v>1</v>
      </c>
      <c r="E200" s="11" t="str">
        <f t="shared" ref="E200:E231" si="20">VLOOKUP(D200,$O$32:$P$43,2,0)</f>
        <v>Proposição</v>
      </c>
      <c r="F200" s="9" t="s">
        <v>58</v>
      </c>
      <c r="G200" s="9" t="s">
        <v>57</v>
      </c>
      <c r="H200" s="8" t="s">
        <v>303</v>
      </c>
      <c r="I200" s="37" t="s">
        <v>436</v>
      </c>
      <c r="J200" s="7" t="s">
        <v>15</v>
      </c>
      <c r="K200" s="13" t="e">
        <f t="shared" si="19"/>
        <v>#N/A</v>
      </c>
      <c r="L200" s="51" t="s">
        <v>437</v>
      </c>
      <c r="M200" s="12">
        <v>43293</v>
      </c>
      <c r="N200"/>
      <c r="T200" s="76"/>
      <c r="AD200" s="36" t="s">
        <v>436</v>
      </c>
      <c r="AE200" s="8" t="s">
        <v>435</v>
      </c>
    </row>
    <row r="201" spans="1:31" s="36" customFormat="1" ht="15" customHeight="1">
      <c r="A201" s="41">
        <v>5</v>
      </c>
      <c r="B201" s="11" t="str">
        <f t="shared" si="18"/>
        <v>PIU Arco Jurubatuba</v>
      </c>
      <c r="C201" s="40"/>
      <c r="D201" s="40">
        <v>2</v>
      </c>
      <c r="E201" s="11" t="str">
        <f t="shared" si="20"/>
        <v>Consulta Pública Inicial</v>
      </c>
      <c r="F201" s="40"/>
      <c r="G201" s="40"/>
      <c r="H201" s="16" t="s">
        <v>390</v>
      </c>
      <c r="I201" s="44" t="s">
        <v>434</v>
      </c>
      <c r="J201" s="43">
        <v>2</v>
      </c>
      <c r="K201" s="13" t="str">
        <f t="shared" si="19"/>
        <v>Consulta Caderno</v>
      </c>
      <c r="L201" s="15" t="s">
        <v>0</v>
      </c>
      <c r="M201" s="12">
        <f t="shared" ref="M201:M245" si="21">$M$2</f>
        <v>43271</v>
      </c>
      <c r="N201"/>
      <c r="T201" s="76"/>
      <c r="AE201" s="44"/>
    </row>
    <row r="202" spans="1:31" s="36" customFormat="1" ht="15" customHeight="1">
      <c r="A202" s="41">
        <v>5</v>
      </c>
      <c r="B202" s="11" t="str">
        <f t="shared" si="18"/>
        <v>PIU Arco Jurubatuba</v>
      </c>
      <c r="C202" s="40"/>
      <c r="D202" s="40">
        <v>2</v>
      </c>
      <c r="E202" s="11" t="str">
        <f t="shared" si="20"/>
        <v>Consulta Pública Inicial</v>
      </c>
      <c r="F202" s="40"/>
      <c r="G202" s="40"/>
      <c r="H202" s="16" t="s">
        <v>433</v>
      </c>
      <c r="I202" s="44" t="s">
        <v>432</v>
      </c>
      <c r="J202" s="43">
        <v>2</v>
      </c>
      <c r="K202" s="13" t="str">
        <f t="shared" si="19"/>
        <v>Consulta Caderno</v>
      </c>
      <c r="L202" s="15" t="s">
        <v>0</v>
      </c>
      <c r="M202" s="12">
        <f t="shared" si="21"/>
        <v>43271</v>
      </c>
      <c r="N202"/>
      <c r="T202" s="76"/>
      <c r="AE202" s="44"/>
    </row>
    <row r="203" spans="1:31" s="36" customFormat="1" ht="15" customHeight="1">
      <c r="A203" s="41">
        <v>5</v>
      </c>
      <c r="B203" s="11" t="str">
        <f t="shared" si="18"/>
        <v>PIU Arco Jurubatuba</v>
      </c>
      <c r="C203" s="40"/>
      <c r="D203" s="40">
        <v>2</v>
      </c>
      <c r="E203" s="11" t="str">
        <f t="shared" si="20"/>
        <v>Consulta Pública Inicial</v>
      </c>
      <c r="F203" s="40"/>
      <c r="G203" s="40"/>
      <c r="H203" s="16" t="s">
        <v>243</v>
      </c>
      <c r="I203" s="44" t="s">
        <v>431</v>
      </c>
      <c r="J203" s="43">
        <v>2</v>
      </c>
      <c r="K203" s="13" t="str">
        <f t="shared" si="19"/>
        <v>Consulta Caderno</v>
      </c>
      <c r="L203" s="15" t="s">
        <v>0</v>
      </c>
      <c r="M203" s="12">
        <f t="shared" si="21"/>
        <v>43271</v>
      </c>
      <c r="N203"/>
      <c r="O203" s="78"/>
      <c r="P203" s="78"/>
      <c r="T203" s="76"/>
      <c r="AE203" s="44"/>
    </row>
    <row r="204" spans="1:31" s="36" customFormat="1" ht="15" customHeight="1">
      <c r="A204" s="41">
        <v>5</v>
      </c>
      <c r="B204" s="11" t="str">
        <f t="shared" si="18"/>
        <v>PIU Arco Jurubatuba</v>
      </c>
      <c r="C204" s="40"/>
      <c r="D204" s="40">
        <v>2</v>
      </c>
      <c r="E204" s="11" t="str">
        <f t="shared" si="20"/>
        <v>Consulta Pública Inicial</v>
      </c>
      <c r="F204" s="40"/>
      <c r="G204" s="40"/>
      <c r="H204" s="16" t="s">
        <v>430</v>
      </c>
      <c r="I204" s="44" t="s">
        <v>429</v>
      </c>
      <c r="J204" s="43">
        <v>2</v>
      </c>
      <c r="K204" s="13" t="str">
        <f t="shared" si="19"/>
        <v>Consulta Caderno</v>
      </c>
      <c r="L204" s="15" t="s">
        <v>0</v>
      </c>
      <c r="M204" s="12">
        <f t="shared" si="21"/>
        <v>43271</v>
      </c>
      <c r="N204"/>
      <c r="O204" s="78"/>
      <c r="P204" s="78"/>
      <c r="T204" s="76"/>
      <c r="AE204" s="44"/>
    </row>
    <row r="205" spans="1:31" s="36" customFormat="1" ht="15" customHeight="1">
      <c r="A205" s="41">
        <v>5</v>
      </c>
      <c r="B205" s="11" t="str">
        <f t="shared" si="18"/>
        <v>PIU Arco Jurubatuba</v>
      </c>
      <c r="C205" s="40"/>
      <c r="D205" s="40">
        <v>2</v>
      </c>
      <c r="E205" s="11" t="str">
        <f t="shared" si="20"/>
        <v>Consulta Pública Inicial</v>
      </c>
      <c r="F205" s="40"/>
      <c r="G205" s="40"/>
      <c r="H205" s="16" t="s">
        <v>428</v>
      </c>
      <c r="I205" s="44" t="s">
        <v>427</v>
      </c>
      <c r="J205" s="43">
        <v>2</v>
      </c>
      <c r="K205" s="13" t="str">
        <f t="shared" si="19"/>
        <v>Consulta Caderno</v>
      </c>
      <c r="L205" s="15" t="s">
        <v>0</v>
      </c>
      <c r="M205" s="12">
        <f t="shared" si="21"/>
        <v>43271</v>
      </c>
      <c r="N205"/>
      <c r="O205" s="78"/>
      <c r="P205" s="78"/>
      <c r="T205" s="76"/>
      <c r="AE205" s="44"/>
    </row>
    <row r="206" spans="1:31" s="36" customFormat="1" ht="15" customHeight="1">
      <c r="A206" s="41">
        <v>5</v>
      </c>
      <c r="B206" s="11" t="str">
        <f t="shared" si="18"/>
        <v>PIU Arco Jurubatuba</v>
      </c>
      <c r="C206" s="40"/>
      <c r="D206" s="40">
        <v>2</v>
      </c>
      <c r="E206" s="11" t="str">
        <f t="shared" si="20"/>
        <v>Consulta Pública Inicial</v>
      </c>
      <c r="F206" s="40"/>
      <c r="G206" s="40"/>
      <c r="H206" s="16" t="s">
        <v>426</v>
      </c>
      <c r="I206" s="44" t="s">
        <v>425</v>
      </c>
      <c r="J206" s="43">
        <v>2</v>
      </c>
      <c r="K206" s="13" t="str">
        <f t="shared" si="19"/>
        <v>Consulta Caderno</v>
      </c>
      <c r="L206" s="15" t="s">
        <v>0</v>
      </c>
      <c r="M206" s="12">
        <f t="shared" si="21"/>
        <v>43271</v>
      </c>
      <c r="N206"/>
      <c r="T206" s="76"/>
      <c r="AE206" s="44"/>
    </row>
    <row r="207" spans="1:31" s="36" customFormat="1" ht="15" customHeight="1">
      <c r="A207" s="41">
        <v>5</v>
      </c>
      <c r="B207" s="11" t="str">
        <f t="shared" si="18"/>
        <v>PIU Arco Jurubatuba</v>
      </c>
      <c r="C207" s="40"/>
      <c r="D207" s="40">
        <v>2</v>
      </c>
      <c r="E207" s="11" t="str">
        <f t="shared" si="20"/>
        <v>Consulta Pública Inicial</v>
      </c>
      <c r="F207" s="40"/>
      <c r="G207" s="40"/>
      <c r="H207" s="16" t="s">
        <v>424</v>
      </c>
      <c r="I207" s="44" t="s">
        <v>423</v>
      </c>
      <c r="J207" s="43">
        <v>2</v>
      </c>
      <c r="K207" s="13" t="str">
        <f t="shared" si="19"/>
        <v>Consulta Caderno</v>
      </c>
      <c r="L207" s="15" t="s">
        <v>0</v>
      </c>
      <c r="M207" s="12">
        <f t="shared" si="21"/>
        <v>43271</v>
      </c>
      <c r="N207"/>
      <c r="T207" s="76"/>
      <c r="AE207" s="44"/>
    </row>
    <row r="208" spans="1:31" s="36" customFormat="1" ht="15" customHeight="1">
      <c r="A208" s="41">
        <v>5</v>
      </c>
      <c r="B208" s="11" t="str">
        <f t="shared" si="18"/>
        <v>PIU Arco Jurubatuba</v>
      </c>
      <c r="C208" s="40"/>
      <c r="D208" s="40">
        <v>2</v>
      </c>
      <c r="E208" s="11" t="str">
        <f t="shared" si="20"/>
        <v>Consulta Pública Inicial</v>
      </c>
      <c r="F208" s="40"/>
      <c r="G208" s="40"/>
      <c r="H208" s="16" t="s">
        <v>422</v>
      </c>
      <c r="I208" s="44" t="s">
        <v>421</v>
      </c>
      <c r="J208" s="43">
        <v>2</v>
      </c>
      <c r="K208" s="13" t="str">
        <f t="shared" si="19"/>
        <v>Consulta Caderno</v>
      </c>
      <c r="L208" s="15" t="s">
        <v>0</v>
      </c>
      <c r="M208" s="12">
        <f t="shared" si="21"/>
        <v>43271</v>
      </c>
      <c r="N208"/>
      <c r="T208" s="76"/>
      <c r="AE208" s="44"/>
    </row>
    <row r="209" spans="1:31" s="36" customFormat="1" ht="15" customHeight="1">
      <c r="A209" s="41">
        <v>5</v>
      </c>
      <c r="B209" s="11" t="str">
        <f t="shared" si="18"/>
        <v>PIU Arco Jurubatuba</v>
      </c>
      <c r="C209" s="40"/>
      <c r="D209" s="40">
        <v>2</v>
      </c>
      <c r="E209" s="11" t="str">
        <f t="shared" si="20"/>
        <v>Consulta Pública Inicial</v>
      </c>
      <c r="F209" s="40"/>
      <c r="G209" s="40"/>
      <c r="H209" s="16" t="s">
        <v>420</v>
      </c>
      <c r="I209" s="44" t="s">
        <v>419</v>
      </c>
      <c r="J209" s="43">
        <v>2</v>
      </c>
      <c r="K209" s="13" t="str">
        <f t="shared" si="19"/>
        <v>Consulta Caderno</v>
      </c>
      <c r="L209" s="15" t="s">
        <v>0</v>
      </c>
      <c r="M209" s="12">
        <f t="shared" si="21"/>
        <v>43271</v>
      </c>
      <c r="N209"/>
      <c r="T209" s="76"/>
      <c r="AE209" s="44"/>
    </row>
    <row r="210" spans="1:31" s="36" customFormat="1" ht="15" customHeight="1">
      <c r="A210" s="41">
        <v>5</v>
      </c>
      <c r="B210" s="11" t="str">
        <f t="shared" si="18"/>
        <v>PIU Arco Jurubatuba</v>
      </c>
      <c r="C210" s="40"/>
      <c r="D210" s="40">
        <v>2</v>
      </c>
      <c r="E210" s="11" t="str">
        <f t="shared" si="20"/>
        <v>Consulta Pública Inicial</v>
      </c>
      <c r="F210" s="40"/>
      <c r="G210" s="40"/>
      <c r="H210" s="16" t="s">
        <v>418</v>
      </c>
      <c r="I210" s="44" t="s">
        <v>417</v>
      </c>
      <c r="J210" s="43">
        <v>2</v>
      </c>
      <c r="K210" s="13" t="str">
        <f t="shared" si="19"/>
        <v>Consulta Caderno</v>
      </c>
      <c r="L210" s="15" t="s">
        <v>0</v>
      </c>
      <c r="M210" s="12">
        <f t="shared" si="21"/>
        <v>43271</v>
      </c>
      <c r="N210"/>
      <c r="T210" s="76"/>
      <c r="AE210" s="44"/>
    </row>
    <row r="211" spans="1:31" s="36" customFormat="1" ht="15" customHeight="1">
      <c r="A211" s="41">
        <v>5</v>
      </c>
      <c r="B211" s="11" t="str">
        <f t="shared" si="18"/>
        <v>PIU Arco Jurubatuba</v>
      </c>
      <c r="C211" s="40"/>
      <c r="D211" s="40">
        <v>2</v>
      </c>
      <c r="E211" s="11" t="str">
        <f t="shared" si="20"/>
        <v>Consulta Pública Inicial</v>
      </c>
      <c r="F211" s="40"/>
      <c r="G211" s="40"/>
      <c r="H211" s="16" t="s">
        <v>416</v>
      </c>
      <c r="I211" s="44" t="s">
        <v>415</v>
      </c>
      <c r="J211" s="43">
        <v>2</v>
      </c>
      <c r="K211" s="13" t="str">
        <f t="shared" si="19"/>
        <v>Consulta Caderno</v>
      </c>
      <c r="L211" s="15" t="s">
        <v>0</v>
      </c>
      <c r="M211" s="12">
        <f t="shared" si="21"/>
        <v>43271</v>
      </c>
      <c r="N211"/>
      <c r="T211" s="76"/>
      <c r="AE211" s="44"/>
    </row>
    <row r="212" spans="1:31" s="36" customFormat="1" ht="15" customHeight="1">
      <c r="A212" s="41">
        <v>5</v>
      </c>
      <c r="B212" s="11" t="str">
        <f t="shared" si="18"/>
        <v>PIU Arco Jurubatuba</v>
      </c>
      <c r="C212" s="40"/>
      <c r="D212" s="40">
        <v>2</v>
      </c>
      <c r="E212" s="11" t="str">
        <f t="shared" si="20"/>
        <v>Consulta Pública Inicial</v>
      </c>
      <c r="F212" s="40"/>
      <c r="G212" s="40"/>
      <c r="H212" s="16" t="s">
        <v>414</v>
      </c>
      <c r="I212" s="44" t="s">
        <v>413</v>
      </c>
      <c r="J212" s="43">
        <v>2</v>
      </c>
      <c r="K212" s="13" t="str">
        <f t="shared" si="19"/>
        <v>Consulta Caderno</v>
      </c>
      <c r="L212" s="15" t="s">
        <v>0</v>
      </c>
      <c r="M212" s="12">
        <f t="shared" si="21"/>
        <v>43271</v>
      </c>
      <c r="N212"/>
      <c r="T212" s="76"/>
      <c r="AE212" s="44"/>
    </row>
    <row r="213" spans="1:31" s="36" customFormat="1" ht="15" customHeight="1">
      <c r="A213" s="41">
        <v>5</v>
      </c>
      <c r="B213" s="11" t="str">
        <f t="shared" si="18"/>
        <v>PIU Arco Jurubatuba</v>
      </c>
      <c r="C213" s="40"/>
      <c r="D213" s="40">
        <v>2</v>
      </c>
      <c r="E213" s="11" t="str">
        <f t="shared" si="20"/>
        <v>Consulta Pública Inicial</v>
      </c>
      <c r="F213" s="40"/>
      <c r="G213" s="40"/>
      <c r="H213" s="16" t="s">
        <v>412</v>
      </c>
      <c r="I213" s="44" t="s">
        <v>411</v>
      </c>
      <c r="J213" s="43">
        <v>2</v>
      </c>
      <c r="K213" s="13" t="str">
        <f t="shared" si="19"/>
        <v>Consulta Caderno</v>
      </c>
      <c r="L213" s="15" t="s">
        <v>0</v>
      </c>
      <c r="M213" s="12">
        <f t="shared" si="21"/>
        <v>43271</v>
      </c>
      <c r="N213"/>
      <c r="T213" s="76"/>
      <c r="AE213" s="44"/>
    </row>
    <row r="214" spans="1:31" s="36" customFormat="1" ht="15" customHeight="1">
      <c r="A214" s="41">
        <v>5</v>
      </c>
      <c r="B214" s="11" t="str">
        <f t="shared" si="18"/>
        <v>PIU Arco Jurubatuba</v>
      </c>
      <c r="C214" s="40"/>
      <c r="D214" s="40">
        <v>2</v>
      </c>
      <c r="E214" s="11" t="str">
        <f t="shared" si="20"/>
        <v>Consulta Pública Inicial</v>
      </c>
      <c r="F214" s="40"/>
      <c r="G214" s="40"/>
      <c r="H214" s="16" t="s">
        <v>410</v>
      </c>
      <c r="I214" s="44" t="s">
        <v>409</v>
      </c>
      <c r="J214" s="43">
        <v>2</v>
      </c>
      <c r="K214" s="13" t="str">
        <f t="shared" si="19"/>
        <v>Consulta Caderno</v>
      </c>
      <c r="L214" s="15" t="s">
        <v>0</v>
      </c>
      <c r="M214" s="12">
        <f t="shared" si="21"/>
        <v>43271</v>
      </c>
      <c r="N214"/>
      <c r="T214" s="76"/>
      <c r="AE214" s="44"/>
    </row>
    <row r="215" spans="1:31" s="36" customFormat="1" ht="15" customHeight="1">
      <c r="A215" s="41">
        <v>5</v>
      </c>
      <c r="B215" s="11" t="str">
        <f t="shared" si="18"/>
        <v>PIU Arco Jurubatuba</v>
      </c>
      <c r="C215" s="40"/>
      <c r="D215" s="40">
        <v>2</v>
      </c>
      <c r="E215" s="11" t="str">
        <f t="shared" si="20"/>
        <v>Consulta Pública Inicial</v>
      </c>
      <c r="F215" s="40"/>
      <c r="G215" s="40"/>
      <c r="H215" s="16" t="s">
        <v>408</v>
      </c>
      <c r="I215" s="44" t="s">
        <v>407</v>
      </c>
      <c r="J215" s="43">
        <v>2</v>
      </c>
      <c r="K215" s="13" t="str">
        <f t="shared" si="19"/>
        <v>Consulta Caderno</v>
      </c>
      <c r="L215" s="15" t="s">
        <v>0</v>
      </c>
      <c r="M215" s="12">
        <f t="shared" si="21"/>
        <v>43271</v>
      </c>
      <c r="N215"/>
      <c r="T215" s="76"/>
      <c r="AE215" s="44"/>
    </row>
    <row r="216" spans="1:31" s="36" customFormat="1" ht="15" customHeight="1">
      <c r="A216" s="41">
        <v>5</v>
      </c>
      <c r="B216" s="11" t="str">
        <f t="shared" si="18"/>
        <v>PIU Arco Jurubatuba</v>
      </c>
      <c r="C216" s="40"/>
      <c r="D216" s="40">
        <v>2</v>
      </c>
      <c r="E216" s="11" t="str">
        <f t="shared" si="20"/>
        <v>Consulta Pública Inicial</v>
      </c>
      <c r="F216" s="40"/>
      <c r="G216" s="40"/>
      <c r="H216" s="16" t="s">
        <v>406</v>
      </c>
      <c r="I216" s="44" t="s">
        <v>405</v>
      </c>
      <c r="J216" s="43">
        <v>2</v>
      </c>
      <c r="K216" s="13" t="str">
        <f t="shared" si="19"/>
        <v>Consulta Caderno</v>
      </c>
      <c r="L216" s="15" t="s">
        <v>0</v>
      </c>
      <c r="M216" s="12">
        <f t="shared" si="21"/>
        <v>43271</v>
      </c>
      <c r="N216"/>
      <c r="T216" s="76"/>
      <c r="AE216" s="44"/>
    </row>
    <row r="217" spans="1:31" s="36" customFormat="1" ht="15" customHeight="1">
      <c r="A217" s="41">
        <v>5</v>
      </c>
      <c r="B217" s="11" t="str">
        <f t="shared" si="18"/>
        <v>PIU Arco Jurubatuba</v>
      </c>
      <c r="C217" s="40"/>
      <c r="D217" s="40">
        <v>2</v>
      </c>
      <c r="E217" s="11" t="str">
        <f t="shared" si="20"/>
        <v>Consulta Pública Inicial</v>
      </c>
      <c r="F217" s="40"/>
      <c r="G217" s="40"/>
      <c r="H217" s="16" t="s">
        <v>404</v>
      </c>
      <c r="I217" s="44" t="s">
        <v>403</v>
      </c>
      <c r="J217" s="43">
        <v>2</v>
      </c>
      <c r="K217" s="13" t="str">
        <f t="shared" si="19"/>
        <v>Consulta Caderno</v>
      </c>
      <c r="L217" s="15" t="s">
        <v>0</v>
      </c>
      <c r="M217" s="12">
        <f t="shared" si="21"/>
        <v>43271</v>
      </c>
      <c r="N217"/>
      <c r="T217" s="76" t="str">
        <f>VLOOKUP(X3,[1]sup_hiperlinks!$E$5:$N$40,10,0)</f>
        <v>http://gestaourbana.prefeitura.sp.gov.br/noticias/prefeitura-abre-consulta-publica-do-projeto-de-lei-para-o-piu-anhembi/</v>
      </c>
      <c r="AE217" s="44"/>
    </row>
    <row r="218" spans="1:31" s="36" customFormat="1" ht="15" customHeight="1">
      <c r="A218" s="41">
        <v>5</v>
      </c>
      <c r="B218" s="11" t="str">
        <f t="shared" si="18"/>
        <v>PIU Arco Jurubatuba</v>
      </c>
      <c r="C218" s="40"/>
      <c r="D218" s="40">
        <v>2</v>
      </c>
      <c r="E218" s="11" t="str">
        <f t="shared" si="20"/>
        <v>Consulta Pública Inicial</v>
      </c>
      <c r="F218" s="40"/>
      <c r="G218" s="40"/>
      <c r="H218" s="16" t="s">
        <v>402</v>
      </c>
      <c r="I218" s="44" t="s">
        <v>401</v>
      </c>
      <c r="J218" s="43">
        <v>2</v>
      </c>
      <c r="K218" s="13" t="str">
        <f t="shared" si="19"/>
        <v>Consulta Caderno</v>
      </c>
      <c r="L218" s="15" t="s">
        <v>0</v>
      </c>
      <c r="M218" s="12">
        <f t="shared" si="21"/>
        <v>43271</v>
      </c>
      <c r="N218"/>
      <c r="T218" s="76" t="str">
        <f>VLOOKUP(X4,[1]sup_hiperlinks!$E$5:$N$40,10,0)</f>
        <v>http://minuta.gestaourbana.prefeitura.sp.gov.br/piu-anhembi/</v>
      </c>
      <c r="AE218" s="44"/>
    </row>
    <row r="219" spans="1:31" s="36" customFormat="1" ht="15" customHeight="1">
      <c r="A219" s="41">
        <v>5</v>
      </c>
      <c r="B219" s="11" t="str">
        <f t="shared" si="18"/>
        <v>PIU Arco Jurubatuba</v>
      </c>
      <c r="C219" s="40"/>
      <c r="D219" s="40">
        <v>2</v>
      </c>
      <c r="E219" s="11" t="str">
        <f t="shared" si="20"/>
        <v>Consulta Pública Inicial</v>
      </c>
      <c r="F219" s="40"/>
      <c r="G219" s="40"/>
      <c r="H219" s="16" t="s">
        <v>400</v>
      </c>
      <c r="I219" s="44" t="s">
        <v>399</v>
      </c>
      <c r="J219" s="43">
        <v>2</v>
      </c>
      <c r="K219" s="13" t="str">
        <f t="shared" si="19"/>
        <v>Consulta Caderno</v>
      </c>
      <c r="L219" s="15" t="s">
        <v>0</v>
      </c>
      <c r="M219" s="12">
        <f t="shared" si="21"/>
        <v>43271</v>
      </c>
      <c r="N219"/>
      <c r="T219" s="76" t="str">
        <f>VLOOKUP(X2,[1]sup_hiperlinks!$E$5:$N$40,10,0)</f>
        <v>http://gestaourbana.prefeitura.sp.gov.br/wp-content/uploads/2018/01/Minuta_ATA_PIU-ANHEMBI_10_01_2018.pdf</v>
      </c>
      <c r="AE219" s="44"/>
    </row>
    <row r="220" spans="1:31" s="36" customFormat="1" ht="15" customHeight="1">
      <c r="A220" s="41">
        <v>5</v>
      </c>
      <c r="B220" s="11" t="str">
        <f t="shared" si="18"/>
        <v>PIU Arco Jurubatuba</v>
      </c>
      <c r="C220" s="40"/>
      <c r="D220" s="40">
        <v>2</v>
      </c>
      <c r="E220" s="11" t="str">
        <f t="shared" si="20"/>
        <v>Consulta Pública Inicial</v>
      </c>
      <c r="F220" s="40"/>
      <c r="G220" s="40"/>
      <c r="H220" s="16" t="s">
        <v>398</v>
      </c>
      <c r="I220" s="44" t="s">
        <v>397</v>
      </c>
      <c r="J220" s="43">
        <v>2</v>
      </c>
      <c r="K220" s="13" t="str">
        <f t="shared" si="19"/>
        <v>Consulta Caderno</v>
      </c>
      <c r="L220" s="15" t="s">
        <v>0</v>
      </c>
      <c r="M220" s="12">
        <f t="shared" si="21"/>
        <v>43271</v>
      </c>
      <c r="N220"/>
      <c r="T220" s="76"/>
      <c r="AE220" s="44"/>
    </row>
    <row r="221" spans="1:31" s="36" customFormat="1" ht="15" customHeight="1">
      <c r="A221" s="41">
        <v>5</v>
      </c>
      <c r="B221" s="11" t="str">
        <f t="shared" si="18"/>
        <v>PIU Arco Jurubatuba</v>
      </c>
      <c r="C221" s="40"/>
      <c r="D221" s="40">
        <v>2</v>
      </c>
      <c r="E221" s="11" t="str">
        <f t="shared" si="20"/>
        <v>Consulta Pública Inicial</v>
      </c>
      <c r="F221" s="40"/>
      <c r="G221" s="40"/>
      <c r="H221" s="16" t="s">
        <v>396</v>
      </c>
      <c r="I221" s="44" t="s">
        <v>395</v>
      </c>
      <c r="J221" s="43">
        <v>2</v>
      </c>
      <c r="K221" s="13" t="str">
        <f t="shared" si="19"/>
        <v>Consulta Caderno</v>
      </c>
      <c r="L221" s="15" t="s">
        <v>0</v>
      </c>
      <c r="M221" s="12">
        <f t="shared" si="21"/>
        <v>43271</v>
      </c>
      <c r="N221"/>
      <c r="T221" s="76"/>
      <c r="AE221" s="44"/>
    </row>
    <row r="222" spans="1:31" s="36" customFormat="1" ht="15" customHeight="1">
      <c r="A222" s="41">
        <v>5</v>
      </c>
      <c r="B222" s="11" t="str">
        <f t="shared" si="18"/>
        <v>PIU Arco Jurubatuba</v>
      </c>
      <c r="C222" s="40"/>
      <c r="D222" s="40">
        <v>2</v>
      </c>
      <c r="E222" s="11" t="str">
        <f t="shared" si="20"/>
        <v>Consulta Pública Inicial</v>
      </c>
      <c r="F222" s="40"/>
      <c r="G222" s="40"/>
      <c r="H222" s="16" t="s">
        <v>144</v>
      </c>
      <c r="I222" s="44" t="s">
        <v>394</v>
      </c>
      <c r="J222" s="43">
        <v>2</v>
      </c>
      <c r="K222" s="13" t="str">
        <f t="shared" si="19"/>
        <v>Consulta Caderno</v>
      </c>
      <c r="L222" s="15" t="s">
        <v>0</v>
      </c>
      <c r="M222" s="12">
        <f t="shared" si="21"/>
        <v>43271</v>
      </c>
      <c r="N222"/>
      <c r="O222" s="81"/>
      <c r="P222" s="81"/>
      <c r="Q222" s="81"/>
      <c r="R222" s="81"/>
      <c r="S222" s="81"/>
      <c r="T222" s="87"/>
      <c r="AE222" s="44"/>
    </row>
    <row r="223" spans="1:31" s="36" customFormat="1" ht="15" customHeight="1">
      <c r="A223" s="41">
        <v>5</v>
      </c>
      <c r="B223" s="11" t="str">
        <f t="shared" si="18"/>
        <v>PIU Arco Jurubatuba</v>
      </c>
      <c r="C223" s="40"/>
      <c r="D223" s="40">
        <v>2</v>
      </c>
      <c r="E223" s="11" t="str">
        <f t="shared" si="20"/>
        <v>Consulta Pública Inicial</v>
      </c>
      <c r="F223" s="40"/>
      <c r="G223" s="40"/>
      <c r="H223" s="16" t="s">
        <v>239</v>
      </c>
      <c r="I223" s="44" t="s">
        <v>393</v>
      </c>
      <c r="J223" s="43">
        <v>2</v>
      </c>
      <c r="K223" s="13" t="str">
        <f t="shared" si="19"/>
        <v>Consulta Caderno</v>
      </c>
      <c r="L223" s="15" t="s">
        <v>0</v>
      </c>
      <c r="M223" s="12">
        <f t="shared" si="21"/>
        <v>43271</v>
      </c>
      <c r="N223"/>
      <c r="O223" s="81"/>
      <c r="P223" s="80"/>
      <c r="Q223" s="80"/>
      <c r="R223" s="80"/>
      <c r="S223" s="80"/>
      <c r="T223" s="79"/>
      <c r="AE223" s="44"/>
    </row>
    <row r="224" spans="1:31" s="36" customFormat="1" ht="15" customHeight="1">
      <c r="A224" s="41">
        <v>5</v>
      </c>
      <c r="B224" s="11" t="str">
        <f t="shared" si="18"/>
        <v>PIU Arco Jurubatuba</v>
      </c>
      <c r="C224" s="40"/>
      <c r="D224" s="40">
        <v>2</v>
      </c>
      <c r="E224" s="11" t="str">
        <f t="shared" si="20"/>
        <v>Consulta Pública Inicial</v>
      </c>
      <c r="F224" s="40"/>
      <c r="G224" s="40"/>
      <c r="H224" s="16" t="s">
        <v>84</v>
      </c>
      <c r="I224" s="44" t="s">
        <v>392</v>
      </c>
      <c r="J224" s="43">
        <v>2</v>
      </c>
      <c r="K224" s="13" t="str">
        <f t="shared" si="19"/>
        <v>Consulta Caderno</v>
      </c>
      <c r="L224" s="15" t="s">
        <v>0</v>
      </c>
      <c r="M224" s="12">
        <f t="shared" si="21"/>
        <v>43271</v>
      </c>
      <c r="N224"/>
      <c r="O224" s="86"/>
      <c r="P224" s="86"/>
      <c r="Q224" s="85"/>
      <c r="R224" s="84"/>
      <c r="S224" s="83"/>
      <c r="T224" s="82"/>
      <c r="AE224" s="44"/>
    </row>
    <row r="225" spans="1:31" s="36" customFormat="1" ht="15" customHeight="1">
      <c r="A225" s="41">
        <v>5</v>
      </c>
      <c r="B225" s="11" t="str">
        <f t="shared" si="18"/>
        <v>PIU Arco Jurubatuba</v>
      </c>
      <c r="C225" s="40"/>
      <c r="D225" s="40">
        <v>2</v>
      </c>
      <c r="E225" s="11" t="str">
        <f t="shared" si="20"/>
        <v>Consulta Pública Inicial</v>
      </c>
      <c r="F225" s="40"/>
      <c r="G225" s="40"/>
      <c r="H225" s="16" t="s">
        <v>82</v>
      </c>
      <c r="I225" s="44" t="s">
        <v>391</v>
      </c>
      <c r="J225" s="43">
        <v>2</v>
      </c>
      <c r="K225" s="13" t="str">
        <f t="shared" si="19"/>
        <v>Consulta Caderno</v>
      </c>
      <c r="L225" s="15" t="s">
        <v>0</v>
      </c>
      <c r="M225" s="12">
        <f t="shared" si="21"/>
        <v>43271</v>
      </c>
      <c r="N225"/>
      <c r="O225" s="86"/>
      <c r="P225" s="86"/>
      <c r="Q225" s="85"/>
      <c r="R225" s="84"/>
      <c r="S225" s="83"/>
      <c r="T225" s="82"/>
      <c r="AE225" s="44"/>
    </row>
    <row r="226" spans="1:31" s="36" customFormat="1" ht="15" customHeight="1">
      <c r="A226" s="41">
        <v>5</v>
      </c>
      <c r="B226" s="11" t="str">
        <f t="shared" si="18"/>
        <v>PIU Arco Jurubatuba</v>
      </c>
      <c r="C226" s="40"/>
      <c r="D226" s="40">
        <v>5</v>
      </c>
      <c r="E226" s="11" t="str">
        <f t="shared" si="20"/>
        <v>Discussão Pública</v>
      </c>
      <c r="F226" s="40"/>
      <c r="G226" s="40"/>
      <c r="H226" s="16" t="s">
        <v>390</v>
      </c>
      <c r="I226" s="44" t="s">
        <v>389</v>
      </c>
      <c r="J226" s="43">
        <v>3</v>
      </c>
      <c r="K226" s="13" t="str">
        <f t="shared" si="19"/>
        <v>Consulta Minuta</v>
      </c>
      <c r="L226" s="15" t="s">
        <v>0</v>
      </c>
      <c r="M226" s="12">
        <f t="shared" si="21"/>
        <v>43271</v>
      </c>
      <c r="N226"/>
      <c r="O226" s="86"/>
      <c r="P226" s="86"/>
      <c r="Q226" s="85"/>
      <c r="R226" s="84"/>
      <c r="S226" s="83"/>
      <c r="T226" s="82"/>
      <c r="AE226" s="44"/>
    </row>
    <row r="227" spans="1:31" s="36" customFormat="1" ht="15" customHeight="1">
      <c r="A227" s="41">
        <v>5</v>
      </c>
      <c r="B227" s="11" t="str">
        <f t="shared" si="18"/>
        <v>PIU Arco Jurubatuba</v>
      </c>
      <c r="C227" s="40"/>
      <c r="D227" s="40">
        <v>5</v>
      </c>
      <c r="E227" s="11" t="str">
        <f t="shared" si="20"/>
        <v>Discussão Pública</v>
      </c>
      <c r="F227" s="40"/>
      <c r="G227" s="40"/>
      <c r="H227" s="16" t="s">
        <v>67</v>
      </c>
      <c r="I227" s="44" t="s">
        <v>388</v>
      </c>
      <c r="J227" s="43">
        <v>3</v>
      </c>
      <c r="K227" s="13" t="str">
        <f t="shared" si="19"/>
        <v>Consulta Minuta</v>
      </c>
      <c r="L227" s="15" t="s">
        <v>0</v>
      </c>
      <c r="M227" s="12">
        <f t="shared" si="21"/>
        <v>43271</v>
      </c>
      <c r="N227"/>
      <c r="O227" s="81"/>
      <c r="P227" s="80"/>
      <c r="Q227" s="80"/>
      <c r="R227" s="80"/>
      <c r="S227" s="80"/>
      <c r="T227" s="79" t="e">
        <f>VLOOKUP(H227,[1]sup_hiperlinks!$E$5:$P$40,12,0)</f>
        <v>#N/A</v>
      </c>
      <c r="AE227" s="44"/>
    </row>
    <row r="228" spans="1:31" s="36" customFormat="1" ht="15" customHeight="1">
      <c r="A228" s="41">
        <v>5</v>
      </c>
      <c r="B228" s="11" t="str">
        <f t="shared" si="18"/>
        <v>PIU Arco Jurubatuba</v>
      </c>
      <c r="C228" s="40"/>
      <c r="D228" s="40">
        <v>5</v>
      </c>
      <c r="E228" s="11" t="str">
        <f t="shared" si="20"/>
        <v>Discussão Pública</v>
      </c>
      <c r="F228" s="40"/>
      <c r="G228" s="40"/>
      <c r="H228" s="16" t="s">
        <v>239</v>
      </c>
      <c r="I228" s="44" t="s">
        <v>387</v>
      </c>
      <c r="J228" s="43">
        <v>3</v>
      </c>
      <c r="K228" s="13" t="str">
        <f t="shared" si="19"/>
        <v>Consulta Minuta</v>
      </c>
      <c r="L228" s="15" t="s">
        <v>0</v>
      </c>
      <c r="M228" s="12">
        <f t="shared" si="21"/>
        <v>43271</v>
      </c>
      <c r="N228"/>
      <c r="O228" s="78"/>
      <c r="P228" s="78"/>
      <c r="Q228" s="78"/>
      <c r="R228" s="78"/>
      <c r="S228" s="78"/>
      <c r="T228" s="77" t="str">
        <f>VLOOKUP(H228,[1]sup_hiperlinks!$E$5:$P$40,12,0)</f>
        <v>http://gestaourbana.prefeitura.sp.gov.br/estruturacao-territorial/piu/piu-pacaembu/</v>
      </c>
      <c r="AE228" s="44"/>
    </row>
    <row r="229" spans="1:31" s="36" customFormat="1" ht="15" customHeight="1">
      <c r="A229" s="41">
        <v>5</v>
      </c>
      <c r="B229" s="11" t="str">
        <f t="shared" si="18"/>
        <v>PIU Arco Jurubatuba</v>
      </c>
      <c r="C229" s="40"/>
      <c r="D229" s="40">
        <v>5</v>
      </c>
      <c r="E229" s="11" t="str">
        <f t="shared" si="20"/>
        <v>Discussão Pública</v>
      </c>
      <c r="F229" s="40"/>
      <c r="G229" s="40"/>
      <c r="H229" s="16" t="s">
        <v>386</v>
      </c>
      <c r="I229" s="42" t="s">
        <v>385</v>
      </c>
      <c r="J229" s="43">
        <v>3</v>
      </c>
      <c r="K229" s="13" t="str">
        <f t="shared" si="19"/>
        <v>Consulta Minuta</v>
      </c>
      <c r="L229" s="15" t="s">
        <v>0</v>
      </c>
      <c r="M229" s="12">
        <f t="shared" si="21"/>
        <v>43271</v>
      </c>
      <c r="N229"/>
      <c r="T229" s="76" t="e">
        <f>VLOOKUP(H229,[1]sup_hiperlinks!$E$5:$P$40,12,0)</f>
        <v>#N/A</v>
      </c>
      <c r="AE229" s="42"/>
    </row>
    <row r="230" spans="1:31" s="36" customFormat="1" ht="15" customHeight="1">
      <c r="A230" s="41">
        <v>5</v>
      </c>
      <c r="B230" s="11" t="str">
        <f t="shared" si="18"/>
        <v>PIU Arco Jurubatuba</v>
      </c>
      <c r="C230" s="40"/>
      <c r="D230" s="40">
        <v>5</v>
      </c>
      <c r="E230" s="11" t="str">
        <f t="shared" si="20"/>
        <v>Discussão Pública</v>
      </c>
      <c r="F230" s="40"/>
      <c r="G230" s="40"/>
      <c r="H230" s="62" t="s">
        <v>384</v>
      </c>
      <c r="I230" s="75" t="s">
        <v>384</v>
      </c>
      <c r="J230" s="43">
        <v>3</v>
      </c>
      <c r="K230" s="13" t="str">
        <f t="shared" si="19"/>
        <v>Consulta Minuta</v>
      </c>
      <c r="L230" s="15" t="s">
        <v>0</v>
      </c>
      <c r="M230" s="12">
        <f t="shared" si="21"/>
        <v>43271</v>
      </c>
      <c r="N230"/>
      <c r="T230" s="76"/>
      <c r="AE230" s="75"/>
    </row>
    <row r="231" spans="1:31" s="36" customFormat="1" ht="15" customHeight="1">
      <c r="A231" s="41">
        <v>5</v>
      </c>
      <c r="B231" s="11" t="str">
        <f t="shared" si="18"/>
        <v>PIU Arco Jurubatuba</v>
      </c>
      <c r="C231" s="40"/>
      <c r="D231" s="40">
        <v>5</v>
      </c>
      <c r="E231" s="11" t="str">
        <f t="shared" si="20"/>
        <v>Discussão Pública</v>
      </c>
      <c r="F231" s="40"/>
      <c r="G231" s="40"/>
      <c r="H231" s="62" t="s">
        <v>383</v>
      </c>
      <c r="I231" s="75" t="s">
        <v>383</v>
      </c>
      <c r="J231" s="43">
        <v>3</v>
      </c>
      <c r="K231" s="13" t="str">
        <f t="shared" si="19"/>
        <v>Consulta Minuta</v>
      </c>
      <c r="L231" s="15" t="s">
        <v>0</v>
      </c>
      <c r="M231" s="12">
        <f t="shared" si="21"/>
        <v>43271</v>
      </c>
      <c r="N231"/>
      <c r="T231" s="76" t="e">
        <f>VLOOKUP(H231,[1]sup_hiperlinks!$E$5:$P$40,12,0)</f>
        <v>#N/A</v>
      </c>
      <c r="AE231" s="75"/>
    </row>
    <row r="232" spans="1:31" s="36" customFormat="1" ht="15" customHeight="1">
      <c r="A232" s="41">
        <v>5</v>
      </c>
      <c r="B232" s="11" t="str">
        <f t="shared" si="18"/>
        <v>PIU Arco Jurubatuba</v>
      </c>
      <c r="C232" s="40"/>
      <c r="D232" s="40">
        <v>5</v>
      </c>
      <c r="E232" s="11" t="str">
        <f t="shared" ref="E232:E263" si="22">VLOOKUP(D232,$O$32:$P$43,2,0)</f>
        <v>Discussão Pública</v>
      </c>
      <c r="F232" s="40"/>
      <c r="G232" s="40"/>
      <c r="H232" s="62" t="s">
        <v>382</v>
      </c>
      <c r="I232" s="75" t="s">
        <v>382</v>
      </c>
      <c r="J232" s="43">
        <v>3</v>
      </c>
      <c r="K232" s="13" t="str">
        <f t="shared" si="19"/>
        <v>Consulta Minuta</v>
      </c>
      <c r="L232" s="15" t="s">
        <v>0</v>
      </c>
      <c r="M232" s="12">
        <f t="shared" si="21"/>
        <v>43271</v>
      </c>
      <c r="N232"/>
      <c r="T232" s="76"/>
      <c r="AE232" s="75"/>
    </row>
    <row r="233" spans="1:31" s="36" customFormat="1" ht="15" customHeight="1">
      <c r="A233" s="41">
        <v>5</v>
      </c>
      <c r="B233" s="11" t="str">
        <f t="shared" si="18"/>
        <v>PIU Arco Jurubatuba</v>
      </c>
      <c r="C233" s="40"/>
      <c r="D233" s="40">
        <v>5</v>
      </c>
      <c r="E233" s="11" t="str">
        <f t="shared" si="22"/>
        <v>Discussão Pública</v>
      </c>
      <c r="F233" s="40"/>
      <c r="G233" s="40"/>
      <c r="H233" s="62" t="s">
        <v>381</v>
      </c>
      <c r="I233" s="75" t="s">
        <v>381</v>
      </c>
      <c r="J233" s="43">
        <v>3</v>
      </c>
      <c r="K233" s="13" t="str">
        <f t="shared" si="19"/>
        <v>Consulta Minuta</v>
      </c>
      <c r="L233" s="15" t="s">
        <v>0</v>
      </c>
      <c r="M233" s="12">
        <f t="shared" si="21"/>
        <v>43271</v>
      </c>
      <c r="N233"/>
      <c r="T233" s="76"/>
      <c r="AE233" s="75"/>
    </row>
    <row r="234" spans="1:31" s="36" customFormat="1" ht="15" customHeight="1">
      <c r="A234" s="41">
        <v>5</v>
      </c>
      <c r="B234" s="11" t="str">
        <f t="shared" si="18"/>
        <v>PIU Arco Jurubatuba</v>
      </c>
      <c r="C234" s="40"/>
      <c r="D234" s="40">
        <v>5</v>
      </c>
      <c r="E234" s="11" t="str">
        <f t="shared" si="22"/>
        <v>Discussão Pública</v>
      </c>
      <c r="F234" s="40"/>
      <c r="G234" s="40"/>
      <c r="H234" s="62" t="s">
        <v>380</v>
      </c>
      <c r="I234" s="75" t="s">
        <v>380</v>
      </c>
      <c r="J234" s="43">
        <v>3</v>
      </c>
      <c r="K234" s="13" t="str">
        <f t="shared" si="19"/>
        <v>Consulta Minuta</v>
      </c>
      <c r="L234" s="15" t="s">
        <v>0</v>
      </c>
      <c r="M234" s="12">
        <f t="shared" si="21"/>
        <v>43271</v>
      </c>
      <c r="N234"/>
      <c r="T234" s="76"/>
      <c r="AE234" s="75"/>
    </row>
    <row r="235" spans="1:31" ht="15" customHeight="1">
      <c r="A235" s="41">
        <v>5</v>
      </c>
      <c r="B235" s="11" t="str">
        <f t="shared" si="18"/>
        <v>PIU Arco Jurubatuba</v>
      </c>
      <c r="C235" s="40"/>
      <c r="D235" s="40">
        <v>5</v>
      </c>
      <c r="E235" s="11" t="str">
        <f t="shared" si="22"/>
        <v>Discussão Pública</v>
      </c>
      <c r="F235" s="40"/>
      <c r="G235" s="40"/>
      <c r="H235" s="62" t="s">
        <v>379</v>
      </c>
      <c r="I235" s="75" t="s">
        <v>379</v>
      </c>
      <c r="J235" s="43">
        <v>3</v>
      </c>
      <c r="K235" s="13" t="str">
        <f t="shared" si="19"/>
        <v>Consulta Minuta</v>
      </c>
      <c r="L235" s="15" t="s">
        <v>0</v>
      </c>
      <c r="M235" s="12">
        <f t="shared" si="21"/>
        <v>43271</v>
      </c>
      <c r="AE235" s="75"/>
    </row>
    <row r="236" spans="1:31" ht="15" customHeight="1">
      <c r="A236" s="41">
        <v>5</v>
      </c>
      <c r="B236" s="11" t="str">
        <f t="shared" si="18"/>
        <v>PIU Arco Jurubatuba</v>
      </c>
      <c r="C236" s="40"/>
      <c r="D236" s="40">
        <v>5</v>
      </c>
      <c r="E236" s="11" t="str">
        <f t="shared" si="22"/>
        <v>Discussão Pública</v>
      </c>
      <c r="F236" s="40"/>
      <c r="G236" s="40"/>
      <c r="H236" s="62" t="s">
        <v>378</v>
      </c>
      <c r="I236" s="75" t="s">
        <v>378</v>
      </c>
      <c r="J236" s="43">
        <v>3</v>
      </c>
      <c r="K236" s="13" t="str">
        <f t="shared" si="19"/>
        <v>Consulta Minuta</v>
      </c>
      <c r="L236" s="15" t="s">
        <v>0</v>
      </c>
      <c r="M236" s="12">
        <f t="shared" si="21"/>
        <v>43271</v>
      </c>
      <c r="AE236" s="75"/>
    </row>
    <row r="237" spans="1:31" ht="15" customHeight="1">
      <c r="A237" s="41">
        <v>5</v>
      </c>
      <c r="B237" s="11" t="str">
        <f t="shared" si="18"/>
        <v>PIU Arco Jurubatuba</v>
      </c>
      <c r="C237" s="40"/>
      <c r="D237" s="40">
        <v>5</v>
      </c>
      <c r="E237" s="11" t="str">
        <f t="shared" si="22"/>
        <v>Discussão Pública</v>
      </c>
      <c r="F237" s="40"/>
      <c r="G237" s="40"/>
      <c r="H237" s="16" t="s">
        <v>377</v>
      </c>
      <c r="I237" s="44" t="s">
        <v>376</v>
      </c>
      <c r="J237" s="43">
        <v>3</v>
      </c>
      <c r="K237" s="13" t="str">
        <f t="shared" si="19"/>
        <v>Consulta Minuta</v>
      </c>
      <c r="L237" s="15" t="s">
        <v>0</v>
      </c>
      <c r="M237" s="12">
        <f t="shared" si="21"/>
        <v>43271</v>
      </c>
      <c r="AE237" s="44"/>
    </row>
    <row r="238" spans="1:31" ht="15" customHeight="1">
      <c r="A238" s="41">
        <v>5</v>
      </c>
      <c r="B238" s="11" t="str">
        <f t="shared" si="18"/>
        <v>PIU Arco Jurubatuba</v>
      </c>
      <c r="C238" s="40"/>
      <c r="D238" s="40">
        <v>5</v>
      </c>
      <c r="E238" s="11" t="str">
        <f t="shared" si="22"/>
        <v>Discussão Pública</v>
      </c>
      <c r="F238" s="40"/>
      <c r="G238" s="40"/>
      <c r="H238" s="62" t="s">
        <v>375</v>
      </c>
      <c r="I238" s="75" t="s">
        <v>375</v>
      </c>
      <c r="J238" s="43">
        <v>3</v>
      </c>
      <c r="K238" s="13" t="str">
        <f t="shared" si="19"/>
        <v>Consulta Minuta</v>
      </c>
      <c r="L238" s="15" t="s">
        <v>0</v>
      </c>
      <c r="M238" s="12">
        <f t="shared" si="21"/>
        <v>43271</v>
      </c>
      <c r="AE238" s="75"/>
    </row>
    <row r="239" spans="1:31" ht="15" customHeight="1">
      <c r="A239" s="41">
        <v>5</v>
      </c>
      <c r="B239" s="11" t="str">
        <f t="shared" si="18"/>
        <v>PIU Arco Jurubatuba</v>
      </c>
      <c r="C239" s="40"/>
      <c r="D239" s="40">
        <v>5</v>
      </c>
      <c r="E239" s="11" t="str">
        <f t="shared" si="22"/>
        <v>Discussão Pública</v>
      </c>
      <c r="F239" s="40"/>
      <c r="G239" s="40"/>
      <c r="H239" s="62" t="s">
        <v>374</v>
      </c>
      <c r="I239" s="75" t="s">
        <v>374</v>
      </c>
      <c r="J239" s="43">
        <v>3</v>
      </c>
      <c r="K239" s="13" t="str">
        <f t="shared" si="19"/>
        <v>Consulta Minuta</v>
      </c>
      <c r="L239" s="15" t="s">
        <v>0</v>
      </c>
      <c r="M239" s="12">
        <f t="shared" si="21"/>
        <v>43271</v>
      </c>
      <c r="AE239" s="75"/>
    </row>
    <row r="240" spans="1:31" ht="15" customHeight="1">
      <c r="A240" s="41">
        <v>5</v>
      </c>
      <c r="B240" s="11" t="str">
        <f t="shared" si="18"/>
        <v>PIU Arco Jurubatuba</v>
      </c>
      <c r="C240" s="40"/>
      <c r="D240" s="40">
        <v>5</v>
      </c>
      <c r="E240" s="11" t="str">
        <f t="shared" si="22"/>
        <v>Discussão Pública</v>
      </c>
      <c r="F240" s="40"/>
      <c r="G240" s="40"/>
      <c r="H240" s="62" t="s">
        <v>373</v>
      </c>
      <c r="I240" s="75" t="s">
        <v>373</v>
      </c>
      <c r="J240" s="43">
        <v>3</v>
      </c>
      <c r="K240" s="13" t="str">
        <f t="shared" si="19"/>
        <v>Consulta Minuta</v>
      </c>
      <c r="L240" s="15" t="s">
        <v>0</v>
      </c>
      <c r="M240" s="12">
        <f t="shared" si="21"/>
        <v>43271</v>
      </c>
      <c r="AE240" s="75"/>
    </row>
    <row r="241" spans="1:31" ht="15" customHeight="1">
      <c r="A241" s="41">
        <v>5</v>
      </c>
      <c r="B241" s="11" t="str">
        <f t="shared" si="18"/>
        <v>PIU Arco Jurubatuba</v>
      </c>
      <c r="C241" s="40"/>
      <c r="D241" s="40">
        <v>5</v>
      </c>
      <c r="E241" s="11" t="str">
        <f t="shared" si="22"/>
        <v>Discussão Pública</v>
      </c>
      <c r="F241" s="40"/>
      <c r="G241" s="40"/>
      <c r="H241" s="62" t="s">
        <v>372</v>
      </c>
      <c r="I241" s="75" t="s">
        <v>372</v>
      </c>
      <c r="J241" s="43">
        <v>3</v>
      </c>
      <c r="K241" s="13" t="str">
        <f t="shared" si="19"/>
        <v>Consulta Minuta</v>
      </c>
      <c r="L241" s="15" t="s">
        <v>0</v>
      </c>
      <c r="M241" s="12">
        <f t="shared" si="21"/>
        <v>43271</v>
      </c>
      <c r="AE241" s="75"/>
    </row>
    <row r="242" spans="1:31" ht="15" customHeight="1">
      <c r="A242" s="41">
        <v>5</v>
      </c>
      <c r="B242" s="11" t="str">
        <f t="shared" si="18"/>
        <v>PIU Arco Jurubatuba</v>
      </c>
      <c r="C242" s="40"/>
      <c r="D242" s="40">
        <v>5</v>
      </c>
      <c r="E242" s="11" t="str">
        <f t="shared" si="22"/>
        <v>Discussão Pública</v>
      </c>
      <c r="F242" s="40"/>
      <c r="G242" s="40"/>
      <c r="H242" s="62" t="s">
        <v>371</v>
      </c>
      <c r="I242" s="75" t="s">
        <v>371</v>
      </c>
      <c r="J242" s="43">
        <v>3</v>
      </c>
      <c r="K242" s="13" t="str">
        <f t="shared" si="19"/>
        <v>Consulta Minuta</v>
      </c>
      <c r="L242" s="15" t="s">
        <v>0</v>
      </c>
      <c r="M242" s="12">
        <f t="shared" si="21"/>
        <v>43271</v>
      </c>
      <c r="AE242" s="75"/>
    </row>
    <row r="243" spans="1:31" ht="15" customHeight="1">
      <c r="A243" s="41">
        <v>5</v>
      </c>
      <c r="B243" s="11" t="str">
        <f t="shared" si="18"/>
        <v>PIU Arco Jurubatuba</v>
      </c>
      <c r="C243" s="40"/>
      <c r="D243" s="40">
        <v>5</v>
      </c>
      <c r="E243" s="11" t="str">
        <f t="shared" si="22"/>
        <v>Discussão Pública</v>
      </c>
      <c r="F243" s="40"/>
      <c r="G243" s="40"/>
      <c r="H243" s="62" t="s">
        <v>370</v>
      </c>
      <c r="I243" s="75" t="s">
        <v>370</v>
      </c>
      <c r="J243" s="43">
        <v>3</v>
      </c>
      <c r="K243" s="13" t="str">
        <f t="shared" si="19"/>
        <v>Consulta Minuta</v>
      </c>
      <c r="L243" s="15" t="s">
        <v>0</v>
      </c>
      <c r="M243" s="12">
        <f t="shared" si="21"/>
        <v>43271</v>
      </c>
      <c r="AE243" s="75"/>
    </row>
    <row r="244" spans="1:31" ht="15" customHeight="1">
      <c r="A244" s="41">
        <v>5</v>
      </c>
      <c r="B244" s="11" t="str">
        <f t="shared" si="18"/>
        <v>PIU Arco Jurubatuba</v>
      </c>
      <c r="C244" s="40"/>
      <c r="D244" s="40">
        <v>5</v>
      </c>
      <c r="E244" s="11" t="str">
        <f t="shared" si="22"/>
        <v>Discussão Pública</v>
      </c>
      <c r="F244" s="40"/>
      <c r="G244" s="40"/>
      <c r="H244" s="62" t="s">
        <v>369</v>
      </c>
      <c r="I244" s="75" t="s">
        <v>369</v>
      </c>
      <c r="J244" s="43">
        <v>3</v>
      </c>
      <c r="K244" s="13" t="str">
        <f t="shared" si="19"/>
        <v>Consulta Minuta</v>
      </c>
      <c r="L244" s="15" t="s">
        <v>0</v>
      </c>
      <c r="M244" s="12">
        <f t="shared" si="21"/>
        <v>43271</v>
      </c>
      <c r="AE244" s="75"/>
    </row>
    <row r="245" spans="1:31" ht="15" customHeight="1">
      <c r="A245" s="41">
        <v>5</v>
      </c>
      <c r="B245" s="11" t="str">
        <f t="shared" si="18"/>
        <v>PIU Arco Jurubatuba</v>
      </c>
      <c r="C245" s="40"/>
      <c r="D245" s="40">
        <v>5</v>
      </c>
      <c r="E245" s="11" t="str">
        <f t="shared" si="22"/>
        <v>Discussão Pública</v>
      </c>
      <c r="F245" s="40"/>
      <c r="G245" s="40"/>
      <c r="H245" s="16" t="s">
        <v>368</v>
      </c>
      <c r="I245" s="44" t="s">
        <v>367</v>
      </c>
      <c r="J245" s="43">
        <v>3</v>
      </c>
      <c r="K245" s="13" t="str">
        <f t="shared" si="19"/>
        <v>Consulta Minuta</v>
      </c>
      <c r="L245" s="15" t="s">
        <v>0</v>
      </c>
      <c r="M245" s="12">
        <f t="shared" si="21"/>
        <v>43271</v>
      </c>
      <c r="AE245" s="44"/>
    </row>
    <row r="246" spans="1:31" ht="15" customHeight="1">
      <c r="A246" s="41">
        <v>5</v>
      </c>
      <c r="B246" s="11" t="str">
        <f t="shared" si="18"/>
        <v>PIU Arco Jurubatuba</v>
      </c>
      <c r="C246" s="40">
        <v>89</v>
      </c>
      <c r="D246" s="40">
        <v>5</v>
      </c>
      <c r="E246" s="11" t="str">
        <f t="shared" si="22"/>
        <v>Discussão Pública</v>
      </c>
      <c r="F246" s="40" t="s">
        <v>58</v>
      </c>
      <c r="G246" s="40" t="s">
        <v>57</v>
      </c>
      <c r="H246" s="16" t="s">
        <v>144</v>
      </c>
      <c r="I246" s="37" t="s">
        <v>366</v>
      </c>
      <c r="J246" s="43">
        <v>4</v>
      </c>
      <c r="K246" s="13" t="str">
        <f t="shared" si="19"/>
        <v>Audiência Pública</v>
      </c>
      <c r="L246" s="15" t="s">
        <v>270</v>
      </c>
      <c r="M246" s="12">
        <v>43293</v>
      </c>
      <c r="AD246" s="36" t="s">
        <v>366</v>
      </c>
      <c r="AE246" s="11" t="s">
        <v>365</v>
      </c>
    </row>
    <row r="247" spans="1:31" ht="15" customHeight="1">
      <c r="A247" s="41">
        <v>5</v>
      </c>
      <c r="B247" s="11" t="str">
        <f t="shared" si="18"/>
        <v>PIU Arco Jurubatuba</v>
      </c>
      <c r="C247" s="40"/>
      <c r="D247" s="40">
        <v>5</v>
      </c>
      <c r="E247" s="11" t="str">
        <f t="shared" si="22"/>
        <v>Discussão Pública</v>
      </c>
      <c r="F247" s="40"/>
      <c r="G247" s="40"/>
      <c r="H247" s="16" t="s">
        <v>364</v>
      </c>
      <c r="I247" s="44" t="s">
        <v>363</v>
      </c>
      <c r="J247" s="43">
        <v>4</v>
      </c>
      <c r="K247" s="13" t="str">
        <f t="shared" si="19"/>
        <v>Audiência Pública</v>
      </c>
      <c r="L247" s="15" t="s">
        <v>0</v>
      </c>
      <c r="M247" s="12">
        <f t="shared" ref="M247:M260" si="23">$M$2</f>
        <v>43271</v>
      </c>
      <c r="AE247" s="44"/>
    </row>
    <row r="248" spans="1:31" ht="15" customHeight="1">
      <c r="A248" s="41">
        <v>5</v>
      </c>
      <c r="B248" s="11" t="str">
        <f t="shared" si="18"/>
        <v>PIU Arco Jurubatuba</v>
      </c>
      <c r="C248" s="40"/>
      <c r="D248" s="40">
        <v>5</v>
      </c>
      <c r="E248" s="11" t="str">
        <f t="shared" si="22"/>
        <v>Discussão Pública</v>
      </c>
      <c r="F248" s="40"/>
      <c r="G248" s="40"/>
      <c r="H248" s="16" t="s">
        <v>362</v>
      </c>
      <c r="I248" s="44" t="s">
        <v>361</v>
      </c>
      <c r="J248" s="43">
        <v>4</v>
      </c>
      <c r="K248" s="13" t="str">
        <f t="shared" si="19"/>
        <v>Audiência Pública</v>
      </c>
      <c r="L248" s="15" t="s">
        <v>0</v>
      </c>
      <c r="M248" s="12">
        <f t="shared" si="23"/>
        <v>43271</v>
      </c>
      <c r="AE248" s="44"/>
    </row>
    <row r="249" spans="1:31" ht="15" customHeight="1">
      <c r="A249" s="41">
        <v>5</v>
      </c>
      <c r="B249" s="11" t="str">
        <f t="shared" si="18"/>
        <v>PIU Arco Jurubatuba</v>
      </c>
      <c r="C249" s="40"/>
      <c r="D249" s="40">
        <v>5</v>
      </c>
      <c r="E249" s="11" t="str">
        <f t="shared" si="22"/>
        <v>Discussão Pública</v>
      </c>
      <c r="F249" s="40"/>
      <c r="G249" s="40"/>
      <c r="H249" s="16" t="s">
        <v>360</v>
      </c>
      <c r="I249" s="44" t="s">
        <v>359</v>
      </c>
      <c r="J249" s="43">
        <v>4</v>
      </c>
      <c r="K249" s="13" t="str">
        <f t="shared" si="19"/>
        <v>Audiência Pública</v>
      </c>
      <c r="L249" s="15" t="s">
        <v>0</v>
      </c>
      <c r="M249" s="12">
        <f t="shared" si="23"/>
        <v>43271</v>
      </c>
      <c r="N249" s="74"/>
      <c r="AE249" s="44"/>
    </row>
    <row r="250" spans="1:31" ht="15" customHeight="1">
      <c r="A250" s="41">
        <v>5</v>
      </c>
      <c r="B250" s="11" t="str">
        <f t="shared" si="18"/>
        <v>PIU Arco Jurubatuba</v>
      </c>
      <c r="C250" s="40"/>
      <c r="D250" s="40">
        <v>5</v>
      </c>
      <c r="E250" s="11" t="str">
        <f t="shared" si="22"/>
        <v>Discussão Pública</v>
      </c>
      <c r="F250" s="40"/>
      <c r="G250" s="40"/>
      <c r="H250" s="16" t="s">
        <v>358</v>
      </c>
      <c r="I250" s="44" t="s">
        <v>357</v>
      </c>
      <c r="J250" s="43">
        <v>4</v>
      </c>
      <c r="K250" s="13" t="str">
        <f t="shared" si="19"/>
        <v>Audiência Pública</v>
      </c>
      <c r="L250" s="15" t="s">
        <v>0</v>
      </c>
      <c r="M250" s="12">
        <f t="shared" si="23"/>
        <v>43271</v>
      </c>
      <c r="AE250" s="44"/>
    </row>
    <row r="251" spans="1:31" ht="15" customHeight="1">
      <c r="A251" s="41">
        <v>5</v>
      </c>
      <c r="B251" s="11" t="str">
        <f t="shared" si="18"/>
        <v>PIU Arco Jurubatuba</v>
      </c>
      <c r="C251" s="40"/>
      <c r="D251" s="40">
        <v>5</v>
      </c>
      <c r="E251" s="11" t="str">
        <f t="shared" si="22"/>
        <v>Discussão Pública</v>
      </c>
      <c r="F251" s="40"/>
      <c r="G251" s="40"/>
      <c r="H251" s="16" t="s">
        <v>356</v>
      </c>
      <c r="I251" s="44" t="s">
        <v>355</v>
      </c>
      <c r="J251" s="43">
        <v>4</v>
      </c>
      <c r="K251" s="13" t="str">
        <f t="shared" si="19"/>
        <v>Audiência Pública</v>
      </c>
      <c r="L251" s="15" t="s">
        <v>0</v>
      </c>
      <c r="M251" s="12">
        <f t="shared" si="23"/>
        <v>43271</v>
      </c>
      <c r="AE251" s="44"/>
    </row>
    <row r="252" spans="1:31" ht="15" customHeight="1">
      <c r="A252" s="41">
        <v>5</v>
      </c>
      <c r="B252" s="11" t="str">
        <f t="shared" si="18"/>
        <v>PIU Arco Jurubatuba</v>
      </c>
      <c r="C252" s="40"/>
      <c r="D252" s="40">
        <v>5</v>
      </c>
      <c r="E252" s="11" t="str">
        <f t="shared" si="22"/>
        <v>Discussão Pública</v>
      </c>
      <c r="F252" s="40"/>
      <c r="G252" s="40"/>
      <c r="H252" s="16" t="s">
        <v>354</v>
      </c>
      <c r="I252" s="44" t="s">
        <v>353</v>
      </c>
      <c r="J252" s="43">
        <v>4</v>
      </c>
      <c r="K252" s="13" t="str">
        <f t="shared" si="19"/>
        <v>Audiência Pública</v>
      </c>
      <c r="L252" s="15" t="s">
        <v>0</v>
      </c>
      <c r="M252" s="12">
        <f t="shared" si="23"/>
        <v>43271</v>
      </c>
      <c r="AE252" s="44"/>
    </row>
    <row r="253" spans="1:31" ht="15" customHeight="1">
      <c r="A253" s="41">
        <v>5</v>
      </c>
      <c r="B253" s="11" t="str">
        <f t="shared" si="18"/>
        <v>PIU Arco Jurubatuba</v>
      </c>
      <c r="C253" s="40"/>
      <c r="D253" s="40">
        <v>5</v>
      </c>
      <c r="E253" s="11" t="str">
        <f t="shared" si="22"/>
        <v>Discussão Pública</v>
      </c>
      <c r="F253" s="40"/>
      <c r="G253" s="40"/>
      <c r="H253" s="16" t="s">
        <v>352</v>
      </c>
      <c r="I253" s="44" t="s">
        <v>351</v>
      </c>
      <c r="J253" s="43">
        <v>4</v>
      </c>
      <c r="K253" s="13" t="str">
        <f t="shared" si="19"/>
        <v>Audiência Pública</v>
      </c>
      <c r="L253" s="15" t="s">
        <v>0</v>
      </c>
      <c r="M253" s="12">
        <f t="shared" si="23"/>
        <v>43271</v>
      </c>
      <c r="AE253" s="44"/>
    </row>
    <row r="254" spans="1:31" ht="15" customHeight="1">
      <c r="A254" s="41">
        <v>5</v>
      </c>
      <c r="B254" s="11" t="str">
        <f t="shared" si="18"/>
        <v>PIU Arco Jurubatuba</v>
      </c>
      <c r="C254" s="40"/>
      <c r="D254" s="40">
        <v>5</v>
      </c>
      <c r="E254" s="11" t="str">
        <f t="shared" si="22"/>
        <v>Discussão Pública</v>
      </c>
      <c r="F254" s="40"/>
      <c r="G254" s="40"/>
      <c r="H254" s="16" t="s">
        <v>350</v>
      </c>
      <c r="I254" s="44" t="s">
        <v>349</v>
      </c>
      <c r="J254" s="43">
        <v>4</v>
      </c>
      <c r="K254" s="13" t="str">
        <f t="shared" si="19"/>
        <v>Audiência Pública</v>
      </c>
      <c r="L254" s="15" t="s">
        <v>0</v>
      </c>
      <c r="M254" s="12">
        <f t="shared" si="23"/>
        <v>43271</v>
      </c>
      <c r="AE254" s="44"/>
    </row>
    <row r="255" spans="1:31" ht="15" customHeight="1">
      <c r="A255" s="60">
        <v>5</v>
      </c>
      <c r="B255" s="62" t="str">
        <f t="shared" si="18"/>
        <v>PIU Arco Jurubatuba</v>
      </c>
      <c r="C255" s="59"/>
      <c r="D255" s="59">
        <v>5</v>
      </c>
      <c r="E255" s="11" t="str">
        <f t="shared" si="22"/>
        <v>Discussão Pública</v>
      </c>
      <c r="F255" s="59"/>
      <c r="G255" s="59"/>
      <c r="H255" s="62" t="s">
        <v>348</v>
      </c>
      <c r="I255" s="72" t="s">
        <v>347</v>
      </c>
      <c r="J255" s="32">
        <v>4</v>
      </c>
      <c r="K255" s="13" t="str">
        <f t="shared" si="19"/>
        <v>Audiência Pública</v>
      </c>
      <c r="L255" s="15" t="s">
        <v>0</v>
      </c>
      <c r="M255" s="12">
        <f t="shared" si="23"/>
        <v>43271</v>
      </c>
      <c r="AE255" s="72"/>
    </row>
    <row r="256" spans="1:31" ht="15" customHeight="1">
      <c r="A256" s="60">
        <v>5</v>
      </c>
      <c r="B256" s="62" t="str">
        <f t="shared" si="18"/>
        <v>PIU Arco Jurubatuba</v>
      </c>
      <c r="C256" s="59"/>
      <c r="D256" s="59">
        <v>5</v>
      </c>
      <c r="E256" s="11" t="str">
        <f t="shared" si="22"/>
        <v>Discussão Pública</v>
      </c>
      <c r="F256" s="59"/>
      <c r="G256" s="59"/>
      <c r="H256" s="62" t="s">
        <v>346</v>
      </c>
      <c r="I256" s="72" t="s">
        <v>345</v>
      </c>
      <c r="J256" s="32">
        <v>4</v>
      </c>
      <c r="K256" s="13" t="str">
        <f t="shared" si="19"/>
        <v>Audiência Pública</v>
      </c>
      <c r="L256" s="15" t="s">
        <v>0</v>
      </c>
      <c r="M256" s="12">
        <f t="shared" si="23"/>
        <v>43271</v>
      </c>
      <c r="AE256" s="72"/>
    </row>
    <row r="257" spans="1:31" ht="15" customHeight="1">
      <c r="A257" s="60">
        <v>5</v>
      </c>
      <c r="B257" s="62" t="str">
        <f t="shared" si="18"/>
        <v>PIU Arco Jurubatuba</v>
      </c>
      <c r="C257" s="59"/>
      <c r="D257" s="59">
        <v>5</v>
      </c>
      <c r="E257" s="11" t="str">
        <f t="shared" si="22"/>
        <v>Discussão Pública</v>
      </c>
      <c r="F257" s="59"/>
      <c r="G257" s="59"/>
      <c r="H257" s="62" t="s">
        <v>344</v>
      </c>
      <c r="I257" s="72" t="s">
        <v>343</v>
      </c>
      <c r="J257" s="32"/>
      <c r="K257" s="13" t="e">
        <f t="shared" si="19"/>
        <v>#N/A</v>
      </c>
      <c r="L257" s="15" t="s">
        <v>0</v>
      </c>
      <c r="M257" s="12">
        <f t="shared" si="23"/>
        <v>43271</v>
      </c>
      <c r="AE257" s="72"/>
    </row>
    <row r="258" spans="1:31" ht="15" customHeight="1">
      <c r="A258" s="60">
        <v>5</v>
      </c>
      <c r="B258" s="62" t="str">
        <f t="shared" ref="B258:B321" si="24">VLOOKUP(A258,$O$11:$P$29,2,0)</f>
        <v>PIU Arco Jurubatuba</v>
      </c>
      <c r="C258" s="59"/>
      <c r="D258" s="59">
        <v>5</v>
      </c>
      <c r="E258" s="11" t="str">
        <f t="shared" si="22"/>
        <v>Discussão Pública</v>
      </c>
      <c r="F258" s="59"/>
      <c r="G258" s="59"/>
      <c r="H258" s="62" t="s">
        <v>342</v>
      </c>
      <c r="I258" s="72" t="s">
        <v>341</v>
      </c>
      <c r="J258" s="32">
        <v>1</v>
      </c>
      <c r="K258" s="13" t="str">
        <f t="shared" ref="K258:K321" si="25">VLOOKUP(J258,$O$2:$P$9,2,0)</f>
        <v>Consulta Instâncias</v>
      </c>
      <c r="L258" s="15" t="s">
        <v>0</v>
      </c>
      <c r="M258" s="12">
        <f t="shared" si="23"/>
        <v>43271</v>
      </c>
      <c r="AE258" s="72"/>
    </row>
    <row r="259" spans="1:31" ht="15" customHeight="1">
      <c r="A259" s="73">
        <v>5</v>
      </c>
      <c r="B259" s="33" t="str">
        <f t="shared" si="24"/>
        <v>PIU Arco Jurubatuba</v>
      </c>
      <c r="C259" s="32"/>
      <c r="D259" s="32">
        <v>5</v>
      </c>
      <c r="E259" s="11" t="str">
        <f t="shared" si="22"/>
        <v>Discussão Pública</v>
      </c>
      <c r="F259" s="32"/>
      <c r="G259" s="32"/>
      <c r="H259" s="33" t="s">
        <v>340</v>
      </c>
      <c r="I259" s="72" t="s">
        <v>338</v>
      </c>
      <c r="J259" s="32">
        <v>5</v>
      </c>
      <c r="K259" s="13" t="str">
        <f t="shared" si="25"/>
        <v>Reuniões Bilateriais</v>
      </c>
      <c r="L259" s="15" t="s">
        <v>0</v>
      </c>
      <c r="M259" s="12">
        <f t="shared" si="23"/>
        <v>43271</v>
      </c>
      <c r="AE259" s="72"/>
    </row>
    <row r="260" spans="1:31" ht="15" customHeight="1">
      <c r="A260" s="60">
        <v>5</v>
      </c>
      <c r="B260" s="62" t="str">
        <f t="shared" si="24"/>
        <v>PIU Arco Jurubatuba</v>
      </c>
      <c r="C260" s="59"/>
      <c r="D260" s="59">
        <v>5</v>
      </c>
      <c r="E260" s="11" t="str">
        <f t="shared" si="22"/>
        <v>Discussão Pública</v>
      </c>
      <c r="F260" s="59"/>
      <c r="G260" s="59"/>
      <c r="H260" s="62" t="s">
        <v>339</v>
      </c>
      <c r="I260" s="72" t="s">
        <v>338</v>
      </c>
      <c r="J260" s="32">
        <v>5</v>
      </c>
      <c r="K260" s="13" t="str">
        <f t="shared" si="25"/>
        <v>Reuniões Bilateriais</v>
      </c>
      <c r="L260" s="15" t="s">
        <v>0</v>
      </c>
      <c r="M260" s="12">
        <f t="shared" si="23"/>
        <v>43271</v>
      </c>
      <c r="AE260" s="72"/>
    </row>
    <row r="261" spans="1:31" ht="15" customHeight="1">
      <c r="A261" s="10">
        <v>5</v>
      </c>
      <c r="B261" s="8" t="str">
        <f t="shared" si="24"/>
        <v>PIU Arco Jurubatuba</v>
      </c>
      <c r="C261" s="9">
        <v>89</v>
      </c>
      <c r="D261" s="9">
        <v>5</v>
      </c>
      <c r="E261" s="11" t="str">
        <f t="shared" si="22"/>
        <v>Discussão Pública</v>
      </c>
      <c r="F261" s="9" t="s">
        <v>58</v>
      </c>
      <c r="G261" s="9" t="s">
        <v>57</v>
      </c>
      <c r="H261" s="8" t="s">
        <v>144</v>
      </c>
      <c r="I261" s="37" t="s">
        <v>337</v>
      </c>
      <c r="J261" s="7">
        <v>4</v>
      </c>
      <c r="K261" s="13" t="str">
        <f t="shared" si="25"/>
        <v>Audiência Pública</v>
      </c>
      <c r="L261" s="51" t="s">
        <v>270</v>
      </c>
      <c r="M261" s="12">
        <v>43293</v>
      </c>
      <c r="AD261" s="36" t="s">
        <v>337</v>
      </c>
      <c r="AE261" s="8" t="s">
        <v>336</v>
      </c>
    </row>
    <row r="262" spans="1:31" ht="15" customHeight="1">
      <c r="A262" s="10">
        <v>5</v>
      </c>
      <c r="B262" s="8" t="str">
        <f t="shared" si="24"/>
        <v>PIU Arco Jurubatuba</v>
      </c>
      <c r="D262" s="9">
        <v>5</v>
      </c>
      <c r="E262" s="11" t="str">
        <f t="shared" si="22"/>
        <v>Discussão Pública</v>
      </c>
      <c r="F262" s="9" t="s">
        <v>58</v>
      </c>
      <c r="G262" s="9" t="s">
        <v>330</v>
      </c>
      <c r="H262" s="8" t="s">
        <v>335</v>
      </c>
      <c r="I262" s="14" t="s">
        <v>334</v>
      </c>
      <c r="J262" s="7">
        <v>1</v>
      </c>
      <c r="K262" s="13" t="str">
        <f t="shared" si="25"/>
        <v>Consulta Instâncias</v>
      </c>
      <c r="L262" s="5" t="s">
        <v>327</v>
      </c>
      <c r="M262" s="12">
        <v>43280</v>
      </c>
      <c r="AE262" s="14"/>
    </row>
    <row r="263" spans="1:31" ht="15" customHeight="1">
      <c r="A263" s="10">
        <v>5</v>
      </c>
      <c r="B263" s="8" t="str">
        <f t="shared" si="24"/>
        <v>PIU Arco Jurubatuba</v>
      </c>
      <c r="D263" s="9">
        <v>5</v>
      </c>
      <c r="E263" s="11" t="str">
        <f t="shared" si="22"/>
        <v>Discussão Pública</v>
      </c>
      <c r="F263" s="9" t="s">
        <v>58</v>
      </c>
      <c r="G263" s="9" t="s">
        <v>57</v>
      </c>
      <c r="H263" s="8" t="s">
        <v>333</v>
      </c>
      <c r="I263" s="37" t="s">
        <v>332</v>
      </c>
      <c r="J263" s="7">
        <v>1</v>
      </c>
      <c r="K263" s="13" t="str">
        <f t="shared" si="25"/>
        <v>Consulta Instâncias</v>
      </c>
      <c r="L263" s="5" t="s">
        <v>327</v>
      </c>
      <c r="M263" s="12">
        <v>43293</v>
      </c>
      <c r="AD263" s="36" t="s">
        <v>332</v>
      </c>
      <c r="AE263" s="8" t="s">
        <v>331</v>
      </c>
    </row>
    <row r="264" spans="1:31" ht="15" customHeight="1">
      <c r="A264" s="10">
        <v>5</v>
      </c>
      <c r="B264" s="8" t="str">
        <f t="shared" si="24"/>
        <v>PIU Arco Jurubatuba</v>
      </c>
      <c r="D264" s="9">
        <v>5</v>
      </c>
      <c r="E264" s="11" t="str">
        <f t="shared" ref="E264:E268" si="26">VLOOKUP(D264,$O$32:$P$43,2,0)</f>
        <v>Discussão Pública</v>
      </c>
      <c r="F264" s="9" t="s">
        <v>58</v>
      </c>
      <c r="G264" s="9" t="s">
        <v>330</v>
      </c>
      <c r="H264" s="8" t="s">
        <v>329</v>
      </c>
      <c r="I264" s="14" t="s">
        <v>328</v>
      </c>
      <c r="J264" s="7">
        <v>1</v>
      </c>
      <c r="K264" s="13" t="str">
        <f t="shared" si="25"/>
        <v>Consulta Instâncias</v>
      </c>
      <c r="L264" s="5" t="s">
        <v>327</v>
      </c>
      <c r="M264" s="12">
        <v>43280</v>
      </c>
      <c r="AE264" s="14"/>
    </row>
    <row r="265" spans="1:31" ht="15" customHeight="1">
      <c r="A265" s="10">
        <v>5</v>
      </c>
      <c r="B265" s="8" t="str">
        <f t="shared" si="24"/>
        <v>PIU Arco Jurubatuba</v>
      </c>
      <c r="D265" s="9">
        <v>5</v>
      </c>
      <c r="E265" s="11" t="str">
        <f t="shared" si="26"/>
        <v>Discussão Pública</v>
      </c>
      <c r="F265" s="9" t="s">
        <v>58</v>
      </c>
      <c r="G265" s="9" t="s">
        <v>57</v>
      </c>
      <c r="H265" s="8" t="s">
        <v>326</v>
      </c>
      <c r="I265" s="37" t="s">
        <v>324</v>
      </c>
      <c r="J265" s="7">
        <v>1</v>
      </c>
      <c r="K265" s="13" t="str">
        <f t="shared" si="25"/>
        <v>Consulta Instâncias</v>
      </c>
      <c r="L265" s="5" t="s">
        <v>325</v>
      </c>
      <c r="M265" s="12">
        <v>43293</v>
      </c>
      <c r="AD265" s="36" t="s">
        <v>324</v>
      </c>
      <c r="AE265" s="8" t="s">
        <v>323</v>
      </c>
    </row>
    <row r="266" spans="1:31" ht="15" customHeight="1">
      <c r="A266" s="10">
        <v>5</v>
      </c>
      <c r="B266" s="8" t="str">
        <f t="shared" si="24"/>
        <v>PIU Arco Jurubatuba</v>
      </c>
      <c r="D266" s="9">
        <v>7</v>
      </c>
      <c r="E266" s="11" t="str">
        <f t="shared" si="26"/>
        <v>Encaminhamento Jurídico</v>
      </c>
      <c r="F266" s="9" t="s">
        <v>58</v>
      </c>
      <c r="G266" s="9" t="s">
        <v>57</v>
      </c>
      <c r="H266" s="8" t="s">
        <v>271</v>
      </c>
      <c r="I266" s="37" t="s">
        <v>322</v>
      </c>
      <c r="J266" s="7" t="s">
        <v>15</v>
      </c>
      <c r="K266" s="13" t="e">
        <f t="shared" si="25"/>
        <v>#N/A</v>
      </c>
      <c r="L266" s="51" t="s">
        <v>270</v>
      </c>
      <c r="M266" s="12">
        <v>43293</v>
      </c>
      <c r="AD266" s="36" t="s">
        <v>322</v>
      </c>
      <c r="AE266" s="8" t="s">
        <v>321</v>
      </c>
    </row>
    <row r="267" spans="1:31" ht="15" customHeight="1">
      <c r="A267" s="10">
        <v>5</v>
      </c>
      <c r="B267" s="8" t="str">
        <f t="shared" si="24"/>
        <v>PIU Arco Jurubatuba</v>
      </c>
      <c r="C267" s="9">
        <v>121</v>
      </c>
      <c r="D267" s="9">
        <v>7</v>
      </c>
      <c r="E267" s="11" t="str">
        <f t="shared" si="26"/>
        <v>Encaminhamento Jurídico</v>
      </c>
      <c r="F267" s="9" t="s">
        <v>58</v>
      </c>
      <c r="G267" s="9" t="s">
        <v>57</v>
      </c>
      <c r="H267" s="8" t="s">
        <v>320</v>
      </c>
      <c r="I267" s="37" t="s">
        <v>319</v>
      </c>
      <c r="J267" s="7" t="s">
        <v>15</v>
      </c>
      <c r="K267" s="13" t="e">
        <f t="shared" si="25"/>
        <v>#N/A</v>
      </c>
      <c r="L267" s="51" t="s">
        <v>132</v>
      </c>
      <c r="M267" s="12">
        <v>43293</v>
      </c>
      <c r="AD267" s="36" t="s">
        <v>319</v>
      </c>
      <c r="AE267" s="8" t="s">
        <v>318</v>
      </c>
    </row>
    <row r="268" spans="1:31" ht="15" customHeight="1">
      <c r="A268" s="10">
        <v>5</v>
      </c>
      <c r="B268" s="8" t="str">
        <f t="shared" si="24"/>
        <v>PIU Arco Jurubatuba</v>
      </c>
      <c r="C268" s="9">
        <v>121</v>
      </c>
      <c r="D268" s="9">
        <v>7</v>
      </c>
      <c r="E268" s="11" t="str">
        <f t="shared" si="26"/>
        <v>Encaminhamento Jurídico</v>
      </c>
      <c r="F268" s="9" t="s">
        <v>58</v>
      </c>
      <c r="G268" s="9" t="s">
        <v>57</v>
      </c>
      <c r="H268" s="8" t="s">
        <v>317</v>
      </c>
      <c r="I268" s="37" t="s">
        <v>316</v>
      </c>
      <c r="J268" s="7" t="s">
        <v>15</v>
      </c>
      <c r="K268" s="13" t="e">
        <f t="shared" si="25"/>
        <v>#N/A</v>
      </c>
      <c r="L268" s="51" t="s">
        <v>132</v>
      </c>
      <c r="M268" s="12">
        <v>43293</v>
      </c>
      <c r="AD268" s="36" t="s">
        <v>316</v>
      </c>
      <c r="AE268" s="8" t="s">
        <v>315</v>
      </c>
    </row>
    <row r="269" spans="1:31" ht="15" customHeight="1">
      <c r="A269" s="41">
        <v>5</v>
      </c>
      <c r="B269" s="8" t="str">
        <f t="shared" si="24"/>
        <v>PIU Arco Jurubatuba</v>
      </c>
      <c r="C269" s="9" t="s">
        <v>18</v>
      </c>
      <c r="D269" s="40">
        <v>100</v>
      </c>
      <c r="E269" s="11"/>
      <c r="H269" s="16" t="s">
        <v>17</v>
      </c>
      <c r="I269" s="38" t="s">
        <v>314</v>
      </c>
      <c r="J269" s="7" t="s">
        <v>15</v>
      </c>
      <c r="K269" s="13" t="e">
        <f t="shared" si="25"/>
        <v>#N/A</v>
      </c>
      <c r="L269" s="39" t="s">
        <v>0</v>
      </c>
      <c r="M269" s="12">
        <v>43276</v>
      </c>
      <c r="AE269" s="38"/>
    </row>
    <row r="270" spans="1:31" ht="15" customHeight="1">
      <c r="A270" s="41">
        <v>7</v>
      </c>
      <c r="B270" s="11" t="str">
        <f t="shared" si="24"/>
        <v>PIU Anhembi</v>
      </c>
      <c r="C270" s="40">
        <v>12</v>
      </c>
      <c r="D270" s="40">
        <v>1</v>
      </c>
      <c r="E270" s="11" t="str">
        <f>VLOOKUP(D270,$O$32:$P$43,2,0)</f>
        <v>Proposição</v>
      </c>
      <c r="F270" s="40" t="s">
        <v>58</v>
      </c>
      <c r="G270" s="40" t="s">
        <v>57</v>
      </c>
      <c r="H270" s="16" t="s">
        <v>303</v>
      </c>
      <c r="I270" s="37" t="s">
        <v>313</v>
      </c>
      <c r="J270" s="43"/>
      <c r="K270" s="13" t="e">
        <f t="shared" si="25"/>
        <v>#N/A</v>
      </c>
      <c r="L270" s="15" t="s">
        <v>312</v>
      </c>
      <c r="M270" s="12">
        <f>$M$3</f>
        <v>43271</v>
      </c>
      <c r="AD270" s="36" t="str">
        <f>$AC$1&amp;AE270&amp;$AD$1</f>
        <v>http://gestaourbana.prefeitura.sp.gov.br/wp-content/uploads/piu-monitoramento/ANH1_Oficio.pdf</v>
      </c>
      <c r="AE270" s="37" t="s">
        <v>311</v>
      </c>
    </row>
    <row r="271" spans="1:31" ht="15" customHeight="1">
      <c r="A271" s="60">
        <v>7</v>
      </c>
      <c r="B271" s="62" t="str">
        <f t="shared" si="24"/>
        <v>PIU Anhembi</v>
      </c>
      <c r="C271" s="59"/>
      <c r="D271" s="59">
        <v>2</v>
      </c>
      <c r="E271" s="11" t="str">
        <f>VLOOKUP(D271,$O$32:$P$43,2,0)</f>
        <v>Consulta Pública Inicial</v>
      </c>
      <c r="F271" s="59"/>
      <c r="G271" s="59"/>
      <c r="H271" s="16" t="s">
        <v>239</v>
      </c>
      <c r="I271" s="72" t="s">
        <v>310</v>
      </c>
      <c r="J271" s="32">
        <v>2</v>
      </c>
      <c r="K271" s="13" t="str">
        <f t="shared" si="25"/>
        <v>Consulta Caderno</v>
      </c>
      <c r="L271" s="15" t="s">
        <v>0</v>
      </c>
      <c r="M271" s="12">
        <f>$M$3</f>
        <v>43271</v>
      </c>
      <c r="AE271" s="72"/>
    </row>
    <row r="272" spans="1:31" ht="15" customHeight="1">
      <c r="A272" s="41">
        <v>7</v>
      </c>
      <c r="B272" s="11" t="str">
        <f t="shared" si="24"/>
        <v>PIU Anhembi</v>
      </c>
      <c r="C272" s="40"/>
      <c r="D272" s="40">
        <v>2</v>
      </c>
      <c r="E272" s="11" t="str">
        <f>VLOOKUP(D272,$O$32:$P$43,2,0)</f>
        <v>Consulta Pública Inicial</v>
      </c>
      <c r="F272" s="40"/>
      <c r="G272" s="40"/>
      <c r="H272" s="11" t="s">
        <v>67</v>
      </c>
      <c r="I272" s="71" t="s">
        <v>309</v>
      </c>
      <c r="J272" s="40">
        <v>2</v>
      </c>
      <c r="K272" s="13" t="str">
        <f t="shared" si="25"/>
        <v>Consulta Caderno</v>
      </c>
      <c r="L272" s="15" t="s">
        <v>0</v>
      </c>
      <c r="M272" s="12">
        <f>$M$3</f>
        <v>43271</v>
      </c>
      <c r="AE272" s="71"/>
    </row>
    <row r="273" spans="1:31" ht="15" customHeight="1">
      <c r="A273" s="41">
        <v>7</v>
      </c>
      <c r="B273" s="11" t="str">
        <f t="shared" si="24"/>
        <v>PIU Anhembi</v>
      </c>
      <c r="C273" s="40"/>
      <c r="D273" s="40">
        <v>2</v>
      </c>
      <c r="E273" s="11" t="str">
        <f>VLOOKUP(D273,$O$32:$P$43,2,0)</f>
        <v>Consulta Pública Inicial</v>
      </c>
      <c r="F273" s="40"/>
      <c r="G273" s="40"/>
      <c r="H273" s="11" t="s">
        <v>308</v>
      </c>
      <c r="I273" s="70" t="s">
        <v>307</v>
      </c>
      <c r="J273" s="40">
        <v>2</v>
      </c>
      <c r="K273" s="13" t="str">
        <f t="shared" si="25"/>
        <v>Consulta Caderno</v>
      </c>
      <c r="L273" s="15" t="s">
        <v>0</v>
      </c>
      <c r="M273" s="12">
        <f>$M$3</f>
        <v>43271</v>
      </c>
      <c r="AE273" s="70"/>
    </row>
    <row r="274" spans="1:31" ht="15" customHeight="1">
      <c r="A274" s="41">
        <v>7</v>
      </c>
      <c r="B274" s="11" t="str">
        <f t="shared" si="24"/>
        <v>PIU Anhembi</v>
      </c>
      <c r="C274" s="40"/>
      <c r="D274" s="40">
        <v>2</v>
      </c>
      <c r="E274" s="11" t="str">
        <f>VLOOKUP(D274,$O$32:$P$43,2,0)</f>
        <v>Consulta Pública Inicial</v>
      </c>
      <c r="F274" s="40"/>
      <c r="G274" s="40"/>
      <c r="H274" s="11" t="s">
        <v>306</v>
      </c>
      <c r="I274" s="70" t="s">
        <v>305</v>
      </c>
      <c r="J274" s="40">
        <v>2</v>
      </c>
      <c r="K274" s="13" t="str">
        <f t="shared" si="25"/>
        <v>Consulta Caderno</v>
      </c>
      <c r="L274" s="15" t="s">
        <v>0</v>
      </c>
      <c r="M274" s="12">
        <f>$M$3</f>
        <v>43271</v>
      </c>
      <c r="AE274" s="70"/>
    </row>
    <row r="275" spans="1:31" ht="15" customHeight="1">
      <c r="A275" s="41">
        <v>7</v>
      </c>
      <c r="B275" s="8" t="str">
        <f t="shared" si="24"/>
        <v>PIU Anhembi</v>
      </c>
      <c r="C275" s="9" t="s">
        <v>18</v>
      </c>
      <c r="D275" s="40">
        <v>100</v>
      </c>
      <c r="E275" s="11"/>
      <c r="H275" s="16" t="s">
        <v>17</v>
      </c>
      <c r="I275" s="69" t="s">
        <v>304</v>
      </c>
      <c r="J275" s="7" t="s">
        <v>15</v>
      </c>
      <c r="K275" s="13" t="e">
        <f t="shared" si="25"/>
        <v>#N/A</v>
      </c>
      <c r="L275" s="39" t="s">
        <v>0</v>
      </c>
      <c r="M275" s="12">
        <v>43276</v>
      </c>
      <c r="AE275" s="69"/>
    </row>
    <row r="276" spans="1:31" ht="15" customHeight="1">
      <c r="A276" s="41">
        <v>8</v>
      </c>
      <c r="B276" s="11" t="str">
        <f t="shared" si="24"/>
        <v>PIU Pacaembu</v>
      </c>
      <c r="C276" s="40">
        <v>12</v>
      </c>
      <c r="D276" s="40">
        <v>1</v>
      </c>
      <c r="E276" s="11" t="str">
        <f t="shared" ref="E276:E290" si="27">VLOOKUP(D276,$O$32:$P$43,2,0)</f>
        <v>Proposição</v>
      </c>
      <c r="F276" s="40" t="s">
        <v>58</v>
      </c>
      <c r="G276" s="40" t="s">
        <v>57</v>
      </c>
      <c r="H276" s="16" t="s">
        <v>303</v>
      </c>
      <c r="I276" s="37" t="s">
        <v>302</v>
      </c>
      <c r="J276" s="43"/>
      <c r="K276" s="13" t="e">
        <f t="shared" si="25"/>
        <v>#N/A</v>
      </c>
      <c r="L276" s="15" t="s">
        <v>274</v>
      </c>
      <c r="M276" s="12">
        <v>43293</v>
      </c>
      <c r="AD276" s="36" t="s">
        <v>302</v>
      </c>
      <c r="AE276" s="68" t="s">
        <v>301</v>
      </c>
    </row>
    <row r="277" spans="1:31" ht="15" customHeight="1">
      <c r="A277" s="41">
        <v>8</v>
      </c>
      <c r="B277" s="11" t="str">
        <f t="shared" si="24"/>
        <v>PIU Pacaembu</v>
      </c>
      <c r="C277" s="40">
        <v>19</v>
      </c>
      <c r="D277" s="40">
        <v>1</v>
      </c>
      <c r="E277" s="11" t="str">
        <f t="shared" si="27"/>
        <v>Proposição</v>
      </c>
      <c r="F277" s="40" t="s">
        <v>58</v>
      </c>
      <c r="G277" s="40" t="s">
        <v>57</v>
      </c>
      <c r="H277" s="16" t="s">
        <v>300</v>
      </c>
      <c r="I277" s="37" t="s">
        <v>299</v>
      </c>
      <c r="J277" s="43"/>
      <c r="K277" s="13" t="e">
        <f t="shared" si="25"/>
        <v>#N/A</v>
      </c>
      <c r="L277" s="15" t="s">
        <v>274</v>
      </c>
      <c r="M277" s="12">
        <v>43293</v>
      </c>
      <c r="AD277" s="36" t="s">
        <v>299</v>
      </c>
      <c r="AE277" s="68" t="s">
        <v>298</v>
      </c>
    </row>
    <row r="278" spans="1:31" ht="15" customHeight="1">
      <c r="A278" s="41">
        <v>8</v>
      </c>
      <c r="B278" s="11" t="str">
        <f t="shared" si="24"/>
        <v>PIU Pacaembu</v>
      </c>
      <c r="C278" s="40">
        <v>19</v>
      </c>
      <c r="D278" s="40">
        <v>1</v>
      </c>
      <c r="E278" s="11" t="str">
        <f t="shared" si="27"/>
        <v>Proposição</v>
      </c>
      <c r="F278" s="40" t="s">
        <v>58</v>
      </c>
      <c r="G278" s="40" t="s">
        <v>57</v>
      </c>
      <c r="H278" s="16" t="s">
        <v>297</v>
      </c>
      <c r="I278" s="37" t="s">
        <v>296</v>
      </c>
      <c r="J278" s="43"/>
      <c r="K278" s="13" t="e">
        <f t="shared" si="25"/>
        <v>#N/A</v>
      </c>
      <c r="L278" s="15" t="s">
        <v>274</v>
      </c>
      <c r="M278" s="12">
        <v>43293</v>
      </c>
      <c r="AD278" s="36" t="s">
        <v>296</v>
      </c>
      <c r="AE278" s="68" t="s">
        <v>295</v>
      </c>
    </row>
    <row r="279" spans="1:31" ht="15" customHeight="1">
      <c r="A279" s="41">
        <v>8</v>
      </c>
      <c r="B279" s="11" t="str">
        <f t="shared" si="24"/>
        <v>PIU Pacaembu</v>
      </c>
      <c r="C279" s="40"/>
      <c r="D279" s="40">
        <v>2</v>
      </c>
      <c r="E279" s="11" t="str">
        <f t="shared" si="27"/>
        <v>Consulta Pública Inicial</v>
      </c>
      <c r="F279" s="40"/>
      <c r="G279" s="40"/>
      <c r="H279" s="16" t="s">
        <v>239</v>
      </c>
      <c r="I279" s="44" t="s">
        <v>267</v>
      </c>
      <c r="J279" s="43">
        <v>2</v>
      </c>
      <c r="K279" s="13" t="str">
        <f t="shared" si="25"/>
        <v>Consulta Caderno</v>
      </c>
      <c r="L279" s="15" t="s">
        <v>0</v>
      </c>
      <c r="M279" s="12">
        <f>$M$2</f>
        <v>43271</v>
      </c>
      <c r="AE279" s="44"/>
    </row>
    <row r="280" spans="1:31" ht="15" customHeight="1">
      <c r="A280" s="41">
        <v>8</v>
      </c>
      <c r="B280" s="11" t="str">
        <f t="shared" si="24"/>
        <v>PIU Pacaembu</v>
      </c>
      <c r="C280" s="40"/>
      <c r="D280" s="40">
        <v>2</v>
      </c>
      <c r="E280" s="11" t="str">
        <f t="shared" si="27"/>
        <v>Consulta Pública Inicial</v>
      </c>
      <c r="F280" s="40"/>
      <c r="G280" s="40"/>
      <c r="H280" s="16" t="s">
        <v>84</v>
      </c>
      <c r="I280" s="42" t="s">
        <v>294</v>
      </c>
      <c r="J280" s="43">
        <v>2</v>
      </c>
      <c r="K280" s="13" t="str">
        <f t="shared" si="25"/>
        <v>Consulta Caderno</v>
      </c>
      <c r="L280" s="15" t="s">
        <v>0</v>
      </c>
      <c r="M280" s="12">
        <f>$M$2</f>
        <v>43271</v>
      </c>
      <c r="AE280" s="42"/>
    </row>
    <row r="281" spans="1:31" ht="15" customHeight="1">
      <c r="A281" s="41">
        <v>8</v>
      </c>
      <c r="B281" s="11" t="str">
        <f t="shared" si="24"/>
        <v>PIU Pacaembu</v>
      </c>
      <c r="C281" s="40"/>
      <c r="D281" s="40">
        <v>3</v>
      </c>
      <c r="E281" s="11" t="str">
        <f t="shared" si="27"/>
        <v>Avaliação SMUL</v>
      </c>
      <c r="F281" s="40" t="s">
        <v>58</v>
      </c>
      <c r="G281" s="40" t="s">
        <v>57</v>
      </c>
      <c r="H281" s="16" t="s">
        <v>293</v>
      </c>
      <c r="I281" s="37" t="s">
        <v>292</v>
      </c>
      <c r="J281" s="43"/>
      <c r="K281" s="13" t="e">
        <f t="shared" si="25"/>
        <v>#N/A</v>
      </c>
      <c r="L281" s="15" t="s">
        <v>274</v>
      </c>
      <c r="M281" s="12">
        <v>43293</v>
      </c>
      <c r="AD281" s="36" t="s">
        <v>292</v>
      </c>
      <c r="AE281" s="68" t="s">
        <v>291</v>
      </c>
    </row>
    <row r="282" spans="1:31" ht="15" customHeight="1">
      <c r="A282" s="41">
        <v>8</v>
      </c>
      <c r="B282" s="11" t="str">
        <f t="shared" si="24"/>
        <v>PIU Pacaembu</v>
      </c>
      <c r="C282" s="40"/>
      <c r="D282" s="40">
        <v>3</v>
      </c>
      <c r="E282" s="11" t="str">
        <f t="shared" si="27"/>
        <v>Avaliação SMUL</v>
      </c>
      <c r="F282" s="40" t="s">
        <v>58</v>
      </c>
      <c r="G282" s="40" t="s">
        <v>57</v>
      </c>
      <c r="H282" s="16" t="s">
        <v>290</v>
      </c>
      <c r="I282" s="37" t="s">
        <v>289</v>
      </c>
      <c r="J282" s="43"/>
      <c r="K282" s="13" t="e">
        <f t="shared" si="25"/>
        <v>#N/A</v>
      </c>
      <c r="L282" s="15" t="s">
        <v>274</v>
      </c>
      <c r="M282" s="12">
        <v>43293</v>
      </c>
      <c r="AD282" s="36" t="s">
        <v>289</v>
      </c>
      <c r="AE282" s="68" t="s">
        <v>288</v>
      </c>
    </row>
    <row r="283" spans="1:31" ht="15" customHeight="1">
      <c r="A283" s="41">
        <v>8</v>
      </c>
      <c r="B283" s="11" t="str">
        <f t="shared" si="24"/>
        <v>PIU Pacaembu</v>
      </c>
      <c r="C283" s="40"/>
      <c r="D283" s="40">
        <v>5</v>
      </c>
      <c r="E283" s="11" t="str">
        <f t="shared" si="27"/>
        <v>Discussão Pública</v>
      </c>
      <c r="F283" s="40"/>
      <c r="G283" s="40"/>
      <c r="H283" s="16" t="s">
        <v>144</v>
      </c>
      <c r="I283" s="44" t="s">
        <v>287</v>
      </c>
      <c r="J283" s="43">
        <v>3</v>
      </c>
      <c r="K283" s="13" t="str">
        <f t="shared" si="25"/>
        <v>Consulta Minuta</v>
      </c>
      <c r="L283" s="15" t="s">
        <v>0</v>
      </c>
      <c r="M283" s="12">
        <f>$M$2</f>
        <v>43271</v>
      </c>
      <c r="AE283" s="44"/>
    </row>
    <row r="284" spans="1:31">
      <c r="A284" s="41">
        <v>8</v>
      </c>
      <c r="B284" s="11" t="str">
        <f t="shared" si="24"/>
        <v>PIU Pacaembu</v>
      </c>
      <c r="C284" s="40"/>
      <c r="D284" s="40">
        <v>5</v>
      </c>
      <c r="E284" s="11" t="str">
        <f t="shared" si="27"/>
        <v>Discussão Pública</v>
      </c>
      <c r="F284" s="40"/>
      <c r="G284" s="40"/>
      <c r="H284" s="16" t="s">
        <v>239</v>
      </c>
      <c r="I284" s="42" t="s">
        <v>286</v>
      </c>
      <c r="J284" s="43">
        <v>3</v>
      </c>
      <c r="K284" s="13" t="str">
        <f t="shared" si="25"/>
        <v>Consulta Minuta</v>
      </c>
      <c r="L284" s="15" t="s">
        <v>0</v>
      </c>
      <c r="M284" s="12">
        <f>$M$2</f>
        <v>43271</v>
      </c>
      <c r="AE284" s="42"/>
    </row>
    <row r="285" spans="1:31">
      <c r="A285" s="41">
        <v>8</v>
      </c>
      <c r="B285" s="11" t="str">
        <f t="shared" si="24"/>
        <v>PIU Pacaembu</v>
      </c>
      <c r="C285" s="40"/>
      <c r="D285" s="40">
        <v>5</v>
      </c>
      <c r="E285" s="11" t="str">
        <f t="shared" si="27"/>
        <v>Discussão Pública</v>
      </c>
      <c r="F285" s="40"/>
      <c r="G285" s="40"/>
      <c r="H285" s="16" t="s">
        <v>285</v>
      </c>
      <c r="I285" s="42" t="s">
        <v>284</v>
      </c>
      <c r="J285" s="43">
        <v>3</v>
      </c>
      <c r="K285" s="13" t="str">
        <f t="shared" si="25"/>
        <v>Consulta Minuta</v>
      </c>
      <c r="L285" s="15" t="s">
        <v>0</v>
      </c>
      <c r="M285" s="12">
        <f>$M$2</f>
        <v>43271</v>
      </c>
      <c r="AE285" s="42"/>
    </row>
    <row r="286" spans="1:31">
      <c r="A286" s="41">
        <v>8</v>
      </c>
      <c r="B286" s="11" t="str">
        <f t="shared" si="24"/>
        <v>PIU Pacaembu</v>
      </c>
      <c r="C286" s="40"/>
      <c r="D286" s="40">
        <v>5</v>
      </c>
      <c r="E286" s="11" t="str">
        <f t="shared" si="27"/>
        <v>Discussão Pública</v>
      </c>
      <c r="F286" s="40" t="s">
        <v>58</v>
      </c>
      <c r="G286" s="40" t="s">
        <v>57</v>
      </c>
      <c r="H286" s="16" t="s">
        <v>84</v>
      </c>
      <c r="I286" s="37" t="s">
        <v>283</v>
      </c>
      <c r="J286" s="43"/>
      <c r="K286" s="13" t="e">
        <f t="shared" si="25"/>
        <v>#N/A</v>
      </c>
      <c r="L286" s="15" t="s">
        <v>274</v>
      </c>
      <c r="M286" s="12">
        <v>43293</v>
      </c>
      <c r="AD286" s="36" t="s">
        <v>283</v>
      </c>
      <c r="AE286" s="68" t="s">
        <v>282</v>
      </c>
    </row>
    <row r="287" spans="1:31">
      <c r="A287" s="41">
        <v>8</v>
      </c>
      <c r="B287" s="11" t="str">
        <f t="shared" si="24"/>
        <v>PIU Pacaembu</v>
      </c>
      <c r="C287" s="40"/>
      <c r="D287" s="40">
        <v>6</v>
      </c>
      <c r="E287" s="11" t="str">
        <f t="shared" si="27"/>
        <v>Consolidação PIU</v>
      </c>
      <c r="F287" s="40" t="s">
        <v>58</v>
      </c>
      <c r="G287" s="40" t="s">
        <v>57</v>
      </c>
      <c r="H287" s="16" t="s">
        <v>281</v>
      </c>
      <c r="I287" s="37" t="s">
        <v>280</v>
      </c>
      <c r="J287" s="43"/>
      <c r="K287" s="13" t="e">
        <f t="shared" si="25"/>
        <v>#N/A</v>
      </c>
      <c r="L287" s="15" t="s">
        <v>274</v>
      </c>
      <c r="M287" s="12">
        <v>43293</v>
      </c>
      <c r="AD287" s="36" t="s">
        <v>280</v>
      </c>
      <c r="AE287" s="68" t="s">
        <v>279</v>
      </c>
    </row>
    <row r="288" spans="1:31">
      <c r="A288" s="41">
        <v>8</v>
      </c>
      <c r="B288" s="11" t="str">
        <f t="shared" si="24"/>
        <v>PIU Pacaembu</v>
      </c>
      <c r="C288" s="40"/>
      <c r="D288" s="40">
        <v>7</v>
      </c>
      <c r="E288" s="11" t="str">
        <f t="shared" si="27"/>
        <v>Encaminhamento Jurídico</v>
      </c>
      <c r="F288" s="40" t="s">
        <v>58</v>
      </c>
      <c r="G288" s="40" t="s">
        <v>57</v>
      </c>
      <c r="H288" s="16" t="s">
        <v>278</v>
      </c>
      <c r="I288" s="37" t="s">
        <v>277</v>
      </c>
      <c r="J288" s="43"/>
      <c r="K288" s="13" t="e">
        <f t="shared" si="25"/>
        <v>#N/A</v>
      </c>
      <c r="L288" s="15"/>
      <c r="M288" s="12">
        <v>43293</v>
      </c>
      <c r="AD288" s="36" t="s">
        <v>277</v>
      </c>
      <c r="AE288" s="68" t="s">
        <v>276</v>
      </c>
    </row>
    <row r="289" spans="1:31">
      <c r="A289" s="41">
        <v>8</v>
      </c>
      <c r="B289" s="11" t="str">
        <f t="shared" si="24"/>
        <v>PIU Pacaembu</v>
      </c>
      <c r="C289" s="40"/>
      <c r="D289" s="40">
        <v>7</v>
      </c>
      <c r="E289" s="11" t="str">
        <f t="shared" si="27"/>
        <v>Encaminhamento Jurídico</v>
      </c>
      <c r="F289" s="40" t="s">
        <v>58</v>
      </c>
      <c r="G289" s="40" t="s">
        <v>57</v>
      </c>
      <c r="H289" s="16" t="s">
        <v>275</v>
      </c>
      <c r="I289" s="37" t="s">
        <v>273</v>
      </c>
      <c r="J289" s="43"/>
      <c r="K289" s="13" t="e">
        <f t="shared" si="25"/>
        <v>#N/A</v>
      </c>
      <c r="L289" s="15" t="s">
        <v>274</v>
      </c>
      <c r="M289" s="12">
        <v>43293</v>
      </c>
      <c r="AD289" s="36" t="s">
        <v>273</v>
      </c>
      <c r="AE289" s="68" t="s">
        <v>272</v>
      </c>
    </row>
    <row r="290" spans="1:31">
      <c r="A290" s="10">
        <v>8</v>
      </c>
      <c r="B290" s="8" t="str">
        <f t="shared" si="24"/>
        <v>PIU Pacaembu</v>
      </c>
      <c r="D290" s="9">
        <v>7</v>
      </c>
      <c r="E290" s="11" t="str">
        <f t="shared" si="27"/>
        <v>Encaminhamento Jurídico</v>
      </c>
      <c r="F290" s="9" t="s">
        <v>58</v>
      </c>
      <c r="G290" s="9" t="s">
        <v>57</v>
      </c>
      <c r="H290" s="8" t="s">
        <v>271</v>
      </c>
      <c r="I290" s="37" t="s">
        <v>269</v>
      </c>
      <c r="J290" s="7" t="s">
        <v>15</v>
      </c>
      <c r="K290" s="13" t="e">
        <f t="shared" si="25"/>
        <v>#N/A</v>
      </c>
      <c r="L290" s="51" t="s">
        <v>270</v>
      </c>
      <c r="M290" s="12">
        <v>43293</v>
      </c>
      <c r="AD290" s="36" t="s">
        <v>269</v>
      </c>
      <c r="AE290" s="8" t="s">
        <v>268</v>
      </c>
    </row>
    <row r="291" spans="1:31">
      <c r="A291" s="41">
        <v>8</v>
      </c>
      <c r="B291" s="8" t="str">
        <f t="shared" si="24"/>
        <v>PIU Pacaembu</v>
      </c>
      <c r="C291" s="9" t="s">
        <v>18</v>
      </c>
      <c r="D291" s="40">
        <v>100</v>
      </c>
      <c r="E291" s="11"/>
      <c r="H291" s="16" t="s">
        <v>17</v>
      </c>
      <c r="I291" s="67" t="s">
        <v>267</v>
      </c>
      <c r="J291" s="7" t="s">
        <v>15</v>
      </c>
      <c r="K291" s="13" t="e">
        <f t="shared" si="25"/>
        <v>#N/A</v>
      </c>
      <c r="L291" s="39" t="s">
        <v>0</v>
      </c>
      <c r="M291" s="12">
        <v>43276</v>
      </c>
      <c r="AE291" s="67"/>
    </row>
    <row r="292" spans="1:31">
      <c r="A292" s="60">
        <v>9</v>
      </c>
      <c r="B292" s="62" t="str">
        <f t="shared" si="24"/>
        <v>PIU Vila Olímpia</v>
      </c>
      <c r="C292" s="59">
        <v>12</v>
      </c>
      <c r="D292" s="59">
        <v>1</v>
      </c>
      <c r="E292" s="11" t="str">
        <f t="shared" ref="E292:E301" si="28">VLOOKUP(D292,$O$32:$P$43,2,0)</f>
        <v>Proposição</v>
      </c>
      <c r="F292" s="59"/>
      <c r="G292" s="59"/>
      <c r="H292" s="33" t="s">
        <v>266</v>
      </c>
      <c r="I292" s="64" t="s">
        <v>265</v>
      </c>
      <c r="J292" s="32">
        <v>2</v>
      </c>
      <c r="K292" s="13" t="str">
        <f t="shared" si="25"/>
        <v>Consulta Caderno</v>
      </c>
      <c r="L292" s="15" t="s">
        <v>0</v>
      </c>
      <c r="M292" s="12">
        <f>$M$2</f>
        <v>43271</v>
      </c>
      <c r="AE292" s="64"/>
    </row>
    <row r="293" spans="1:31">
      <c r="A293" s="60">
        <v>9</v>
      </c>
      <c r="B293" s="62" t="str">
        <f t="shared" si="24"/>
        <v>PIU Vila Olímpia</v>
      </c>
      <c r="C293" s="59">
        <v>19</v>
      </c>
      <c r="D293" s="59">
        <v>1</v>
      </c>
      <c r="E293" s="11" t="str">
        <f t="shared" si="28"/>
        <v>Proposição</v>
      </c>
      <c r="F293" s="59" t="s">
        <v>58</v>
      </c>
      <c r="G293" s="59" t="s">
        <v>57</v>
      </c>
      <c r="H293" s="33" t="s">
        <v>264</v>
      </c>
      <c r="I293" s="37" t="s">
        <v>143</v>
      </c>
      <c r="J293" s="32"/>
      <c r="K293" s="13" t="e">
        <f t="shared" si="25"/>
        <v>#N/A</v>
      </c>
      <c r="L293" s="15" t="s">
        <v>262</v>
      </c>
      <c r="M293" s="12">
        <v>43293</v>
      </c>
      <c r="AD293" s="36" t="s">
        <v>143</v>
      </c>
      <c r="AE293" s="66"/>
    </row>
    <row r="294" spans="1:31">
      <c r="A294" s="60">
        <v>9</v>
      </c>
      <c r="B294" s="62" t="str">
        <f t="shared" si="24"/>
        <v>PIU Vila Olímpia</v>
      </c>
      <c r="C294" s="59">
        <v>19</v>
      </c>
      <c r="D294" s="59">
        <v>1</v>
      </c>
      <c r="E294" s="11" t="str">
        <f t="shared" si="28"/>
        <v>Proposição</v>
      </c>
      <c r="F294" s="59" t="s">
        <v>58</v>
      </c>
      <c r="G294" s="59" t="s">
        <v>57</v>
      </c>
      <c r="H294" s="33" t="s">
        <v>263</v>
      </c>
      <c r="I294" s="37" t="s">
        <v>143</v>
      </c>
      <c r="J294" s="32"/>
      <c r="K294" s="13" t="e">
        <f t="shared" si="25"/>
        <v>#N/A</v>
      </c>
      <c r="L294" s="15" t="s">
        <v>262</v>
      </c>
      <c r="M294" s="12">
        <v>43293</v>
      </c>
      <c r="AD294" s="36" t="s">
        <v>143</v>
      </c>
      <c r="AE294" s="66"/>
    </row>
    <row r="295" spans="1:31">
      <c r="A295" s="60">
        <v>9</v>
      </c>
      <c r="B295" s="62" t="str">
        <f t="shared" si="24"/>
        <v>PIU Vila Olímpia</v>
      </c>
      <c r="C295" s="59"/>
      <c r="D295" s="59">
        <v>2</v>
      </c>
      <c r="E295" s="11" t="str">
        <f t="shared" si="28"/>
        <v>Consulta Pública Inicial</v>
      </c>
      <c r="F295" s="59"/>
      <c r="G295" s="59"/>
      <c r="H295" s="62" t="s">
        <v>243</v>
      </c>
      <c r="I295" s="64" t="s">
        <v>261</v>
      </c>
      <c r="J295" s="32">
        <v>2</v>
      </c>
      <c r="K295" s="13" t="str">
        <f t="shared" si="25"/>
        <v>Consulta Caderno</v>
      </c>
      <c r="L295" s="15" t="s">
        <v>0</v>
      </c>
      <c r="M295" s="12">
        <f>$M$2</f>
        <v>43271</v>
      </c>
      <c r="AE295" s="64"/>
    </row>
    <row r="296" spans="1:31">
      <c r="A296" s="60">
        <v>9</v>
      </c>
      <c r="B296" s="62" t="str">
        <f t="shared" si="24"/>
        <v>PIU Vila Olímpia</v>
      </c>
      <c r="C296" s="59"/>
      <c r="D296" s="59">
        <v>2</v>
      </c>
      <c r="E296" s="11" t="str">
        <f t="shared" si="28"/>
        <v>Consulta Pública Inicial</v>
      </c>
      <c r="F296" s="59"/>
      <c r="G296" s="59"/>
      <c r="H296" s="62" t="s">
        <v>190</v>
      </c>
      <c r="I296" s="64" t="s">
        <v>260</v>
      </c>
      <c r="J296" s="32">
        <v>2</v>
      </c>
      <c r="K296" s="13" t="str">
        <f t="shared" si="25"/>
        <v>Consulta Caderno</v>
      </c>
      <c r="L296" s="15" t="s">
        <v>0</v>
      </c>
      <c r="M296" s="12">
        <f>$M$2</f>
        <v>43271</v>
      </c>
      <c r="AE296" s="64"/>
    </row>
    <row r="297" spans="1:31">
      <c r="A297" s="60">
        <v>9</v>
      </c>
      <c r="B297" s="62" t="str">
        <f t="shared" si="24"/>
        <v>PIU Vila Olímpia</v>
      </c>
      <c r="C297" s="59"/>
      <c r="D297" s="59">
        <v>2</v>
      </c>
      <c r="E297" s="11" t="str">
        <f t="shared" si="28"/>
        <v>Consulta Pública Inicial</v>
      </c>
      <c r="F297" s="59"/>
      <c r="G297" s="59"/>
      <c r="H297" s="62" t="s">
        <v>67</v>
      </c>
      <c r="I297" s="64" t="s">
        <v>259</v>
      </c>
      <c r="J297" s="32">
        <v>2</v>
      </c>
      <c r="K297" s="13" t="str">
        <f t="shared" si="25"/>
        <v>Consulta Caderno</v>
      </c>
      <c r="L297" s="15" t="s">
        <v>0</v>
      </c>
      <c r="M297" s="12">
        <f>$M$2</f>
        <v>43271</v>
      </c>
      <c r="AE297" s="64"/>
    </row>
    <row r="298" spans="1:31">
      <c r="A298" s="60">
        <v>9</v>
      </c>
      <c r="B298" s="62" t="str">
        <f t="shared" si="24"/>
        <v>PIU Vila Olímpia</v>
      </c>
      <c r="C298" s="59"/>
      <c r="D298" s="59">
        <v>2</v>
      </c>
      <c r="E298" s="11" t="str">
        <f t="shared" si="28"/>
        <v>Consulta Pública Inicial</v>
      </c>
      <c r="F298" s="59"/>
      <c r="G298" s="59"/>
      <c r="H298" s="62" t="s">
        <v>239</v>
      </c>
      <c r="I298" s="64" t="s">
        <v>258</v>
      </c>
      <c r="J298" s="32">
        <v>2</v>
      </c>
      <c r="K298" s="13" t="str">
        <f t="shared" si="25"/>
        <v>Consulta Caderno</v>
      </c>
      <c r="L298" s="15" t="s">
        <v>0</v>
      </c>
      <c r="M298" s="12">
        <f>$M$2</f>
        <v>43271</v>
      </c>
      <c r="AE298" s="64"/>
    </row>
    <row r="299" spans="1:31">
      <c r="A299" s="60">
        <v>9</v>
      </c>
      <c r="B299" s="62" t="str">
        <f t="shared" si="24"/>
        <v>PIU Vila Olímpia</v>
      </c>
      <c r="C299" s="59">
        <v>28</v>
      </c>
      <c r="D299" s="59">
        <v>2</v>
      </c>
      <c r="E299" s="11" t="str">
        <f t="shared" si="28"/>
        <v>Consulta Pública Inicial</v>
      </c>
      <c r="F299" s="59" t="s">
        <v>58</v>
      </c>
      <c r="G299" s="59" t="s">
        <v>57</v>
      </c>
      <c r="H299" s="62" t="s">
        <v>257</v>
      </c>
      <c r="I299" s="37" t="s">
        <v>256</v>
      </c>
      <c r="J299" s="32">
        <v>1</v>
      </c>
      <c r="K299" s="13" t="str">
        <f t="shared" si="25"/>
        <v>Consulta Instâncias</v>
      </c>
      <c r="L299" s="15" t="s">
        <v>231</v>
      </c>
      <c r="M299" s="12">
        <v>43293</v>
      </c>
      <c r="AD299" s="36" t="s">
        <v>256</v>
      </c>
      <c r="AE299" s="63" t="s">
        <v>255</v>
      </c>
    </row>
    <row r="300" spans="1:31">
      <c r="A300" s="60">
        <v>9</v>
      </c>
      <c r="B300" s="62" t="str">
        <f t="shared" si="24"/>
        <v>PIU Vila Olímpia</v>
      </c>
      <c r="C300" s="59">
        <v>31</v>
      </c>
      <c r="D300" s="59">
        <v>2</v>
      </c>
      <c r="E300" s="11" t="str">
        <f t="shared" si="28"/>
        <v>Consulta Pública Inicial</v>
      </c>
      <c r="F300" s="59" t="s">
        <v>58</v>
      </c>
      <c r="G300" s="59" t="s">
        <v>57</v>
      </c>
      <c r="H300" s="62" t="s">
        <v>254</v>
      </c>
      <c r="I300" s="37" t="s">
        <v>253</v>
      </c>
      <c r="J300" s="32">
        <v>1</v>
      </c>
      <c r="K300" s="13" t="str">
        <f t="shared" si="25"/>
        <v>Consulta Instâncias</v>
      </c>
      <c r="L300" s="15" t="s">
        <v>231</v>
      </c>
      <c r="M300" s="12">
        <v>43293</v>
      </c>
      <c r="AD300" s="36" t="s">
        <v>253</v>
      </c>
      <c r="AE300" s="61" t="s">
        <v>252</v>
      </c>
    </row>
    <row r="301" spans="1:31">
      <c r="A301" s="10">
        <v>9</v>
      </c>
      <c r="B301" s="8" t="str">
        <f t="shared" si="24"/>
        <v>PIU Vila Olímpia</v>
      </c>
      <c r="C301" s="9">
        <v>41</v>
      </c>
      <c r="D301" s="9">
        <v>2</v>
      </c>
      <c r="E301" s="11" t="str">
        <f t="shared" si="28"/>
        <v>Consulta Pública Inicial</v>
      </c>
      <c r="H301" s="8" t="s">
        <v>84</v>
      </c>
      <c r="I301" s="65" t="s">
        <v>251</v>
      </c>
      <c r="J301" s="7">
        <v>2</v>
      </c>
      <c r="K301" s="13" t="str">
        <f t="shared" si="25"/>
        <v>Consulta Caderno</v>
      </c>
      <c r="L301" s="51" t="s">
        <v>0</v>
      </c>
      <c r="M301" s="12">
        <v>42546</v>
      </c>
      <c r="AE301" s="65"/>
    </row>
    <row r="302" spans="1:31">
      <c r="A302" s="60">
        <v>9</v>
      </c>
      <c r="B302" s="8" t="str">
        <f t="shared" si="24"/>
        <v>PIU Vila Olímpia</v>
      </c>
      <c r="C302" s="9" t="s">
        <v>18</v>
      </c>
      <c r="D302" s="40">
        <v>100</v>
      </c>
      <c r="E302" s="11"/>
      <c r="H302" s="16" t="s">
        <v>17</v>
      </c>
      <c r="I302" s="58" t="s">
        <v>250</v>
      </c>
      <c r="J302" s="7" t="s">
        <v>15</v>
      </c>
      <c r="K302" s="13" t="e">
        <f t="shared" si="25"/>
        <v>#N/A</v>
      </c>
      <c r="L302" s="39" t="s">
        <v>0</v>
      </c>
      <c r="M302" s="12">
        <v>43276</v>
      </c>
      <c r="AE302" s="58"/>
    </row>
    <row r="303" spans="1:31">
      <c r="A303" s="10">
        <v>10</v>
      </c>
      <c r="B303" s="8" t="str">
        <f t="shared" si="24"/>
        <v>PIU Nações Unidas</v>
      </c>
      <c r="C303" s="9">
        <v>12</v>
      </c>
      <c r="D303" s="9">
        <v>1</v>
      </c>
      <c r="E303" s="11" t="str">
        <f t="shared" ref="E303:E309" si="29">VLOOKUP(D303,$O$32:$P$43,2,0)</f>
        <v>Proposição</v>
      </c>
      <c r="F303" s="9" t="s">
        <v>58</v>
      </c>
      <c r="G303" s="9" t="s">
        <v>57</v>
      </c>
      <c r="H303" s="8" t="s">
        <v>249</v>
      </c>
      <c r="I303" s="37" t="s">
        <v>247</v>
      </c>
      <c r="J303" s="7" t="s">
        <v>15</v>
      </c>
      <c r="K303" s="13" t="e">
        <f t="shared" si="25"/>
        <v>#N/A</v>
      </c>
      <c r="L303" s="51" t="s">
        <v>248</v>
      </c>
      <c r="M303" s="12">
        <v>43293</v>
      </c>
      <c r="AD303" s="36" t="s">
        <v>247</v>
      </c>
      <c r="AE303" s="8" t="s">
        <v>246</v>
      </c>
    </row>
    <row r="304" spans="1:31">
      <c r="A304" s="60">
        <v>10</v>
      </c>
      <c r="B304" s="62" t="str">
        <f t="shared" si="24"/>
        <v>PIU Nações Unidas</v>
      </c>
      <c r="C304" s="59"/>
      <c r="D304" s="59">
        <v>2</v>
      </c>
      <c r="E304" s="11" t="str">
        <f t="shared" si="29"/>
        <v>Consulta Pública Inicial</v>
      </c>
      <c r="F304" s="59"/>
      <c r="G304" s="59"/>
      <c r="H304" s="62" t="s">
        <v>245</v>
      </c>
      <c r="I304" s="64" t="s">
        <v>244</v>
      </c>
      <c r="J304" s="32">
        <v>2</v>
      </c>
      <c r="K304" s="13" t="str">
        <f t="shared" si="25"/>
        <v>Consulta Caderno</v>
      </c>
      <c r="L304" s="15" t="s">
        <v>0</v>
      </c>
      <c r="M304" s="12">
        <f>$M$3</f>
        <v>43271</v>
      </c>
      <c r="AE304" s="64"/>
    </row>
    <row r="305" spans="1:31">
      <c r="A305" s="60">
        <v>10</v>
      </c>
      <c r="B305" s="62" t="str">
        <f t="shared" si="24"/>
        <v>PIU Nações Unidas</v>
      </c>
      <c r="C305" s="59"/>
      <c r="D305" s="59">
        <v>2</v>
      </c>
      <c r="E305" s="11" t="str">
        <f t="shared" si="29"/>
        <v>Consulta Pública Inicial</v>
      </c>
      <c r="F305" s="59"/>
      <c r="G305" s="59"/>
      <c r="H305" s="62" t="s">
        <v>243</v>
      </c>
      <c r="I305" s="64" t="s">
        <v>242</v>
      </c>
      <c r="J305" s="32">
        <v>2</v>
      </c>
      <c r="K305" s="13" t="str">
        <f t="shared" si="25"/>
        <v>Consulta Caderno</v>
      </c>
      <c r="L305" s="15" t="s">
        <v>0</v>
      </c>
      <c r="M305" s="12">
        <f>$M$3</f>
        <v>43271</v>
      </c>
      <c r="AE305" s="64"/>
    </row>
    <row r="306" spans="1:31">
      <c r="A306" s="60">
        <v>10</v>
      </c>
      <c r="B306" s="62" t="str">
        <f t="shared" si="24"/>
        <v>PIU Nações Unidas</v>
      </c>
      <c r="C306" s="59"/>
      <c r="D306" s="59">
        <v>2</v>
      </c>
      <c r="E306" s="11" t="str">
        <f t="shared" si="29"/>
        <v>Consulta Pública Inicial</v>
      </c>
      <c r="F306" s="59"/>
      <c r="G306" s="59"/>
      <c r="H306" s="62" t="s">
        <v>241</v>
      </c>
      <c r="I306" s="64" t="s">
        <v>240</v>
      </c>
      <c r="J306" s="32">
        <v>2</v>
      </c>
      <c r="K306" s="13" t="str">
        <f t="shared" si="25"/>
        <v>Consulta Caderno</v>
      </c>
      <c r="L306" s="15" t="s">
        <v>0</v>
      </c>
      <c r="M306" s="12">
        <f>$M$3</f>
        <v>43271</v>
      </c>
      <c r="AE306" s="64"/>
    </row>
    <row r="307" spans="1:31">
      <c r="A307" s="60">
        <v>10</v>
      </c>
      <c r="B307" s="62" t="str">
        <f t="shared" si="24"/>
        <v>PIU Nações Unidas</v>
      </c>
      <c r="C307" s="59"/>
      <c r="D307" s="59">
        <v>2</v>
      </c>
      <c r="E307" s="11" t="str">
        <f t="shared" si="29"/>
        <v>Consulta Pública Inicial</v>
      </c>
      <c r="F307" s="59"/>
      <c r="G307" s="59"/>
      <c r="H307" s="62" t="s">
        <v>239</v>
      </c>
      <c r="I307" s="64" t="s">
        <v>238</v>
      </c>
      <c r="J307" s="32">
        <v>2</v>
      </c>
      <c r="K307" s="13" t="str">
        <f t="shared" si="25"/>
        <v>Consulta Caderno</v>
      </c>
      <c r="L307" s="15" t="s">
        <v>0</v>
      </c>
      <c r="M307" s="12">
        <f>$M$3</f>
        <v>43271</v>
      </c>
      <c r="AE307" s="64"/>
    </row>
    <row r="308" spans="1:31">
      <c r="A308" s="60">
        <v>10</v>
      </c>
      <c r="B308" s="62" t="str">
        <f t="shared" si="24"/>
        <v>PIU Nações Unidas</v>
      </c>
      <c r="C308" s="59">
        <v>28</v>
      </c>
      <c r="D308" s="59">
        <v>2</v>
      </c>
      <c r="E308" s="11" t="str">
        <f t="shared" si="29"/>
        <v>Consulta Pública Inicial</v>
      </c>
      <c r="F308" s="59" t="s">
        <v>58</v>
      </c>
      <c r="G308" s="59" t="s">
        <v>57</v>
      </c>
      <c r="H308" s="62" t="s">
        <v>237</v>
      </c>
      <c r="I308" s="45" t="s">
        <v>236</v>
      </c>
      <c r="J308" s="32">
        <v>1</v>
      </c>
      <c r="K308" s="13" t="str">
        <f t="shared" si="25"/>
        <v>Consulta Instâncias</v>
      </c>
      <c r="L308" s="15" t="s">
        <v>231</v>
      </c>
      <c r="M308" s="12">
        <v>43293</v>
      </c>
      <c r="AD308" s="36" t="s">
        <v>235</v>
      </c>
      <c r="AE308" s="63" t="s">
        <v>234</v>
      </c>
    </row>
    <row r="309" spans="1:31">
      <c r="A309" s="60">
        <v>10</v>
      </c>
      <c r="B309" s="62" t="str">
        <f t="shared" si="24"/>
        <v>PIU Nações Unidas</v>
      </c>
      <c r="C309" s="59">
        <v>31</v>
      </c>
      <c r="D309" s="59">
        <v>2</v>
      </c>
      <c r="E309" s="11" t="str">
        <f t="shared" si="29"/>
        <v>Consulta Pública Inicial</v>
      </c>
      <c r="F309" s="59" t="s">
        <v>58</v>
      </c>
      <c r="G309" s="59" t="s">
        <v>57</v>
      </c>
      <c r="H309" s="62" t="s">
        <v>233</v>
      </c>
      <c r="I309" s="45" t="s">
        <v>232</v>
      </c>
      <c r="J309" s="32">
        <v>1</v>
      </c>
      <c r="K309" s="13" t="str">
        <f t="shared" si="25"/>
        <v>Consulta Instâncias</v>
      </c>
      <c r="L309" s="15" t="s">
        <v>231</v>
      </c>
      <c r="M309" s="12">
        <v>43293</v>
      </c>
      <c r="AD309" s="36" t="s">
        <v>230</v>
      </c>
      <c r="AE309" s="61" t="s">
        <v>229</v>
      </c>
    </row>
    <row r="310" spans="1:31">
      <c r="A310" s="60">
        <v>10</v>
      </c>
      <c r="B310" s="8" t="str">
        <f t="shared" si="24"/>
        <v>PIU Nações Unidas</v>
      </c>
      <c r="C310" s="9" t="s">
        <v>18</v>
      </c>
      <c r="D310" s="59">
        <v>100</v>
      </c>
      <c r="E310" s="11"/>
      <c r="H310" s="16" t="s">
        <v>17</v>
      </c>
      <c r="I310" s="58" t="s">
        <v>228</v>
      </c>
      <c r="J310" s="7" t="s">
        <v>15</v>
      </c>
      <c r="K310" s="13" t="e">
        <f t="shared" si="25"/>
        <v>#N/A</v>
      </c>
      <c r="L310" s="39" t="s">
        <v>0</v>
      </c>
      <c r="M310" s="12">
        <v>43276</v>
      </c>
      <c r="AE310" s="58"/>
    </row>
    <row r="311" spans="1:31">
      <c r="A311" s="10">
        <v>11</v>
      </c>
      <c r="B311" s="8" t="str">
        <f t="shared" si="24"/>
        <v>PIU Setor Central</v>
      </c>
      <c r="D311" s="9">
        <v>2</v>
      </c>
      <c r="E311" s="11" t="str">
        <f t="shared" ref="E311:E342" si="30">VLOOKUP(D311,$O$32:$P$43,2,0)</f>
        <v>Consulta Pública Inicial</v>
      </c>
      <c r="F311" s="9" t="s">
        <v>58</v>
      </c>
      <c r="G311" s="9" t="s">
        <v>57</v>
      </c>
      <c r="H311" s="8" t="s">
        <v>227</v>
      </c>
      <c r="I311" s="37" t="s">
        <v>225</v>
      </c>
      <c r="J311" s="7">
        <v>1</v>
      </c>
      <c r="K311" s="13" t="str">
        <f t="shared" si="25"/>
        <v>Consulta Instâncias</v>
      </c>
      <c r="L311" s="51" t="s">
        <v>226</v>
      </c>
      <c r="M311" s="12">
        <v>43293</v>
      </c>
      <c r="AD311" s="36" t="s">
        <v>225</v>
      </c>
      <c r="AE311" s="8" t="s">
        <v>224</v>
      </c>
    </row>
    <row r="312" spans="1:31">
      <c r="A312" s="10">
        <v>16</v>
      </c>
      <c r="B312" s="8" t="str">
        <f t="shared" si="24"/>
        <v>Bairros Tamanduateí</v>
      </c>
      <c r="D312" s="9">
        <v>2</v>
      </c>
      <c r="E312" s="11" t="str">
        <f t="shared" si="30"/>
        <v>Consulta Pública Inicial</v>
      </c>
      <c r="G312" s="9" t="s">
        <v>180</v>
      </c>
      <c r="H312" s="8" t="s">
        <v>179</v>
      </c>
      <c r="I312" s="14" t="s">
        <v>223</v>
      </c>
      <c r="J312" s="7">
        <v>4</v>
      </c>
      <c r="K312" s="13" t="str">
        <f t="shared" si="25"/>
        <v>Audiência Pública</v>
      </c>
      <c r="L312" s="51" t="s">
        <v>0</v>
      </c>
      <c r="M312" s="12">
        <v>43278</v>
      </c>
      <c r="AE312" s="14"/>
    </row>
    <row r="313" spans="1:31">
      <c r="A313" s="10">
        <v>16</v>
      </c>
      <c r="B313" s="8" t="str">
        <f t="shared" si="24"/>
        <v>Bairros Tamanduateí</v>
      </c>
      <c r="D313" s="9">
        <v>2</v>
      </c>
      <c r="E313" s="11" t="str">
        <f t="shared" si="30"/>
        <v>Consulta Pública Inicial</v>
      </c>
      <c r="G313" s="9" t="s">
        <v>180</v>
      </c>
      <c r="H313" s="8" t="s">
        <v>179</v>
      </c>
      <c r="I313" s="14" t="s">
        <v>222</v>
      </c>
      <c r="J313" s="7">
        <v>4</v>
      </c>
      <c r="K313" s="13" t="str">
        <f t="shared" si="25"/>
        <v>Audiência Pública</v>
      </c>
      <c r="L313" s="51" t="s">
        <v>0</v>
      </c>
      <c r="M313" s="12">
        <v>43278</v>
      </c>
      <c r="AE313" s="14"/>
    </row>
    <row r="314" spans="1:31">
      <c r="A314" s="10">
        <v>16</v>
      </c>
      <c r="B314" s="8" t="str">
        <f t="shared" si="24"/>
        <v>Bairros Tamanduateí</v>
      </c>
      <c r="D314" s="9">
        <v>2</v>
      </c>
      <c r="E314" s="11" t="str">
        <f t="shared" si="30"/>
        <v>Consulta Pública Inicial</v>
      </c>
      <c r="G314" s="9" t="s">
        <v>180</v>
      </c>
      <c r="H314" s="8" t="s">
        <v>221</v>
      </c>
      <c r="I314" s="14" t="s">
        <v>220</v>
      </c>
      <c r="J314" s="7">
        <v>5</v>
      </c>
      <c r="K314" s="13" t="str">
        <f t="shared" si="25"/>
        <v>Reuniões Bilateriais</v>
      </c>
      <c r="L314" s="51" t="s">
        <v>0</v>
      </c>
      <c r="M314" s="12">
        <v>43278</v>
      </c>
      <c r="AE314" s="14"/>
    </row>
    <row r="315" spans="1:31">
      <c r="A315" s="10">
        <v>16</v>
      </c>
      <c r="B315" s="8" t="str">
        <f t="shared" si="24"/>
        <v>Bairros Tamanduateí</v>
      </c>
      <c r="D315" s="9">
        <v>2</v>
      </c>
      <c r="E315" s="11" t="str">
        <f t="shared" si="30"/>
        <v>Consulta Pública Inicial</v>
      </c>
      <c r="G315" s="9" t="s">
        <v>180</v>
      </c>
      <c r="H315" s="8" t="str">
        <f>H314</f>
        <v>25/06/2014: Reunião Temática sobre Equipamentos Públicos - Apresentação</v>
      </c>
      <c r="I315" s="14" t="s">
        <v>219</v>
      </c>
      <c r="J315" s="7">
        <v>5</v>
      </c>
      <c r="K315" s="13" t="str">
        <f t="shared" si="25"/>
        <v>Reuniões Bilateriais</v>
      </c>
      <c r="L315" s="51" t="s">
        <v>0</v>
      </c>
      <c r="M315" s="12">
        <v>43278</v>
      </c>
      <c r="AE315" s="14"/>
    </row>
    <row r="316" spans="1:31">
      <c r="A316" s="10">
        <v>16</v>
      </c>
      <c r="B316" s="8" t="str">
        <f t="shared" si="24"/>
        <v>Bairros Tamanduateí</v>
      </c>
      <c r="D316" s="9">
        <v>2</v>
      </c>
      <c r="E316" s="11" t="str">
        <f t="shared" si="30"/>
        <v>Consulta Pública Inicial</v>
      </c>
      <c r="G316" s="9" t="s">
        <v>180</v>
      </c>
      <c r="H316" s="8" t="s">
        <v>218</v>
      </c>
      <c r="I316" s="14" t="s">
        <v>217</v>
      </c>
      <c r="J316" s="7">
        <v>5</v>
      </c>
      <c r="K316" s="13" t="str">
        <f t="shared" si="25"/>
        <v>Reuniões Bilateriais</v>
      </c>
      <c r="L316" s="51" t="s">
        <v>0</v>
      </c>
      <c r="M316" s="12">
        <v>43278</v>
      </c>
      <c r="AE316" s="14"/>
    </row>
    <row r="317" spans="1:31">
      <c r="A317" s="10">
        <v>16</v>
      </c>
      <c r="B317" s="8" t="str">
        <f t="shared" si="24"/>
        <v>Bairros Tamanduateí</v>
      </c>
      <c r="D317" s="9">
        <v>2</v>
      </c>
      <c r="E317" s="11" t="str">
        <f t="shared" si="30"/>
        <v>Consulta Pública Inicial</v>
      </c>
      <c r="G317" s="9" t="s">
        <v>180</v>
      </c>
      <c r="H317" s="8" t="str">
        <f>H316</f>
        <v>16/06/2014: Reunião Temática sobre Habitação - Apresentação</v>
      </c>
      <c r="I317" s="14" t="s">
        <v>216</v>
      </c>
      <c r="J317" s="7">
        <v>5</v>
      </c>
      <c r="K317" s="13" t="str">
        <f t="shared" si="25"/>
        <v>Reuniões Bilateriais</v>
      </c>
      <c r="L317" s="51" t="s">
        <v>0</v>
      </c>
      <c r="M317" s="12">
        <v>43278</v>
      </c>
      <c r="AE317" s="14"/>
    </row>
    <row r="318" spans="1:31">
      <c r="A318" s="10">
        <v>16</v>
      </c>
      <c r="B318" s="8" t="str">
        <f t="shared" si="24"/>
        <v>Bairros Tamanduateí</v>
      </c>
      <c r="D318" s="9">
        <v>2</v>
      </c>
      <c r="E318" s="11" t="str">
        <f t="shared" si="30"/>
        <v>Consulta Pública Inicial</v>
      </c>
      <c r="G318" s="9" t="s">
        <v>180</v>
      </c>
      <c r="H318" s="8" t="s">
        <v>215</v>
      </c>
      <c r="I318" s="14" t="s">
        <v>214</v>
      </c>
      <c r="J318" s="7">
        <v>5</v>
      </c>
      <c r="K318" s="13" t="str">
        <f t="shared" si="25"/>
        <v>Reuniões Bilateriais</v>
      </c>
      <c r="L318" s="51" t="s">
        <v>0</v>
      </c>
      <c r="M318" s="12">
        <v>43278</v>
      </c>
      <c r="AE318" s="14"/>
    </row>
    <row r="319" spans="1:31">
      <c r="A319" s="10">
        <v>16</v>
      </c>
      <c r="B319" s="8" t="str">
        <f t="shared" si="24"/>
        <v>Bairros Tamanduateí</v>
      </c>
      <c r="D319" s="9">
        <v>2</v>
      </c>
      <c r="E319" s="11" t="str">
        <f t="shared" si="30"/>
        <v>Consulta Pública Inicial</v>
      </c>
      <c r="G319" s="9" t="s">
        <v>180</v>
      </c>
      <c r="H319" s="8" t="s">
        <v>213</v>
      </c>
      <c r="I319" s="14" t="s">
        <v>212</v>
      </c>
      <c r="J319" s="7">
        <v>5</v>
      </c>
      <c r="K319" s="13" t="str">
        <f t="shared" si="25"/>
        <v>Reuniões Bilateriais</v>
      </c>
      <c r="L319" s="51" t="s">
        <v>0</v>
      </c>
      <c r="M319" s="12">
        <v>43278</v>
      </c>
      <c r="AE319" s="14"/>
    </row>
    <row r="320" spans="1:31">
      <c r="A320" s="10">
        <v>16</v>
      </c>
      <c r="B320" s="8" t="str">
        <f t="shared" si="24"/>
        <v>Bairros Tamanduateí</v>
      </c>
      <c r="D320" s="9">
        <v>2</v>
      </c>
      <c r="E320" s="11" t="str">
        <f t="shared" si="30"/>
        <v>Consulta Pública Inicial</v>
      </c>
      <c r="G320" s="9" t="s">
        <v>180</v>
      </c>
      <c r="H320" s="8" t="str">
        <f>H319</f>
        <v xml:space="preserve">04/06/2014: Apresentação da proposta para a Subprefeitura de Vila Prudente </v>
      </c>
      <c r="I320" s="14" t="s">
        <v>211</v>
      </c>
      <c r="J320" s="7">
        <v>5</v>
      </c>
      <c r="K320" s="13" t="str">
        <f t="shared" si="25"/>
        <v>Reuniões Bilateriais</v>
      </c>
      <c r="L320" s="51" t="s">
        <v>0</v>
      </c>
      <c r="M320" s="12">
        <v>43278</v>
      </c>
      <c r="AE320" s="14"/>
    </row>
    <row r="321" spans="1:31">
      <c r="A321" s="10">
        <v>16</v>
      </c>
      <c r="B321" s="8" t="str">
        <f t="shared" si="24"/>
        <v>Bairros Tamanduateí</v>
      </c>
      <c r="D321" s="9">
        <v>2</v>
      </c>
      <c r="E321" s="11" t="str">
        <f t="shared" si="30"/>
        <v>Consulta Pública Inicial</v>
      </c>
      <c r="G321" s="9" t="s">
        <v>180</v>
      </c>
      <c r="H321" s="53" t="s">
        <v>210</v>
      </c>
      <c r="I321" s="14" t="s">
        <v>209</v>
      </c>
      <c r="J321" s="7">
        <v>5</v>
      </c>
      <c r="K321" s="13" t="str">
        <f t="shared" si="25"/>
        <v>Reuniões Bilateriais</v>
      </c>
      <c r="L321" s="51" t="s">
        <v>0</v>
      </c>
      <c r="M321" s="12">
        <v>43278</v>
      </c>
      <c r="AE321" s="14"/>
    </row>
    <row r="322" spans="1:31">
      <c r="A322" s="10">
        <v>16</v>
      </c>
      <c r="B322" s="8" t="str">
        <f t="shared" ref="B322:B385" si="31">VLOOKUP(A322,$O$11:$P$29,2,0)</f>
        <v>Bairros Tamanduateí</v>
      </c>
      <c r="D322" s="9">
        <v>2</v>
      </c>
      <c r="E322" s="11" t="str">
        <f t="shared" si="30"/>
        <v>Consulta Pública Inicial</v>
      </c>
      <c r="G322" s="9" t="s">
        <v>180</v>
      </c>
      <c r="H322" s="53" t="str">
        <f>H321</f>
        <v>02/06/2014: Apresentação da proposta para a Subprefeitura do Ipiranga</v>
      </c>
      <c r="I322" s="14" t="s">
        <v>208</v>
      </c>
      <c r="J322" s="7">
        <v>5</v>
      </c>
      <c r="K322" s="13" t="str">
        <f t="shared" ref="K322:K385" si="32">VLOOKUP(J322,$O$2:$P$9,2,0)</f>
        <v>Reuniões Bilateriais</v>
      </c>
      <c r="L322" s="51" t="s">
        <v>0</v>
      </c>
      <c r="M322" s="12">
        <v>43278</v>
      </c>
      <c r="AE322" s="14"/>
    </row>
    <row r="323" spans="1:31">
      <c r="A323" s="10">
        <v>16</v>
      </c>
      <c r="B323" s="8" t="str">
        <f t="shared" si="31"/>
        <v>Bairros Tamanduateí</v>
      </c>
      <c r="D323" s="9">
        <v>2</v>
      </c>
      <c r="E323" s="11" t="str">
        <f t="shared" si="30"/>
        <v>Consulta Pública Inicial</v>
      </c>
      <c r="G323" s="9" t="s">
        <v>180</v>
      </c>
      <c r="H323" s="53" t="s">
        <v>207</v>
      </c>
      <c r="I323" s="14" t="s">
        <v>206</v>
      </c>
      <c r="J323" s="7">
        <v>5</v>
      </c>
      <c r="K323" s="13" t="str">
        <f t="shared" si="32"/>
        <v>Reuniões Bilateriais</v>
      </c>
      <c r="L323" s="51" t="s">
        <v>0</v>
      </c>
      <c r="M323" s="12">
        <v>43278</v>
      </c>
      <c r="AE323" s="14"/>
    </row>
    <row r="324" spans="1:31">
      <c r="A324" s="10">
        <v>16</v>
      </c>
      <c r="B324" s="8" t="str">
        <f t="shared" si="31"/>
        <v>Bairros Tamanduateí</v>
      </c>
      <c r="D324" s="9">
        <v>2</v>
      </c>
      <c r="E324" s="11" t="str">
        <f t="shared" si="30"/>
        <v>Consulta Pública Inicial</v>
      </c>
      <c r="G324" s="9" t="s">
        <v>180</v>
      </c>
      <c r="H324" s="53" t="str">
        <f>H323</f>
        <v>08/05/2014: Apresentação da proposta para a Subprefeitura da Mooca</v>
      </c>
      <c r="I324" s="14" t="s">
        <v>205</v>
      </c>
      <c r="J324" s="7">
        <v>5</v>
      </c>
      <c r="K324" s="13" t="str">
        <f t="shared" si="32"/>
        <v>Reuniões Bilateriais</v>
      </c>
      <c r="L324" s="51" t="s">
        <v>0</v>
      </c>
      <c r="M324" s="12">
        <v>43278</v>
      </c>
      <c r="AE324" s="14"/>
    </row>
    <row r="325" spans="1:31">
      <c r="A325" s="10">
        <v>16</v>
      </c>
      <c r="B325" s="8" t="str">
        <f t="shared" si="31"/>
        <v>Bairros Tamanduateí</v>
      </c>
      <c r="D325" s="9">
        <v>2</v>
      </c>
      <c r="E325" s="11" t="str">
        <f t="shared" si="30"/>
        <v>Consulta Pública Inicial</v>
      </c>
      <c r="H325" s="53" t="s">
        <v>204</v>
      </c>
      <c r="I325" s="14" t="s">
        <v>203</v>
      </c>
      <c r="J325" s="7">
        <v>5</v>
      </c>
      <c r="K325" s="13" t="str">
        <f t="shared" si="32"/>
        <v>Reuniões Bilateriais</v>
      </c>
      <c r="L325" s="51" t="s">
        <v>0</v>
      </c>
      <c r="M325" s="12">
        <v>43278</v>
      </c>
      <c r="AE325" s="14"/>
    </row>
    <row r="326" spans="1:31">
      <c r="A326" s="10">
        <v>16</v>
      </c>
      <c r="B326" s="8" t="str">
        <f t="shared" si="31"/>
        <v>Bairros Tamanduateí</v>
      </c>
      <c r="D326" s="9">
        <v>2</v>
      </c>
      <c r="E326" s="11" t="str">
        <f t="shared" si="30"/>
        <v>Consulta Pública Inicial</v>
      </c>
      <c r="H326" s="5" t="s">
        <v>202</v>
      </c>
      <c r="I326" s="56" t="s">
        <v>202</v>
      </c>
      <c r="J326" s="7">
        <v>4</v>
      </c>
      <c r="K326" s="13" t="str">
        <f t="shared" si="32"/>
        <v>Audiência Pública</v>
      </c>
      <c r="L326" s="51" t="s">
        <v>0</v>
      </c>
      <c r="M326" s="12">
        <v>43278</v>
      </c>
      <c r="AE326" s="56"/>
    </row>
    <row r="327" spans="1:31">
      <c r="A327" s="10">
        <v>16</v>
      </c>
      <c r="B327" s="8" t="str">
        <f t="shared" si="31"/>
        <v>Bairros Tamanduateí</v>
      </c>
      <c r="D327" s="9">
        <v>2</v>
      </c>
      <c r="E327" s="11" t="str">
        <f t="shared" si="30"/>
        <v>Consulta Pública Inicial</v>
      </c>
      <c r="H327" s="5" t="s">
        <v>201</v>
      </c>
      <c r="I327" s="56" t="s">
        <v>201</v>
      </c>
      <c r="J327" s="7">
        <v>4</v>
      </c>
      <c r="K327" s="13" t="str">
        <f t="shared" si="32"/>
        <v>Audiência Pública</v>
      </c>
      <c r="L327" s="51" t="s">
        <v>0</v>
      </c>
      <c r="M327" s="12">
        <v>43278</v>
      </c>
      <c r="AE327" s="56"/>
    </row>
    <row r="328" spans="1:31">
      <c r="A328" s="10">
        <v>16</v>
      </c>
      <c r="B328" s="8" t="str">
        <f t="shared" si="31"/>
        <v>Bairros Tamanduateí</v>
      </c>
      <c r="D328" s="9">
        <v>2</v>
      </c>
      <c r="E328" s="11" t="str">
        <f t="shared" si="30"/>
        <v>Consulta Pública Inicial</v>
      </c>
      <c r="H328" s="5" t="s">
        <v>200</v>
      </c>
      <c r="I328" s="56" t="s">
        <v>200</v>
      </c>
      <c r="J328" s="7">
        <v>4</v>
      </c>
      <c r="K328" s="13" t="str">
        <f t="shared" si="32"/>
        <v>Audiência Pública</v>
      </c>
      <c r="L328" s="51" t="s">
        <v>0</v>
      </c>
      <c r="M328" s="12">
        <v>43278</v>
      </c>
      <c r="AE328" s="56"/>
    </row>
    <row r="329" spans="1:31">
      <c r="A329" s="10">
        <v>16</v>
      </c>
      <c r="B329" s="8" t="str">
        <f t="shared" si="31"/>
        <v>Bairros Tamanduateí</v>
      </c>
      <c r="D329" s="9">
        <v>2</v>
      </c>
      <c r="E329" s="11" t="str">
        <f t="shared" si="30"/>
        <v>Consulta Pública Inicial</v>
      </c>
      <c r="H329" s="52" t="s">
        <v>199</v>
      </c>
      <c r="I329" s="8" t="s">
        <v>192</v>
      </c>
      <c r="J329" s="7">
        <v>5</v>
      </c>
      <c r="K329" s="13" t="str">
        <f t="shared" si="32"/>
        <v>Reuniões Bilateriais</v>
      </c>
      <c r="L329" s="51" t="s">
        <v>0</v>
      </c>
      <c r="M329" s="12">
        <v>43278</v>
      </c>
      <c r="AE329" s="8"/>
    </row>
    <row r="330" spans="1:31">
      <c r="A330" s="10">
        <v>16</v>
      </c>
      <c r="B330" s="8" t="str">
        <f t="shared" si="31"/>
        <v>Bairros Tamanduateí</v>
      </c>
      <c r="D330" s="9">
        <v>2</v>
      </c>
      <c r="E330" s="11" t="str">
        <f t="shared" si="30"/>
        <v>Consulta Pública Inicial</v>
      </c>
      <c r="H330" s="52" t="s">
        <v>198</v>
      </c>
      <c r="I330" s="8" t="s">
        <v>192</v>
      </c>
      <c r="J330" s="7">
        <v>5</v>
      </c>
      <c r="K330" s="13" t="str">
        <f t="shared" si="32"/>
        <v>Reuniões Bilateriais</v>
      </c>
      <c r="L330" s="51" t="s">
        <v>0</v>
      </c>
      <c r="M330" s="12">
        <v>43278</v>
      </c>
      <c r="AE330" s="8"/>
    </row>
    <row r="331" spans="1:31">
      <c r="A331" s="10">
        <v>16</v>
      </c>
      <c r="B331" s="8" t="str">
        <f t="shared" si="31"/>
        <v>Bairros Tamanduateí</v>
      </c>
      <c r="D331" s="9">
        <v>2</v>
      </c>
      <c r="E331" s="11" t="str">
        <f t="shared" si="30"/>
        <v>Consulta Pública Inicial</v>
      </c>
      <c r="H331" s="52" t="s">
        <v>197</v>
      </c>
      <c r="I331" s="8" t="s">
        <v>192</v>
      </c>
      <c r="J331" s="7">
        <v>5</v>
      </c>
      <c r="K331" s="13" t="str">
        <f t="shared" si="32"/>
        <v>Reuniões Bilateriais</v>
      </c>
      <c r="L331" s="51" t="s">
        <v>0</v>
      </c>
      <c r="M331" s="12">
        <v>43278</v>
      </c>
      <c r="AE331" s="8"/>
    </row>
    <row r="332" spans="1:31">
      <c r="A332" s="10">
        <v>16</v>
      </c>
      <c r="B332" s="8" t="str">
        <f t="shared" si="31"/>
        <v>Bairros Tamanduateí</v>
      </c>
      <c r="D332" s="9">
        <v>2</v>
      </c>
      <c r="E332" s="11" t="str">
        <f t="shared" si="30"/>
        <v>Consulta Pública Inicial</v>
      </c>
      <c r="H332" s="52" t="s">
        <v>196</v>
      </c>
      <c r="I332" s="8" t="s">
        <v>192</v>
      </c>
      <c r="J332" s="7">
        <v>5</v>
      </c>
      <c r="K332" s="13" t="str">
        <f t="shared" si="32"/>
        <v>Reuniões Bilateriais</v>
      </c>
      <c r="L332" s="51" t="s">
        <v>0</v>
      </c>
      <c r="M332" s="12">
        <v>43278</v>
      </c>
      <c r="AE332" s="8"/>
    </row>
    <row r="333" spans="1:31">
      <c r="A333" s="10">
        <v>16</v>
      </c>
      <c r="B333" s="8" t="str">
        <f t="shared" si="31"/>
        <v>Bairros Tamanduateí</v>
      </c>
      <c r="D333" s="9">
        <v>2</v>
      </c>
      <c r="E333" s="11" t="str">
        <f t="shared" si="30"/>
        <v>Consulta Pública Inicial</v>
      </c>
      <c r="H333" s="52" t="s">
        <v>195</v>
      </c>
      <c r="I333" s="8" t="s">
        <v>192</v>
      </c>
      <c r="J333" s="7">
        <v>5</v>
      </c>
      <c r="K333" s="13" t="str">
        <f t="shared" si="32"/>
        <v>Reuniões Bilateriais</v>
      </c>
      <c r="L333" s="51" t="s">
        <v>0</v>
      </c>
      <c r="M333" s="12">
        <v>43278</v>
      </c>
      <c r="AE333" s="8"/>
    </row>
    <row r="334" spans="1:31">
      <c r="A334" s="10">
        <v>16</v>
      </c>
      <c r="B334" s="8" t="str">
        <f t="shared" si="31"/>
        <v>Bairros Tamanduateí</v>
      </c>
      <c r="D334" s="9">
        <v>2</v>
      </c>
      <c r="E334" s="11" t="str">
        <f t="shared" si="30"/>
        <v>Consulta Pública Inicial</v>
      </c>
      <c r="H334" s="52" t="s">
        <v>194</v>
      </c>
      <c r="I334" s="8" t="s">
        <v>192</v>
      </c>
      <c r="J334" s="7">
        <v>5</v>
      </c>
      <c r="K334" s="13" t="str">
        <f t="shared" si="32"/>
        <v>Reuniões Bilateriais</v>
      </c>
      <c r="L334" s="51" t="s">
        <v>0</v>
      </c>
      <c r="M334" s="12">
        <v>43278</v>
      </c>
      <c r="AE334" s="8"/>
    </row>
    <row r="335" spans="1:31" ht="22.5">
      <c r="A335" s="10">
        <v>16</v>
      </c>
      <c r="B335" s="8" t="str">
        <f t="shared" si="31"/>
        <v>Bairros Tamanduateí</v>
      </c>
      <c r="D335" s="9">
        <v>2</v>
      </c>
      <c r="E335" s="11" t="str">
        <f t="shared" si="30"/>
        <v>Consulta Pública Inicial</v>
      </c>
      <c r="H335" s="57" t="s">
        <v>193</v>
      </c>
      <c r="I335" s="8" t="s">
        <v>192</v>
      </c>
      <c r="J335" s="7">
        <v>5</v>
      </c>
      <c r="K335" s="13" t="str">
        <f t="shared" si="32"/>
        <v>Reuniões Bilateriais</v>
      </c>
      <c r="L335" s="51" t="s">
        <v>0</v>
      </c>
      <c r="M335" s="12">
        <v>43278</v>
      </c>
      <c r="AE335" s="8"/>
    </row>
    <row r="336" spans="1:31">
      <c r="A336" s="10">
        <v>16</v>
      </c>
      <c r="B336" s="8" t="str">
        <f t="shared" si="31"/>
        <v>Bairros Tamanduateí</v>
      </c>
      <c r="C336" s="9">
        <v>85</v>
      </c>
      <c r="D336" s="9">
        <v>5</v>
      </c>
      <c r="E336" s="11" t="str">
        <f t="shared" si="30"/>
        <v>Discussão Pública</v>
      </c>
      <c r="H336" s="8" t="s">
        <v>144</v>
      </c>
      <c r="I336" s="14" t="s">
        <v>191</v>
      </c>
      <c r="J336" s="7">
        <v>3</v>
      </c>
      <c r="K336" s="13" t="str">
        <f t="shared" si="32"/>
        <v>Consulta Minuta</v>
      </c>
      <c r="L336" s="51" t="s">
        <v>0</v>
      </c>
      <c r="M336" s="12">
        <v>43277</v>
      </c>
      <c r="AE336" s="14"/>
    </row>
    <row r="337" spans="1:31">
      <c r="A337" s="10">
        <v>16</v>
      </c>
      <c r="B337" s="8" t="str">
        <f t="shared" si="31"/>
        <v>Bairros Tamanduateí</v>
      </c>
      <c r="C337" s="9">
        <v>86</v>
      </c>
      <c r="D337" s="9">
        <v>5</v>
      </c>
      <c r="E337" s="11" t="str">
        <f t="shared" si="30"/>
        <v>Discussão Pública</v>
      </c>
      <c r="H337" s="8" t="s">
        <v>190</v>
      </c>
      <c r="I337" s="14" t="s">
        <v>189</v>
      </c>
      <c r="J337" s="7">
        <v>3</v>
      </c>
      <c r="K337" s="13" t="str">
        <f t="shared" si="32"/>
        <v>Consulta Minuta</v>
      </c>
      <c r="L337" s="51" t="s">
        <v>0</v>
      </c>
      <c r="M337" s="12">
        <v>43277</v>
      </c>
      <c r="AE337" s="14"/>
    </row>
    <row r="338" spans="1:31">
      <c r="A338" s="10">
        <v>16</v>
      </c>
      <c r="B338" s="8" t="str">
        <f t="shared" si="31"/>
        <v>Bairros Tamanduateí</v>
      </c>
      <c r="C338" s="9">
        <v>86</v>
      </c>
      <c r="D338" s="9">
        <v>5</v>
      </c>
      <c r="E338" s="11" t="str">
        <f t="shared" si="30"/>
        <v>Discussão Pública</v>
      </c>
      <c r="H338" s="8" t="s">
        <v>188</v>
      </c>
      <c r="I338" s="14" t="s">
        <v>187</v>
      </c>
      <c r="J338" s="7">
        <v>3</v>
      </c>
      <c r="K338" s="13" t="str">
        <f t="shared" si="32"/>
        <v>Consulta Minuta</v>
      </c>
      <c r="L338" s="51" t="s">
        <v>0</v>
      </c>
      <c r="M338" s="12">
        <v>43277</v>
      </c>
      <c r="AE338" s="14"/>
    </row>
    <row r="339" spans="1:31">
      <c r="A339" s="10">
        <v>16</v>
      </c>
      <c r="B339" s="8" t="str">
        <f t="shared" si="31"/>
        <v>Bairros Tamanduateí</v>
      </c>
      <c r="D339" s="9">
        <v>5</v>
      </c>
      <c r="E339" s="11" t="str">
        <f t="shared" si="30"/>
        <v>Discussão Pública</v>
      </c>
      <c r="H339" s="8" t="s">
        <v>186</v>
      </c>
      <c r="I339" s="14" t="s">
        <v>185</v>
      </c>
      <c r="J339" s="7">
        <v>1</v>
      </c>
      <c r="K339" s="13" t="str">
        <f t="shared" si="32"/>
        <v>Consulta Instâncias</v>
      </c>
      <c r="L339" s="56" t="s">
        <v>0</v>
      </c>
      <c r="M339" s="12">
        <v>43278</v>
      </c>
      <c r="AE339" s="14"/>
    </row>
    <row r="340" spans="1:31">
      <c r="A340" s="10">
        <v>16</v>
      </c>
      <c r="B340" s="8" t="str">
        <f t="shared" si="31"/>
        <v>Bairros Tamanduateí</v>
      </c>
      <c r="D340" s="9">
        <v>5</v>
      </c>
      <c r="E340" s="11" t="str">
        <f t="shared" si="30"/>
        <v>Discussão Pública</v>
      </c>
      <c r="H340" s="8" t="s">
        <v>184</v>
      </c>
      <c r="I340" s="14" t="s">
        <v>183</v>
      </c>
      <c r="J340" s="7">
        <v>1</v>
      </c>
      <c r="K340" s="13" t="str">
        <f t="shared" si="32"/>
        <v>Consulta Instâncias</v>
      </c>
      <c r="L340" s="51" t="s">
        <v>0</v>
      </c>
      <c r="M340" s="12">
        <v>43278</v>
      </c>
      <c r="AE340" s="14"/>
    </row>
    <row r="341" spans="1:31">
      <c r="A341" s="10">
        <v>16</v>
      </c>
      <c r="B341" s="8" t="str">
        <f t="shared" si="31"/>
        <v>Bairros Tamanduateí</v>
      </c>
      <c r="D341" s="9">
        <v>5</v>
      </c>
      <c r="E341" s="11" t="str">
        <f t="shared" si="30"/>
        <v>Discussão Pública</v>
      </c>
      <c r="G341" s="9" t="s">
        <v>180</v>
      </c>
      <c r="H341" s="8" t="s">
        <v>182</v>
      </c>
      <c r="I341" s="14" t="s">
        <v>181</v>
      </c>
      <c r="J341" s="7">
        <v>4</v>
      </c>
      <c r="K341" s="13" t="str">
        <f t="shared" si="32"/>
        <v>Audiência Pública</v>
      </c>
      <c r="L341" s="51" t="s">
        <v>0</v>
      </c>
      <c r="M341" s="12">
        <v>43278</v>
      </c>
      <c r="AE341" s="14"/>
    </row>
    <row r="342" spans="1:31">
      <c r="A342" s="10">
        <v>16</v>
      </c>
      <c r="B342" s="8" t="str">
        <f t="shared" si="31"/>
        <v>Bairros Tamanduateí</v>
      </c>
      <c r="D342" s="9">
        <v>5</v>
      </c>
      <c r="E342" s="11" t="str">
        <f t="shared" si="30"/>
        <v>Discussão Pública</v>
      </c>
      <c r="G342" s="9" t="s">
        <v>180</v>
      </c>
      <c r="H342" s="8" t="s">
        <v>179</v>
      </c>
      <c r="I342" s="14" t="s">
        <v>178</v>
      </c>
      <c r="J342" s="7">
        <v>4</v>
      </c>
      <c r="K342" s="13" t="str">
        <f t="shared" si="32"/>
        <v>Audiência Pública</v>
      </c>
      <c r="L342" s="51" t="s">
        <v>0</v>
      </c>
      <c r="M342" s="12">
        <v>43278</v>
      </c>
      <c r="AE342" s="14"/>
    </row>
    <row r="343" spans="1:31">
      <c r="A343" s="10">
        <v>16</v>
      </c>
      <c r="B343" s="8" t="str">
        <f t="shared" si="31"/>
        <v>Bairros Tamanduateí</v>
      </c>
      <c r="D343" s="9">
        <v>5</v>
      </c>
      <c r="E343" s="11" t="str">
        <f t="shared" ref="E343:E374" si="33">VLOOKUP(D343,$O$32:$P$43,2,0)</f>
        <v>Discussão Pública</v>
      </c>
      <c r="H343" s="8" t="s">
        <v>177</v>
      </c>
      <c r="I343" s="14" t="s">
        <v>176</v>
      </c>
      <c r="J343" s="7">
        <v>1</v>
      </c>
      <c r="K343" s="13" t="str">
        <f t="shared" si="32"/>
        <v>Consulta Instâncias</v>
      </c>
      <c r="L343" s="51" t="s">
        <v>0</v>
      </c>
      <c r="M343" s="12">
        <v>43278</v>
      </c>
      <c r="AE343" s="14"/>
    </row>
    <row r="344" spans="1:31">
      <c r="A344" s="10">
        <v>16</v>
      </c>
      <c r="B344" s="8" t="str">
        <f t="shared" si="31"/>
        <v>Bairros Tamanduateí</v>
      </c>
      <c r="D344" s="9">
        <v>5</v>
      </c>
      <c r="E344" s="11" t="str">
        <f t="shared" si="33"/>
        <v>Discussão Pública</v>
      </c>
      <c r="H344" s="8" t="s">
        <v>175</v>
      </c>
      <c r="I344" s="14" t="s">
        <v>174</v>
      </c>
      <c r="J344" s="7">
        <v>4</v>
      </c>
      <c r="K344" s="13" t="str">
        <f t="shared" si="32"/>
        <v>Audiência Pública</v>
      </c>
      <c r="L344" s="51" t="s">
        <v>0</v>
      </c>
      <c r="M344" s="12">
        <v>43278</v>
      </c>
      <c r="AE344" s="14"/>
    </row>
    <row r="345" spans="1:31">
      <c r="A345" s="10">
        <v>16</v>
      </c>
      <c r="B345" s="8" t="str">
        <f t="shared" si="31"/>
        <v>Bairros Tamanduateí</v>
      </c>
      <c r="D345" s="9">
        <v>5</v>
      </c>
      <c r="E345" s="11" t="str">
        <f t="shared" si="33"/>
        <v>Discussão Pública</v>
      </c>
      <c r="H345" s="8" t="s">
        <v>173</v>
      </c>
      <c r="I345" s="14" t="s">
        <v>172</v>
      </c>
      <c r="J345" s="7">
        <v>1</v>
      </c>
      <c r="K345" s="13" t="str">
        <f t="shared" si="32"/>
        <v>Consulta Instâncias</v>
      </c>
      <c r="L345" s="51" t="s">
        <v>0</v>
      </c>
      <c r="M345" s="12">
        <v>43278</v>
      </c>
      <c r="AE345" s="14"/>
    </row>
    <row r="346" spans="1:31">
      <c r="A346" s="10">
        <v>16</v>
      </c>
      <c r="B346" s="8" t="str">
        <f t="shared" si="31"/>
        <v>Bairros Tamanduateí</v>
      </c>
      <c r="D346" s="9">
        <v>5</v>
      </c>
      <c r="E346" s="11" t="str">
        <f t="shared" si="33"/>
        <v>Discussão Pública</v>
      </c>
      <c r="H346" s="52" t="s">
        <v>171</v>
      </c>
      <c r="J346" s="7">
        <v>5</v>
      </c>
      <c r="K346" s="13" t="str">
        <f t="shared" si="32"/>
        <v>Reuniões Bilateriais</v>
      </c>
      <c r="L346" s="51" t="s">
        <v>0</v>
      </c>
      <c r="M346" s="12">
        <v>43278</v>
      </c>
      <c r="AE346" s="8"/>
    </row>
    <row r="347" spans="1:31">
      <c r="A347" s="10">
        <v>16</v>
      </c>
      <c r="B347" s="8" t="str">
        <f t="shared" si="31"/>
        <v>Bairros Tamanduateí</v>
      </c>
      <c r="D347" s="9">
        <v>5</v>
      </c>
      <c r="E347" s="11" t="str">
        <f t="shared" si="33"/>
        <v>Discussão Pública</v>
      </c>
      <c r="H347" s="52" t="s">
        <v>170</v>
      </c>
      <c r="J347" s="7">
        <v>5</v>
      </c>
      <c r="K347" s="13" t="str">
        <f t="shared" si="32"/>
        <v>Reuniões Bilateriais</v>
      </c>
      <c r="L347" s="51" t="s">
        <v>0</v>
      </c>
      <c r="M347" s="12">
        <v>43278</v>
      </c>
      <c r="AE347" s="8"/>
    </row>
    <row r="348" spans="1:31">
      <c r="A348" s="10">
        <v>16</v>
      </c>
      <c r="B348" s="8" t="str">
        <f t="shared" si="31"/>
        <v>Bairros Tamanduateí</v>
      </c>
      <c r="D348" s="9">
        <v>5</v>
      </c>
      <c r="E348" s="11" t="str">
        <f t="shared" si="33"/>
        <v>Discussão Pública</v>
      </c>
      <c r="H348" s="52" t="s">
        <v>169</v>
      </c>
      <c r="J348" s="7">
        <v>5</v>
      </c>
      <c r="K348" s="13" t="str">
        <f t="shared" si="32"/>
        <v>Reuniões Bilateriais</v>
      </c>
      <c r="L348" s="51" t="s">
        <v>0</v>
      </c>
      <c r="M348" s="12">
        <v>43278</v>
      </c>
      <c r="AE348" s="8"/>
    </row>
    <row r="349" spans="1:31" ht="15" customHeight="1">
      <c r="A349" s="10">
        <v>16</v>
      </c>
      <c r="B349" s="8" t="str">
        <f t="shared" si="31"/>
        <v>Bairros Tamanduateí</v>
      </c>
      <c r="D349" s="9">
        <v>5</v>
      </c>
      <c r="E349" s="11" t="str">
        <f t="shared" si="33"/>
        <v>Discussão Pública</v>
      </c>
      <c r="H349" s="8" t="s">
        <v>168</v>
      </c>
      <c r="I349" s="14" t="s">
        <v>167</v>
      </c>
      <c r="J349" s="7">
        <v>4</v>
      </c>
      <c r="K349" s="13" t="str">
        <f t="shared" si="32"/>
        <v>Audiência Pública</v>
      </c>
      <c r="L349" s="51" t="s">
        <v>0</v>
      </c>
      <c r="M349" s="12">
        <v>43278</v>
      </c>
      <c r="AE349" s="14"/>
    </row>
    <row r="350" spans="1:31">
      <c r="A350" s="10">
        <v>16</v>
      </c>
      <c r="B350" s="8" t="str">
        <f t="shared" si="31"/>
        <v>Bairros Tamanduateí</v>
      </c>
      <c r="D350" s="9">
        <v>5</v>
      </c>
      <c r="E350" s="11" t="str">
        <f t="shared" si="33"/>
        <v>Discussão Pública</v>
      </c>
      <c r="H350" s="8" t="s">
        <v>166</v>
      </c>
      <c r="I350" s="14" t="s">
        <v>165</v>
      </c>
      <c r="J350" s="7">
        <v>4</v>
      </c>
      <c r="K350" s="13" t="str">
        <f t="shared" si="32"/>
        <v>Audiência Pública</v>
      </c>
      <c r="L350" s="51" t="s">
        <v>0</v>
      </c>
      <c r="M350" s="12">
        <v>43278</v>
      </c>
      <c r="AE350" s="14"/>
    </row>
    <row r="351" spans="1:31">
      <c r="A351" s="10">
        <v>16</v>
      </c>
      <c r="B351" s="8" t="str">
        <f t="shared" si="31"/>
        <v>Bairros Tamanduateí</v>
      </c>
      <c r="D351" s="9">
        <v>5</v>
      </c>
      <c r="E351" s="11" t="str">
        <f t="shared" si="33"/>
        <v>Discussão Pública</v>
      </c>
      <c r="H351" s="8" t="s">
        <v>164</v>
      </c>
      <c r="I351" s="14" t="s">
        <v>163</v>
      </c>
      <c r="J351" s="7">
        <v>4</v>
      </c>
      <c r="K351" s="13" t="str">
        <f t="shared" si="32"/>
        <v>Audiência Pública</v>
      </c>
      <c r="L351" s="51" t="s">
        <v>0</v>
      </c>
      <c r="M351" s="12">
        <v>43278</v>
      </c>
      <c r="AE351" s="14"/>
    </row>
    <row r="352" spans="1:31">
      <c r="A352" s="10">
        <v>16</v>
      </c>
      <c r="B352" s="8" t="str">
        <f t="shared" si="31"/>
        <v>Bairros Tamanduateí</v>
      </c>
      <c r="D352" s="9">
        <v>5</v>
      </c>
      <c r="E352" s="11" t="str">
        <f t="shared" si="33"/>
        <v>Discussão Pública</v>
      </c>
      <c r="H352" s="8" t="s">
        <v>162</v>
      </c>
      <c r="I352" s="14" t="s">
        <v>161</v>
      </c>
      <c r="J352" s="7">
        <v>4</v>
      </c>
      <c r="K352" s="13" t="str">
        <f t="shared" si="32"/>
        <v>Audiência Pública</v>
      </c>
      <c r="L352" s="51" t="s">
        <v>0</v>
      </c>
      <c r="M352" s="12">
        <v>43278</v>
      </c>
      <c r="AE352" s="14"/>
    </row>
    <row r="353" spans="1:31">
      <c r="A353" s="10">
        <v>16</v>
      </c>
      <c r="B353" s="8" t="str">
        <f t="shared" si="31"/>
        <v>Bairros Tamanduateí</v>
      </c>
      <c r="D353" s="9">
        <v>5</v>
      </c>
      <c r="E353" s="11" t="str">
        <f t="shared" si="33"/>
        <v>Discussão Pública</v>
      </c>
      <c r="H353" s="8" t="s">
        <v>160</v>
      </c>
      <c r="I353" s="14" t="s">
        <v>159</v>
      </c>
      <c r="J353" s="7">
        <v>4</v>
      </c>
      <c r="K353" s="13" t="str">
        <f t="shared" si="32"/>
        <v>Audiência Pública</v>
      </c>
      <c r="L353" s="51" t="s">
        <v>0</v>
      </c>
      <c r="M353" s="12">
        <v>43278</v>
      </c>
      <c r="AE353" s="14"/>
    </row>
    <row r="354" spans="1:31">
      <c r="A354" s="10">
        <v>16</v>
      </c>
      <c r="B354" s="8" t="str">
        <f t="shared" si="31"/>
        <v>Bairros Tamanduateí</v>
      </c>
      <c r="D354" s="9">
        <v>5</v>
      </c>
      <c r="E354" s="11" t="str">
        <f t="shared" si="33"/>
        <v>Discussão Pública</v>
      </c>
      <c r="H354" s="8" t="s">
        <v>158</v>
      </c>
      <c r="I354" s="14" t="s">
        <v>157</v>
      </c>
      <c r="J354" s="7">
        <v>4</v>
      </c>
      <c r="K354" s="13" t="str">
        <f t="shared" si="32"/>
        <v>Audiência Pública</v>
      </c>
      <c r="L354" s="51" t="s">
        <v>0</v>
      </c>
      <c r="M354" s="12">
        <v>43278</v>
      </c>
      <c r="AE354" s="14"/>
    </row>
    <row r="355" spans="1:31">
      <c r="A355" s="10">
        <v>16</v>
      </c>
      <c r="B355" s="8" t="str">
        <f t="shared" si="31"/>
        <v>Bairros Tamanduateí</v>
      </c>
      <c r="D355" s="9">
        <v>5</v>
      </c>
      <c r="E355" s="11" t="str">
        <f t="shared" si="33"/>
        <v>Discussão Pública</v>
      </c>
      <c r="H355" s="8" t="s">
        <v>156</v>
      </c>
      <c r="I355" s="14" t="s">
        <v>155</v>
      </c>
      <c r="J355" s="7">
        <v>4</v>
      </c>
      <c r="K355" s="13" t="str">
        <f t="shared" si="32"/>
        <v>Audiência Pública</v>
      </c>
      <c r="L355" s="51" t="s">
        <v>0</v>
      </c>
      <c r="M355" s="12">
        <v>43278</v>
      </c>
      <c r="AE355" s="14"/>
    </row>
    <row r="356" spans="1:31">
      <c r="A356" s="10">
        <v>16</v>
      </c>
      <c r="B356" s="8" t="str">
        <f t="shared" si="31"/>
        <v>Bairros Tamanduateí</v>
      </c>
      <c r="D356" s="9">
        <v>5</v>
      </c>
      <c r="E356" s="11" t="str">
        <f t="shared" si="33"/>
        <v>Discussão Pública</v>
      </c>
      <c r="H356" s="52" t="s">
        <v>154</v>
      </c>
      <c r="J356" s="7">
        <v>5</v>
      </c>
      <c r="K356" s="13" t="str">
        <f t="shared" si="32"/>
        <v>Reuniões Bilateriais</v>
      </c>
      <c r="L356" s="51" t="s">
        <v>0</v>
      </c>
      <c r="M356" s="12">
        <v>43278</v>
      </c>
      <c r="AE356" s="8"/>
    </row>
    <row r="357" spans="1:31">
      <c r="A357" s="10">
        <v>16</v>
      </c>
      <c r="B357" s="8" t="str">
        <f t="shared" si="31"/>
        <v>Bairros Tamanduateí</v>
      </c>
      <c r="D357" s="9">
        <v>5</v>
      </c>
      <c r="E357" s="11" t="str">
        <f t="shared" si="33"/>
        <v>Discussão Pública</v>
      </c>
      <c r="H357" s="5" t="s">
        <v>153</v>
      </c>
      <c r="I357" s="56" t="s">
        <v>152</v>
      </c>
      <c r="J357" s="7">
        <v>4</v>
      </c>
      <c r="K357" s="13" t="str">
        <f t="shared" si="32"/>
        <v>Audiência Pública</v>
      </c>
      <c r="L357" s="51" t="s">
        <v>0</v>
      </c>
      <c r="M357" s="12">
        <v>43278</v>
      </c>
      <c r="AE357" s="56"/>
    </row>
    <row r="358" spans="1:31">
      <c r="A358" s="10">
        <v>16</v>
      </c>
      <c r="B358" s="8" t="str">
        <f t="shared" si="31"/>
        <v>Bairros Tamanduateí</v>
      </c>
      <c r="D358" s="9">
        <v>5</v>
      </c>
      <c r="E358" s="11" t="str">
        <f t="shared" si="33"/>
        <v>Discussão Pública</v>
      </c>
      <c r="H358" s="52" t="s">
        <v>151</v>
      </c>
      <c r="J358" s="7">
        <v>5</v>
      </c>
      <c r="K358" s="13" t="str">
        <f t="shared" si="32"/>
        <v>Reuniões Bilateriais</v>
      </c>
      <c r="L358" s="51" t="s">
        <v>0</v>
      </c>
      <c r="M358" s="12">
        <v>43278</v>
      </c>
      <c r="AE358" s="8"/>
    </row>
    <row r="359" spans="1:31">
      <c r="A359" s="10">
        <v>16</v>
      </c>
      <c r="B359" s="8" t="str">
        <f t="shared" si="31"/>
        <v>Bairros Tamanduateí</v>
      </c>
      <c r="D359" s="9">
        <v>5</v>
      </c>
      <c r="E359" s="11" t="str">
        <f t="shared" si="33"/>
        <v>Discussão Pública</v>
      </c>
      <c r="H359" s="5" t="s">
        <v>150</v>
      </c>
      <c r="I359" s="56" t="s">
        <v>150</v>
      </c>
      <c r="J359" s="7">
        <v>5</v>
      </c>
      <c r="K359" s="13" t="str">
        <f t="shared" si="32"/>
        <v>Reuniões Bilateriais</v>
      </c>
      <c r="L359" s="51" t="s">
        <v>0</v>
      </c>
      <c r="M359" s="12">
        <v>43278</v>
      </c>
      <c r="AE359" s="56"/>
    </row>
    <row r="360" spans="1:31">
      <c r="A360" s="10">
        <v>16</v>
      </c>
      <c r="B360" s="8" t="str">
        <f t="shared" si="31"/>
        <v>Bairros Tamanduateí</v>
      </c>
      <c r="D360" s="9">
        <v>5</v>
      </c>
      <c r="E360" s="11" t="str">
        <f t="shared" si="33"/>
        <v>Discussão Pública</v>
      </c>
      <c r="H360" s="52" t="s">
        <v>149</v>
      </c>
      <c r="J360" s="7">
        <v>1</v>
      </c>
      <c r="K360" s="13" t="str">
        <f t="shared" si="32"/>
        <v>Consulta Instâncias</v>
      </c>
      <c r="L360" s="51" t="s">
        <v>0</v>
      </c>
      <c r="M360" s="12">
        <v>43278</v>
      </c>
      <c r="AE360" s="8"/>
    </row>
    <row r="361" spans="1:31">
      <c r="A361" s="10">
        <v>16</v>
      </c>
      <c r="B361" s="8" t="str">
        <f t="shared" si="31"/>
        <v>Bairros Tamanduateí</v>
      </c>
      <c r="D361" s="9">
        <v>5</v>
      </c>
      <c r="E361" s="11" t="str">
        <f t="shared" si="33"/>
        <v>Discussão Pública</v>
      </c>
      <c r="H361" s="5" t="s">
        <v>148</v>
      </c>
      <c r="I361" s="56" t="s">
        <v>148</v>
      </c>
      <c r="J361" s="7">
        <v>1</v>
      </c>
      <c r="K361" s="13" t="str">
        <f t="shared" si="32"/>
        <v>Consulta Instâncias</v>
      </c>
      <c r="L361" s="51" t="s">
        <v>0</v>
      </c>
      <c r="M361" s="12">
        <v>43278</v>
      </c>
      <c r="AE361" s="56"/>
    </row>
    <row r="362" spans="1:31">
      <c r="A362" s="10">
        <v>16</v>
      </c>
      <c r="B362" s="8" t="str">
        <f t="shared" si="31"/>
        <v>Bairros Tamanduateí</v>
      </c>
      <c r="D362" s="9">
        <v>5</v>
      </c>
      <c r="E362" s="11" t="str">
        <f t="shared" si="33"/>
        <v>Discussão Pública</v>
      </c>
      <c r="H362" s="52" t="s">
        <v>147</v>
      </c>
      <c r="J362" s="7">
        <v>5</v>
      </c>
      <c r="K362" s="13" t="str">
        <f t="shared" si="32"/>
        <v>Reuniões Bilateriais</v>
      </c>
      <c r="L362" s="51" t="s">
        <v>0</v>
      </c>
      <c r="M362" s="12">
        <v>43278</v>
      </c>
      <c r="AE362" s="8"/>
    </row>
    <row r="363" spans="1:31">
      <c r="A363" s="10">
        <v>16</v>
      </c>
      <c r="B363" s="8" t="str">
        <f t="shared" si="31"/>
        <v>Bairros Tamanduateí</v>
      </c>
      <c r="D363" s="9">
        <v>5</v>
      </c>
      <c r="E363" s="11" t="str">
        <f t="shared" si="33"/>
        <v>Discussão Pública</v>
      </c>
      <c r="H363" s="52" t="s">
        <v>146</v>
      </c>
      <c r="J363" s="7">
        <v>5</v>
      </c>
      <c r="K363" s="13" t="str">
        <f t="shared" si="32"/>
        <v>Reuniões Bilateriais</v>
      </c>
      <c r="L363" s="51" t="s">
        <v>0</v>
      </c>
      <c r="M363" s="12">
        <v>43278</v>
      </c>
      <c r="AE363" s="8"/>
    </row>
    <row r="364" spans="1:31">
      <c r="A364" s="10">
        <v>16</v>
      </c>
      <c r="B364" s="8" t="str">
        <f t="shared" si="31"/>
        <v>Bairros Tamanduateí</v>
      </c>
      <c r="D364" s="9">
        <v>5</v>
      </c>
      <c r="E364" s="11" t="str">
        <f t="shared" si="33"/>
        <v>Discussão Pública</v>
      </c>
      <c r="H364" s="52" t="s">
        <v>145</v>
      </c>
      <c r="J364" s="7">
        <v>5</v>
      </c>
      <c r="K364" s="13" t="str">
        <f t="shared" si="32"/>
        <v>Reuniões Bilateriais</v>
      </c>
      <c r="L364" s="51" t="s">
        <v>0</v>
      </c>
      <c r="M364" s="12">
        <v>43278</v>
      </c>
      <c r="AE364" s="8"/>
    </row>
    <row r="365" spans="1:31">
      <c r="A365" s="10">
        <v>16</v>
      </c>
      <c r="B365" s="8" t="str">
        <f t="shared" si="31"/>
        <v>Bairros Tamanduateí</v>
      </c>
      <c r="D365" s="9">
        <v>5</v>
      </c>
      <c r="E365" s="11" t="str">
        <f t="shared" si="33"/>
        <v>Discussão Pública</v>
      </c>
      <c r="F365" s="9" t="s">
        <v>58</v>
      </c>
      <c r="G365" s="9" t="s">
        <v>57</v>
      </c>
      <c r="H365" s="8" t="s">
        <v>144</v>
      </c>
      <c r="I365" s="37" t="s">
        <v>143</v>
      </c>
      <c r="J365" s="7">
        <v>4</v>
      </c>
      <c r="K365" s="13" t="str">
        <f t="shared" si="32"/>
        <v>Audiência Pública</v>
      </c>
      <c r="L365" s="51" t="s">
        <v>0</v>
      </c>
      <c r="M365" s="12">
        <v>43293</v>
      </c>
      <c r="AD365" s="36" t="s">
        <v>143</v>
      </c>
      <c r="AE365" s="8"/>
    </row>
    <row r="366" spans="1:31">
      <c r="A366" s="10">
        <v>16</v>
      </c>
      <c r="B366" s="8" t="str">
        <f t="shared" si="31"/>
        <v>Bairros Tamanduateí</v>
      </c>
      <c r="D366" s="9">
        <v>5</v>
      </c>
      <c r="E366" s="11" t="str">
        <f t="shared" si="33"/>
        <v>Discussão Pública</v>
      </c>
      <c r="H366" s="8" t="s">
        <v>142</v>
      </c>
      <c r="I366" s="14" t="s">
        <v>138</v>
      </c>
      <c r="J366" s="7">
        <v>4</v>
      </c>
      <c r="K366" s="13" t="str">
        <f t="shared" si="32"/>
        <v>Audiência Pública</v>
      </c>
      <c r="L366" s="51" t="s">
        <v>0</v>
      </c>
      <c r="M366" s="12">
        <v>43280</v>
      </c>
      <c r="AE366" s="14"/>
    </row>
    <row r="367" spans="1:31">
      <c r="A367" s="10">
        <v>16</v>
      </c>
      <c r="B367" s="8" t="str">
        <f t="shared" si="31"/>
        <v>Bairros Tamanduateí</v>
      </c>
      <c r="D367" s="9">
        <v>5</v>
      </c>
      <c r="E367" s="11" t="str">
        <f t="shared" si="33"/>
        <v>Discussão Pública</v>
      </c>
      <c r="H367" s="8" t="s">
        <v>141</v>
      </c>
      <c r="I367" s="14" t="s">
        <v>140</v>
      </c>
      <c r="J367" s="7">
        <v>4</v>
      </c>
      <c r="K367" s="13" t="str">
        <f t="shared" si="32"/>
        <v>Audiência Pública</v>
      </c>
      <c r="L367" s="51" t="s">
        <v>0</v>
      </c>
      <c r="M367" s="12">
        <v>43280</v>
      </c>
      <c r="AE367" s="14"/>
    </row>
    <row r="368" spans="1:31">
      <c r="A368" s="10">
        <v>16</v>
      </c>
      <c r="B368" s="8" t="str">
        <f t="shared" si="31"/>
        <v>Bairros Tamanduateí</v>
      </c>
      <c r="D368" s="9">
        <v>5</v>
      </c>
      <c r="E368" s="11" t="str">
        <f t="shared" si="33"/>
        <v>Discussão Pública</v>
      </c>
      <c r="H368" s="8" t="s">
        <v>139</v>
      </c>
      <c r="I368" s="14" t="s">
        <v>138</v>
      </c>
      <c r="J368" s="7">
        <v>4</v>
      </c>
      <c r="K368" s="13" t="str">
        <f t="shared" si="32"/>
        <v>Audiência Pública</v>
      </c>
      <c r="L368" s="51" t="s">
        <v>0</v>
      </c>
      <c r="M368" s="12">
        <v>43280</v>
      </c>
      <c r="AE368" s="14"/>
    </row>
    <row r="369" spans="1:31">
      <c r="A369" s="10">
        <v>16</v>
      </c>
      <c r="B369" s="8" t="str">
        <f t="shared" si="31"/>
        <v>Bairros Tamanduateí</v>
      </c>
      <c r="D369" s="9">
        <v>5</v>
      </c>
      <c r="E369" s="11" t="str">
        <f t="shared" si="33"/>
        <v>Discussão Pública</v>
      </c>
      <c r="H369" s="8" t="s">
        <v>137</v>
      </c>
      <c r="I369" s="14" t="s">
        <v>136</v>
      </c>
      <c r="J369" s="7">
        <v>4</v>
      </c>
      <c r="K369" s="13" t="str">
        <f t="shared" si="32"/>
        <v>Audiência Pública</v>
      </c>
      <c r="L369" s="51" t="s">
        <v>0</v>
      </c>
      <c r="M369" s="12">
        <v>43280</v>
      </c>
      <c r="AE369" s="14"/>
    </row>
    <row r="370" spans="1:31">
      <c r="A370" s="10">
        <v>16</v>
      </c>
      <c r="B370" s="8" t="str">
        <f t="shared" si="31"/>
        <v>Bairros Tamanduateí</v>
      </c>
      <c r="D370" s="9">
        <v>6</v>
      </c>
      <c r="E370" s="11" t="str">
        <f t="shared" si="33"/>
        <v>Consolidação PIU</v>
      </c>
      <c r="H370" s="55" t="s">
        <v>135</v>
      </c>
      <c r="I370" s="14" t="s">
        <v>134</v>
      </c>
      <c r="J370" s="7">
        <v>6</v>
      </c>
      <c r="K370" s="13" t="str">
        <f t="shared" si="32"/>
        <v>Outros</v>
      </c>
      <c r="L370" s="51" t="s">
        <v>0</v>
      </c>
      <c r="M370" s="12">
        <v>43278</v>
      </c>
      <c r="AE370" s="14"/>
    </row>
    <row r="371" spans="1:31">
      <c r="A371" s="10">
        <v>16</v>
      </c>
      <c r="B371" s="8" t="str">
        <f t="shared" si="31"/>
        <v>Bairros Tamanduateí</v>
      </c>
      <c r="C371" s="9">
        <v>121</v>
      </c>
      <c r="D371" s="9">
        <v>7</v>
      </c>
      <c r="E371" s="11" t="str">
        <f t="shared" si="33"/>
        <v>Encaminhamento Jurídico</v>
      </c>
      <c r="F371" s="9" t="s">
        <v>58</v>
      </c>
      <c r="G371" s="9" t="s">
        <v>57</v>
      </c>
      <c r="H371" s="8" t="s">
        <v>133</v>
      </c>
      <c r="I371" s="37" t="s">
        <v>131</v>
      </c>
      <c r="J371" s="7" t="s">
        <v>15</v>
      </c>
      <c r="K371" s="13" t="e">
        <f t="shared" si="32"/>
        <v>#N/A</v>
      </c>
      <c r="L371" s="51" t="s">
        <v>132</v>
      </c>
      <c r="M371" s="12">
        <v>43293</v>
      </c>
      <c r="AD371" s="36" t="s">
        <v>131</v>
      </c>
      <c r="AE371" s="8" t="s">
        <v>130</v>
      </c>
    </row>
    <row r="372" spans="1:31">
      <c r="A372" s="10">
        <v>16</v>
      </c>
      <c r="B372" s="8" t="str">
        <f t="shared" si="31"/>
        <v>Bairros Tamanduateí</v>
      </c>
      <c r="C372" s="9" t="s">
        <v>18</v>
      </c>
      <c r="D372" s="9">
        <v>100</v>
      </c>
      <c r="E372" s="11" t="e">
        <f t="shared" si="33"/>
        <v>#N/A</v>
      </c>
      <c r="H372" s="16" t="s">
        <v>17</v>
      </c>
      <c r="I372" s="54" t="s">
        <v>129</v>
      </c>
      <c r="J372" s="7" t="s">
        <v>15</v>
      </c>
      <c r="K372" s="13" t="e">
        <f t="shared" si="32"/>
        <v>#N/A</v>
      </c>
      <c r="L372" s="39" t="s">
        <v>0</v>
      </c>
      <c r="M372" s="12">
        <v>43276</v>
      </c>
      <c r="AE372" s="54"/>
    </row>
    <row r="373" spans="1:31">
      <c r="A373" s="10">
        <v>16</v>
      </c>
      <c r="B373" s="8" t="str">
        <f t="shared" si="31"/>
        <v>Bairros Tamanduateí</v>
      </c>
      <c r="D373" s="9" t="s">
        <v>120</v>
      </c>
      <c r="E373" s="11" t="str">
        <f t="shared" si="33"/>
        <v>Descritivo</v>
      </c>
      <c r="H373" s="53" t="s">
        <v>128</v>
      </c>
      <c r="I373" s="14" t="s">
        <v>127</v>
      </c>
      <c r="J373" s="7">
        <v>6</v>
      </c>
      <c r="K373" s="13" t="str">
        <f t="shared" si="32"/>
        <v>Outros</v>
      </c>
      <c r="L373" s="51" t="s">
        <v>0</v>
      </c>
      <c r="M373" s="12">
        <v>43278</v>
      </c>
      <c r="AE373" s="14"/>
    </row>
    <row r="374" spans="1:31">
      <c r="A374" s="10">
        <v>16</v>
      </c>
      <c r="B374" s="8" t="str">
        <f t="shared" si="31"/>
        <v>Bairros Tamanduateí</v>
      </c>
      <c r="D374" s="9" t="s">
        <v>120</v>
      </c>
      <c r="E374" s="11" t="str">
        <f t="shared" si="33"/>
        <v>Descritivo</v>
      </c>
      <c r="H374" s="8" t="s">
        <v>126</v>
      </c>
      <c r="I374" s="14" t="s">
        <v>125</v>
      </c>
      <c r="J374" s="7">
        <v>6</v>
      </c>
      <c r="K374" s="13" t="str">
        <f t="shared" si="32"/>
        <v>Outros</v>
      </c>
      <c r="L374" s="51" t="s">
        <v>0</v>
      </c>
      <c r="M374" s="12">
        <v>43278</v>
      </c>
      <c r="AE374" s="14"/>
    </row>
    <row r="375" spans="1:31">
      <c r="A375" s="10">
        <v>16</v>
      </c>
      <c r="B375" s="8" t="str">
        <f t="shared" si="31"/>
        <v>Bairros Tamanduateí</v>
      </c>
      <c r="D375" s="9" t="s">
        <v>120</v>
      </c>
      <c r="E375" s="11" t="str">
        <f t="shared" ref="E375:E395" si="34">VLOOKUP(D375,$O$32:$P$43,2,0)</f>
        <v>Descritivo</v>
      </c>
      <c r="H375" s="8" t="s">
        <v>124</v>
      </c>
      <c r="I375" s="14" t="s">
        <v>123</v>
      </c>
      <c r="J375" s="7">
        <v>6</v>
      </c>
      <c r="K375" s="13" t="str">
        <f t="shared" si="32"/>
        <v>Outros</v>
      </c>
      <c r="L375" s="51" t="s">
        <v>0</v>
      </c>
      <c r="M375" s="12">
        <v>43278</v>
      </c>
      <c r="AE375" s="14"/>
    </row>
    <row r="376" spans="1:31">
      <c r="A376" s="10">
        <v>16</v>
      </c>
      <c r="B376" s="8" t="str">
        <f t="shared" si="31"/>
        <v>Bairros Tamanduateí</v>
      </c>
      <c r="D376" s="9" t="s">
        <v>120</v>
      </c>
      <c r="E376" s="11" t="str">
        <f t="shared" si="34"/>
        <v>Descritivo</v>
      </c>
      <c r="H376" s="8" t="s">
        <v>122</v>
      </c>
      <c r="I376" s="14" t="s">
        <v>121</v>
      </c>
      <c r="J376" s="7">
        <v>6</v>
      </c>
      <c r="K376" s="13" t="str">
        <f t="shared" si="32"/>
        <v>Outros</v>
      </c>
      <c r="L376" s="51" t="s">
        <v>0</v>
      </c>
      <c r="M376" s="12">
        <v>43278</v>
      </c>
      <c r="AE376" s="14"/>
    </row>
    <row r="377" spans="1:31" ht="15" customHeight="1">
      <c r="A377" s="10">
        <v>16</v>
      </c>
      <c r="B377" s="8" t="str">
        <f t="shared" si="31"/>
        <v>Bairros Tamanduateí</v>
      </c>
      <c r="D377" s="9" t="s">
        <v>120</v>
      </c>
      <c r="E377" s="11" t="str">
        <f t="shared" si="34"/>
        <v>Descritivo</v>
      </c>
      <c r="H377" s="8" t="s">
        <v>119</v>
      </c>
      <c r="I377" s="14" t="s">
        <v>118</v>
      </c>
      <c r="J377" s="7">
        <v>6</v>
      </c>
      <c r="K377" s="13" t="str">
        <f t="shared" si="32"/>
        <v>Outros</v>
      </c>
      <c r="L377" s="51" t="s">
        <v>0</v>
      </c>
      <c r="M377" s="12">
        <v>43278</v>
      </c>
      <c r="AE377" s="14"/>
    </row>
    <row r="378" spans="1:31">
      <c r="A378" s="10">
        <v>16</v>
      </c>
      <c r="B378" s="8" t="str">
        <f t="shared" si="31"/>
        <v>Bairros Tamanduateí</v>
      </c>
      <c r="C378" s="9" t="s">
        <v>117</v>
      </c>
      <c r="D378" s="9">
        <v>6</v>
      </c>
      <c r="E378" s="11" t="str">
        <f t="shared" si="34"/>
        <v>Consolidação PIU</v>
      </c>
      <c r="H378" s="8" t="s">
        <v>116</v>
      </c>
      <c r="I378" s="14" t="s">
        <v>115</v>
      </c>
      <c r="J378" s="7">
        <v>6</v>
      </c>
      <c r="K378" s="13" t="str">
        <f t="shared" si="32"/>
        <v>Outros</v>
      </c>
      <c r="L378" s="51" t="s">
        <v>0</v>
      </c>
      <c r="M378" s="12">
        <v>43277</v>
      </c>
      <c r="AE378" s="14"/>
    </row>
    <row r="379" spans="1:31">
      <c r="A379" s="10">
        <v>16</v>
      </c>
      <c r="B379" s="8" t="str">
        <f t="shared" si="31"/>
        <v>Bairros Tamanduateí</v>
      </c>
      <c r="D379" s="9">
        <v>6</v>
      </c>
      <c r="E379" s="11" t="str">
        <f t="shared" si="34"/>
        <v>Consolidação PIU</v>
      </c>
      <c r="H379" s="8" t="s">
        <v>114</v>
      </c>
      <c r="I379" s="14" t="s">
        <v>113</v>
      </c>
      <c r="J379" s="7">
        <v>6</v>
      </c>
      <c r="K379" s="13" t="str">
        <f t="shared" si="32"/>
        <v>Outros</v>
      </c>
      <c r="L379" s="51" t="s">
        <v>0</v>
      </c>
      <c r="M379" s="12">
        <v>43277</v>
      </c>
      <c r="AE379" s="14"/>
    </row>
    <row r="380" spans="1:31">
      <c r="A380" s="10">
        <v>16</v>
      </c>
      <c r="B380" s="8" t="str">
        <f t="shared" si="31"/>
        <v>Bairros Tamanduateí</v>
      </c>
      <c r="D380" s="9">
        <v>5</v>
      </c>
      <c r="E380" s="11" t="str">
        <f t="shared" si="34"/>
        <v>Discussão Pública</v>
      </c>
      <c r="H380" s="8" t="s">
        <v>84</v>
      </c>
      <c r="I380" s="14" t="s">
        <v>112</v>
      </c>
      <c r="J380" s="7">
        <v>1</v>
      </c>
      <c r="K380" s="13" t="str">
        <f t="shared" si="32"/>
        <v>Consulta Instâncias</v>
      </c>
      <c r="L380" s="51"/>
      <c r="M380" s="12">
        <v>43278</v>
      </c>
      <c r="AE380" s="14"/>
    </row>
    <row r="381" spans="1:31">
      <c r="A381" s="10">
        <v>16</v>
      </c>
      <c r="B381" s="8" t="str">
        <f t="shared" si="31"/>
        <v>Bairros Tamanduateí</v>
      </c>
      <c r="D381" s="9">
        <v>5</v>
      </c>
      <c r="E381" s="11" t="str">
        <f t="shared" si="34"/>
        <v>Discussão Pública</v>
      </c>
      <c r="H381" s="8" t="s">
        <v>111</v>
      </c>
      <c r="I381" s="14" t="s">
        <v>110</v>
      </c>
      <c r="J381" s="7">
        <v>1</v>
      </c>
      <c r="K381" s="13" t="str">
        <f t="shared" si="32"/>
        <v>Consulta Instâncias</v>
      </c>
      <c r="L381" s="51"/>
      <c r="M381" s="12">
        <v>43278</v>
      </c>
      <c r="AE381" s="14"/>
    </row>
    <row r="382" spans="1:31">
      <c r="A382" s="10">
        <v>16</v>
      </c>
      <c r="B382" s="8" t="str">
        <f t="shared" si="31"/>
        <v>Bairros Tamanduateí</v>
      </c>
      <c r="D382" s="9">
        <v>6</v>
      </c>
      <c r="E382" s="11" t="str">
        <f t="shared" si="34"/>
        <v>Consolidação PIU</v>
      </c>
      <c r="H382" s="52" t="s">
        <v>109</v>
      </c>
      <c r="I382" s="14" t="s">
        <v>108</v>
      </c>
      <c r="J382" s="7">
        <v>6</v>
      </c>
      <c r="K382" s="13" t="str">
        <f t="shared" si="32"/>
        <v>Outros</v>
      </c>
      <c r="L382" s="51"/>
      <c r="M382" s="12">
        <v>43278</v>
      </c>
      <c r="AE382" s="14"/>
    </row>
    <row r="383" spans="1:31">
      <c r="A383" s="10">
        <v>16</v>
      </c>
      <c r="B383" s="8" t="str">
        <f t="shared" si="31"/>
        <v>Bairros Tamanduateí</v>
      </c>
      <c r="D383" s="9">
        <v>6</v>
      </c>
      <c r="E383" s="11" t="str">
        <f t="shared" si="34"/>
        <v>Consolidação PIU</v>
      </c>
      <c r="H383" s="8" t="s">
        <v>107</v>
      </c>
      <c r="I383" s="14" t="s">
        <v>106</v>
      </c>
      <c r="J383" s="7">
        <v>6</v>
      </c>
      <c r="K383" s="13" t="str">
        <f t="shared" si="32"/>
        <v>Outros</v>
      </c>
      <c r="L383" s="51" t="s">
        <v>0</v>
      </c>
      <c r="M383" s="12">
        <v>43278</v>
      </c>
      <c r="AE383" s="14"/>
    </row>
    <row r="384" spans="1:31">
      <c r="A384" s="41">
        <v>17</v>
      </c>
      <c r="B384" s="11" t="str">
        <f t="shared" si="31"/>
        <v>PIU Terminal Capelinha</v>
      </c>
      <c r="C384" s="40"/>
      <c r="D384" s="40">
        <v>2</v>
      </c>
      <c r="E384" s="11" t="str">
        <f t="shared" si="34"/>
        <v>Consulta Pública Inicial</v>
      </c>
      <c r="F384" s="40"/>
      <c r="G384" s="40"/>
      <c r="H384" s="16" t="s">
        <v>88</v>
      </c>
      <c r="I384" s="42" t="s">
        <v>105</v>
      </c>
      <c r="J384" s="43">
        <v>2</v>
      </c>
      <c r="K384" s="13" t="str">
        <f t="shared" si="32"/>
        <v>Consulta Caderno</v>
      </c>
      <c r="L384" s="15" t="s">
        <v>0</v>
      </c>
      <c r="M384" s="12">
        <f t="shared" ref="M384:M395" si="35">$M$2</f>
        <v>43271</v>
      </c>
      <c r="AE384" s="42"/>
    </row>
    <row r="385" spans="1:31">
      <c r="A385" s="41">
        <v>17</v>
      </c>
      <c r="B385" s="11" t="str">
        <f t="shared" si="31"/>
        <v>PIU Terminal Capelinha</v>
      </c>
      <c r="C385" s="40"/>
      <c r="D385" s="40">
        <v>2</v>
      </c>
      <c r="E385" s="11" t="str">
        <f t="shared" si="34"/>
        <v>Consulta Pública Inicial</v>
      </c>
      <c r="F385" s="40"/>
      <c r="G385" s="40"/>
      <c r="H385" s="16" t="s">
        <v>86</v>
      </c>
      <c r="I385" s="44" t="s">
        <v>85</v>
      </c>
      <c r="J385" s="43">
        <v>2</v>
      </c>
      <c r="K385" s="13" t="str">
        <f t="shared" si="32"/>
        <v>Consulta Caderno</v>
      </c>
      <c r="L385" s="15" t="s">
        <v>0</v>
      </c>
      <c r="M385" s="12">
        <f t="shared" si="35"/>
        <v>43271</v>
      </c>
      <c r="AE385" s="44"/>
    </row>
    <row r="386" spans="1:31">
      <c r="A386" s="41">
        <v>17</v>
      </c>
      <c r="B386" s="11" t="str">
        <f t="shared" ref="B386:B449" si="36">VLOOKUP(A386,$O$11:$P$29,2,0)</f>
        <v>PIU Terminal Capelinha</v>
      </c>
      <c r="C386" s="40"/>
      <c r="D386" s="40">
        <v>2</v>
      </c>
      <c r="E386" s="11" t="str">
        <f t="shared" si="34"/>
        <v>Consulta Pública Inicial</v>
      </c>
      <c r="F386" s="40"/>
      <c r="G386" s="40"/>
      <c r="H386" s="16" t="s">
        <v>84</v>
      </c>
      <c r="I386" s="42" t="s">
        <v>83</v>
      </c>
      <c r="J386" s="43">
        <v>2</v>
      </c>
      <c r="K386" s="13" t="str">
        <f t="shared" ref="K386:K440" si="37">VLOOKUP(J386,$O$2:$P$9,2,0)</f>
        <v>Consulta Caderno</v>
      </c>
      <c r="L386" s="15" t="s">
        <v>0</v>
      </c>
      <c r="M386" s="12">
        <f t="shared" si="35"/>
        <v>43271</v>
      </c>
      <c r="AE386" s="42"/>
    </row>
    <row r="387" spans="1:31">
      <c r="A387" s="41">
        <v>17</v>
      </c>
      <c r="B387" s="11" t="str">
        <f t="shared" si="36"/>
        <v>PIU Terminal Capelinha</v>
      </c>
      <c r="C387" s="40"/>
      <c r="D387" s="40">
        <v>2</v>
      </c>
      <c r="E387" s="11" t="str">
        <f t="shared" si="34"/>
        <v>Consulta Pública Inicial</v>
      </c>
      <c r="F387" s="40"/>
      <c r="G387" s="40"/>
      <c r="H387" s="16" t="s">
        <v>82</v>
      </c>
      <c r="I387" s="42" t="s">
        <v>81</v>
      </c>
      <c r="J387" s="43">
        <v>2</v>
      </c>
      <c r="K387" s="13" t="str">
        <f t="shared" si="37"/>
        <v>Consulta Caderno</v>
      </c>
      <c r="L387" s="15" t="s">
        <v>0</v>
      </c>
      <c r="M387" s="12">
        <f t="shared" si="35"/>
        <v>43271</v>
      </c>
      <c r="AE387" s="42"/>
    </row>
    <row r="388" spans="1:31">
      <c r="A388" s="41">
        <v>17</v>
      </c>
      <c r="B388" s="11" t="str">
        <f t="shared" si="36"/>
        <v>PIU Terminal Capelinha</v>
      </c>
      <c r="C388" s="40"/>
      <c r="D388" s="40">
        <v>5</v>
      </c>
      <c r="E388" s="11" t="str">
        <f t="shared" si="34"/>
        <v>Discussão Pública</v>
      </c>
      <c r="F388" s="40"/>
      <c r="G388" s="40"/>
      <c r="H388" s="16" t="s">
        <v>67</v>
      </c>
      <c r="I388" s="42" t="s">
        <v>66</v>
      </c>
      <c r="J388" s="43">
        <v>2</v>
      </c>
      <c r="K388" s="13" t="str">
        <f t="shared" si="37"/>
        <v>Consulta Caderno</v>
      </c>
      <c r="L388" s="15" t="s">
        <v>0</v>
      </c>
      <c r="M388" s="12">
        <f t="shared" si="35"/>
        <v>43271</v>
      </c>
      <c r="AE388" s="42"/>
    </row>
    <row r="389" spans="1:31">
      <c r="A389" s="41">
        <v>17</v>
      </c>
      <c r="B389" s="11" t="str">
        <f t="shared" si="36"/>
        <v>PIU Terminal Capelinha</v>
      </c>
      <c r="C389" s="40"/>
      <c r="D389" s="40">
        <v>5</v>
      </c>
      <c r="E389" s="11" t="str">
        <f t="shared" si="34"/>
        <v>Discussão Pública</v>
      </c>
      <c r="F389" s="40"/>
      <c r="G389" s="40"/>
      <c r="H389" s="16" t="s">
        <v>69</v>
      </c>
      <c r="I389" s="42" t="s">
        <v>68</v>
      </c>
      <c r="J389" s="43">
        <v>2</v>
      </c>
      <c r="K389" s="13" t="str">
        <f t="shared" si="37"/>
        <v>Consulta Caderno</v>
      </c>
      <c r="L389" s="15" t="s">
        <v>0</v>
      </c>
      <c r="M389" s="12">
        <f t="shared" si="35"/>
        <v>43271</v>
      </c>
      <c r="AE389" s="42"/>
    </row>
    <row r="390" spans="1:31">
      <c r="A390" s="41">
        <v>17</v>
      </c>
      <c r="B390" s="11" t="str">
        <f t="shared" si="36"/>
        <v>PIU Terminal Capelinha</v>
      </c>
      <c r="C390" s="40"/>
      <c r="D390" s="40">
        <v>5</v>
      </c>
      <c r="E390" s="11" t="str">
        <f t="shared" si="34"/>
        <v>Discussão Pública</v>
      </c>
      <c r="F390" s="40"/>
      <c r="G390" s="40"/>
      <c r="H390" s="16" t="s">
        <v>42</v>
      </c>
      <c r="I390" s="44" t="s">
        <v>104</v>
      </c>
      <c r="J390" s="43">
        <v>2</v>
      </c>
      <c r="K390" s="13" t="str">
        <f t="shared" si="37"/>
        <v>Consulta Caderno</v>
      </c>
      <c r="L390" s="15" t="s">
        <v>0</v>
      </c>
      <c r="M390" s="12">
        <f t="shared" si="35"/>
        <v>43271</v>
      </c>
      <c r="AE390" s="44"/>
    </row>
    <row r="391" spans="1:31">
      <c r="A391" s="41">
        <v>17</v>
      </c>
      <c r="B391" s="11" t="str">
        <f t="shared" si="36"/>
        <v>PIU Terminal Capelinha</v>
      </c>
      <c r="C391" s="40"/>
      <c r="D391" s="40">
        <v>5</v>
      </c>
      <c r="E391" s="11" t="str">
        <f t="shared" si="34"/>
        <v>Discussão Pública</v>
      </c>
      <c r="F391" s="40"/>
      <c r="G391" s="40"/>
      <c r="H391" s="16" t="s">
        <v>103</v>
      </c>
      <c r="I391" s="44" t="s">
        <v>102</v>
      </c>
      <c r="J391" s="43">
        <v>2</v>
      </c>
      <c r="K391" s="13" t="str">
        <f t="shared" si="37"/>
        <v>Consulta Caderno</v>
      </c>
      <c r="L391" s="15" t="s">
        <v>0</v>
      </c>
      <c r="M391" s="12">
        <f t="shared" si="35"/>
        <v>43271</v>
      </c>
      <c r="AE391" s="44"/>
    </row>
    <row r="392" spans="1:31">
      <c r="A392" s="41">
        <v>17</v>
      </c>
      <c r="B392" s="11" t="str">
        <f t="shared" si="36"/>
        <v>PIU Terminal Capelinha</v>
      </c>
      <c r="C392" s="40"/>
      <c r="D392" s="40">
        <v>5</v>
      </c>
      <c r="E392" s="11" t="str">
        <f t="shared" si="34"/>
        <v>Discussão Pública</v>
      </c>
      <c r="F392" s="40"/>
      <c r="G392" s="40"/>
      <c r="H392" s="16" t="s">
        <v>77</v>
      </c>
      <c r="I392" s="44" t="s">
        <v>101</v>
      </c>
      <c r="J392" s="43">
        <v>2</v>
      </c>
      <c r="K392" s="13" t="str">
        <f t="shared" si="37"/>
        <v>Consulta Caderno</v>
      </c>
      <c r="L392" s="15" t="s">
        <v>0</v>
      </c>
      <c r="M392" s="12">
        <f t="shared" si="35"/>
        <v>43271</v>
      </c>
      <c r="AE392" s="44"/>
    </row>
    <row r="393" spans="1:31">
      <c r="A393" s="41">
        <v>17</v>
      </c>
      <c r="B393" s="11" t="str">
        <f t="shared" si="36"/>
        <v>PIU Terminal Capelinha</v>
      </c>
      <c r="C393" s="40"/>
      <c r="D393" s="40">
        <v>5</v>
      </c>
      <c r="E393" s="11" t="str">
        <f t="shared" si="34"/>
        <v>Discussão Pública</v>
      </c>
      <c r="F393" s="40"/>
      <c r="G393" s="40"/>
      <c r="H393" s="16" t="s">
        <v>100</v>
      </c>
      <c r="I393" s="44" t="s">
        <v>99</v>
      </c>
      <c r="J393" s="43">
        <v>2</v>
      </c>
      <c r="K393" s="13" t="str">
        <f t="shared" si="37"/>
        <v>Consulta Caderno</v>
      </c>
      <c r="L393" s="15" t="s">
        <v>0</v>
      </c>
      <c r="M393" s="12">
        <f t="shared" si="35"/>
        <v>43271</v>
      </c>
      <c r="AE393" s="44"/>
    </row>
    <row r="394" spans="1:31">
      <c r="A394" s="41">
        <v>17</v>
      </c>
      <c r="B394" s="11" t="str">
        <f t="shared" si="36"/>
        <v>PIU Terminal Capelinha</v>
      </c>
      <c r="C394" s="40"/>
      <c r="D394" s="40">
        <v>5</v>
      </c>
      <c r="E394" s="11" t="str">
        <f t="shared" si="34"/>
        <v>Discussão Pública</v>
      </c>
      <c r="F394" s="40"/>
      <c r="G394" s="40"/>
      <c r="H394" s="16" t="s">
        <v>91</v>
      </c>
      <c r="I394" s="44" t="s">
        <v>98</v>
      </c>
      <c r="J394" s="43">
        <v>2</v>
      </c>
      <c r="K394" s="13" t="str">
        <f t="shared" si="37"/>
        <v>Consulta Caderno</v>
      </c>
      <c r="L394" s="15" t="s">
        <v>0</v>
      </c>
      <c r="M394" s="12">
        <f t="shared" si="35"/>
        <v>43271</v>
      </c>
      <c r="AE394" s="44"/>
    </row>
    <row r="395" spans="1:31">
      <c r="A395" s="50">
        <v>17</v>
      </c>
      <c r="B395" s="49" t="str">
        <f t="shared" si="36"/>
        <v>PIU Terminal Capelinha</v>
      </c>
      <c r="C395" s="48"/>
      <c r="D395" s="48">
        <v>5</v>
      </c>
      <c r="E395" s="11" t="str">
        <f t="shared" si="34"/>
        <v>Discussão Pública</v>
      </c>
      <c r="F395" s="48"/>
      <c r="G395" s="48"/>
      <c r="H395" s="47" t="s">
        <v>97</v>
      </c>
      <c r="I395" s="46" t="s">
        <v>89</v>
      </c>
      <c r="J395" s="43">
        <v>2</v>
      </c>
      <c r="K395" s="13" t="str">
        <f t="shared" si="37"/>
        <v>Consulta Caderno</v>
      </c>
      <c r="L395" s="15" t="s">
        <v>0</v>
      </c>
      <c r="M395" s="12">
        <f t="shared" si="35"/>
        <v>43271</v>
      </c>
      <c r="AE395" s="46"/>
    </row>
    <row r="396" spans="1:31">
      <c r="A396" s="41">
        <v>17</v>
      </c>
      <c r="B396" s="8" t="str">
        <f t="shared" si="36"/>
        <v>PIU Terminal Capelinha</v>
      </c>
      <c r="C396" s="9" t="s">
        <v>18</v>
      </c>
      <c r="D396" s="40">
        <v>100</v>
      </c>
      <c r="E396" s="11"/>
      <c r="H396" s="16" t="s">
        <v>17</v>
      </c>
      <c r="I396" s="38" t="s">
        <v>65</v>
      </c>
      <c r="J396" s="7" t="s">
        <v>15</v>
      </c>
      <c r="K396" s="13" t="e">
        <f t="shared" si="37"/>
        <v>#N/A</v>
      </c>
      <c r="L396" s="39" t="s">
        <v>0</v>
      </c>
      <c r="M396" s="12">
        <v>43276</v>
      </c>
      <c r="AE396" s="38"/>
    </row>
    <row r="397" spans="1:31">
      <c r="A397" s="41">
        <v>18</v>
      </c>
      <c r="B397" s="11" t="str">
        <f t="shared" si="36"/>
        <v>PIU Terminal Campo Limpo</v>
      </c>
      <c r="C397" s="40"/>
      <c r="D397" s="40">
        <v>2</v>
      </c>
      <c r="E397" s="11" t="str">
        <f t="shared" ref="E397:E408" si="38">VLOOKUP(D397,$O$32:$P$43,2,0)</f>
        <v>Consulta Pública Inicial</v>
      </c>
      <c r="F397" s="40"/>
      <c r="G397" s="40"/>
      <c r="H397" s="16" t="s">
        <v>88</v>
      </c>
      <c r="I397" s="44" t="s">
        <v>96</v>
      </c>
      <c r="J397" s="43">
        <v>2</v>
      </c>
      <c r="K397" s="13" t="str">
        <f t="shared" si="37"/>
        <v>Consulta Caderno</v>
      </c>
      <c r="L397" s="15" t="s">
        <v>0</v>
      </c>
      <c r="M397" s="12">
        <f t="shared" ref="M397:M408" si="39">$M$2</f>
        <v>43271</v>
      </c>
      <c r="AE397" s="44"/>
    </row>
    <row r="398" spans="1:31">
      <c r="A398" s="41">
        <v>18</v>
      </c>
      <c r="B398" s="11" t="str">
        <f t="shared" si="36"/>
        <v>PIU Terminal Campo Limpo</v>
      </c>
      <c r="C398" s="40"/>
      <c r="D398" s="40">
        <v>2</v>
      </c>
      <c r="E398" s="11" t="str">
        <f t="shared" si="38"/>
        <v>Consulta Pública Inicial</v>
      </c>
      <c r="F398" s="40"/>
      <c r="G398" s="40"/>
      <c r="H398" s="16" t="s">
        <v>86</v>
      </c>
      <c r="I398" s="44" t="s">
        <v>85</v>
      </c>
      <c r="J398" s="43">
        <v>2</v>
      </c>
      <c r="K398" s="13" t="str">
        <f t="shared" si="37"/>
        <v>Consulta Caderno</v>
      </c>
      <c r="L398" s="15" t="s">
        <v>0</v>
      </c>
      <c r="M398" s="12">
        <f t="shared" si="39"/>
        <v>43271</v>
      </c>
      <c r="AE398" s="44"/>
    </row>
    <row r="399" spans="1:31">
      <c r="A399" s="41">
        <v>18</v>
      </c>
      <c r="B399" s="11" t="str">
        <f t="shared" si="36"/>
        <v>PIU Terminal Campo Limpo</v>
      </c>
      <c r="C399" s="40"/>
      <c r="D399" s="40">
        <v>2</v>
      </c>
      <c r="E399" s="11" t="str">
        <f t="shared" si="38"/>
        <v>Consulta Pública Inicial</v>
      </c>
      <c r="F399" s="40"/>
      <c r="G399" s="40"/>
      <c r="H399" s="16" t="s">
        <v>84</v>
      </c>
      <c r="I399" s="42" t="s">
        <v>83</v>
      </c>
      <c r="J399" s="43">
        <v>2</v>
      </c>
      <c r="K399" s="13" t="str">
        <f t="shared" si="37"/>
        <v>Consulta Caderno</v>
      </c>
      <c r="L399" s="15" t="s">
        <v>0</v>
      </c>
      <c r="M399" s="12">
        <f t="shared" si="39"/>
        <v>43271</v>
      </c>
      <c r="AE399" s="42"/>
    </row>
    <row r="400" spans="1:31">
      <c r="A400" s="41">
        <v>18</v>
      </c>
      <c r="B400" s="11" t="str">
        <f t="shared" si="36"/>
        <v>PIU Terminal Campo Limpo</v>
      </c>
      <c r="C400" s="40"/>
      <c r="D400" s="40">
        <v>2</v>
      </c>
      <c r="E400" s="11" t="str">
        <f t="shared" si="38"/>
        <v>Consulta Pública Inicial</v>
      </c>
      <c r="F400" s="40"/>
      <c r="G400" s="40"/>
      <c r="H400" s="16" t="s">
        <v>82</v>
      </c>
      <c r="I400" s="42" t="s">
        <v>81</v>
      </c>
      <c r="J400" s="43">
        <v>2</v>
      </c>
      <c r="K400" s="13" t="str">
        <f t="shared" si="37"/>
        <v>Consulta Caderno</v>
      </c>
      <c r="L400" s="15" t="s">
        <v>0</v>
      </c>
      <c r="M400" s="12">
        <f t="shared" si="39"/>
        <v>43271</v>
      </c>
      <c r="AE400" s="42"/>
    </row>
    <row r="401" spans="1:31">
      <c r="A401" s="41">
        <v>18</v>
      </c>
      <c r="B401" s="11" t="str">
        <f t="shared" si="36"/>
        <v>PIU Terminal Campo Limpo</v>
      </c>
      <c r="C401" s="40"/>
      <c r="D401" s="40">
        <v>5</v>
      </c>
      <c r="E401" s="11" t="str">
        <f t="shared" si="38"/>
        <v>Discussão Pública</v>
      </c>
      <c r="F401" s="40"/>
      <c r="G401" s="40"/>
      <c r="H401" s="16" t="s">
        <v>42</v>
      </c>
      <c r="I401" s="42" t="s">
        <v>95</v>
      </c>
      <c r="J401" s="43">
        <v>2</v>
      </c>
      <c r="K401" s="13" t="str">
        <f t="shared" si="37"/>
        <v>Consulta Caderno</v>
      </c>
      <c r="L401" s="15" t="s">
        <v>0</v>
      </c>
      <c r="M401" s="12">
        <f t="shared" si="39"/>
        <v>43271</v>
      </c>
      <c r="AE401" s="42"/>
    </row>
    <row r="402" spans="1:31">
      <c r="A402" s="41">
        <v>18</v>
      </c>
      <c r="B402" s="11" t="str">
        <f t="shared" si="36"/>
        <v>PIU Terminal Campo Limpo</v>
      </c>
      <c r="C402" s="40"/>
      <c r="D402" s="40">
        <v>5</v>
      </c>
      <c r="E402" s="11" t="str">
        <f t="shared" si="38"/>
        <v>Discussão Pública</v>
      </c>
      <c r="F402" s="40"/>
      <c r="G402" s="40"/>
      <c r="H402" s="16" t="s">
        <v>79</v>
      </c>
      <c r="I402" s="44" t="s">
        <v>94</v>
      </c>
      <c r="J402" s="43">
        <v>2</v>
      </c>
      <c r="K402" s="13" t="str">
        <f t="shared" si="37"/>
        <v>Consulta Caderno</v>
      </c>
      <c r="L402" s="15" t="s">
        <v>0</v>
      </c>
      <c r="M402" s="12">
        <f t="shared" si="39"/>
        <v>43271</v>
      </c>
      <c r="AE402" s="44"/>
    </row>
    <row r="403" spans="1:31">
      <c r="A403" s="41">
        <v>18</v>
      </c>
      <c r="B403" s="11" t="str">
        <f t="shared" si="36"/>
        <v>PIU Terminal Campo Limpo</v>
      </c>
      <c r="C403" s="40"/>
      <c r="D403" s="40">
        <v>5</v>
      </c>
      <c r="E403" s="11" t="str">
        <f t="shared" si="38"/>
        <v>Discussão Pública</v>
      </c>
      <c r="F403" s="40"/>
      <c r="G403" s="40"/>
      <c r="H403" s="16" t="s">
        <v>93</v>
      </c>
      <c r="I403" s="44" t="s">
        <v>92</v>
      </c>
      <c r="J403" s="43">
        <v>2</v>
      </c>
      <c r="K403" s="13" t="str">
        <f t="shared" si="37"/>
        <v>Consulta Caderno</v>
      </c>
      <c r="L403" s="15" t="s">
        <v>0</v>
      </c>
      <c r="M403" s="12">
        <f t="shared" si="39"/>
        <v>43271</v>
      </c>
      <c r="AE403" s="44"/>
    </row>
    <row r="404" spans="1:31">
      <c r="A404" s="41">
        <v>18</v>
      </c>
      <c r="B404" s="11" t="str">
        <f t="shared" si="36"/>
        <v>PIU Terminal Campo Limpo</v>
      </c>
      <c r="C404" s="40"/>
      <c r="D404" s="40">
        <v>5</v>
      </c>
      <c r="E404" s="11" t="str">
        <f t="shared" si="38"/>
        <v>Discussão Pública</v>
      </c>
      <c r="F404" s="40"/>
      <c r="G404" s="40"/>
      <c r="H404" s="16" t="s">
        <v>75</v>
      </c>
      <c r="I404" s="44" t="s">
        <v>92</v>
      </c>
      <c r="J404" s="43">
        <v>2</v>
      </c>
      <c r="K404" s="13" t="str">
        <f t="shared" si="37"/>
        <v>Consulta Caderno</v>
      </c>
      <c r="L404" s="15" t="s">
        <v>0</v>
      </c>
      <c r="M404" s="12">
        <f t="shared" si="39"/>
        <v>43271</v>
      </c>
      <c r="AE404" s="44"/>
    </row>
    <row r="405" spans="1:31">
      <c r="A405" s="41">
        <v>18</v>
      </c>
      <c r="B405" s="11" t="str">
        <f t="shared" si="36"/>
        <v>PIU Terminal Campo Limpo</v>
      </c>
      <c r="C405" s="40"/>
      <c r="D405" s="40">
        <v>5</v>
      </c>
      <c r="E405" s="11" t="str">
        <f t="shared" si="38"/>
        <v>Discussão Pública</v>
      </c>
      <c r="F405" s="40"/>
      <c r="G405" s="40"/>
      <c r="H405" s="16" t="s">
        <v>91</v>
      </c>
      <c r="I405" s="44" t="s">
        <v>90</v>
      </c>
      <c r="J405" s="43">
        <v>2</v>
      </c>
      <c r="K405" s="13" t="str">
        <f t="shared" si="37"/>
        <v>Consulta Caderno</v>
      </c>
      <c r="L405" s="15" t="s">
        <v>0</v>
      </c>
      <c r="M405" s="12">
        <f t="shared" si="39"/>
        <v>43271</v>
      </c>
      <c r="AE405" s="44"/>
    </row>
    <row r="406" spans="1:31">
      <c r="A406" s="41">
        <v>18</v>
      </c>
      <c r="B406" s="11" t="str">
        <f t="shared" si="36"/>
        <v>PIU Terminal Campo Limpo</v>
      </c>
      <c r="C406" s="40"/>
      <c r="D406" s="40">
        <v>5</v>
      </c>
      <c r="E406" s="11" t="str">
        <f t="shared" si="38"/>
        <v>Discussão Pública</v>
      </c>
      <c r="F406" s="40"/>
      <c r="G406" s="40"/>
      <c r="H406" s="16" t="s">
        <v>71</v>
      </c>
      <c r="I406" s="44" t="s">
        <v>89</v>
      </c>
      <c r="J406" s="43">
        <v>2</v>
      </c>
      <c r="K406" s="13" t="str">
        <f t="shared" si="37"/>
        <v>Consulta Caderno</v>
      </c>
      <c r="L406" s="15" t="s">
        <v>0</v>
      </c>
      <c r="M406" s="12">
        <f t="shared" si="39"/>
        <v>43271</v>
      </c>
      <c r="AE406" s="44"/>
    </row>
    <row r="407" spans="1:31">
      <c r="A407" s="41">
        <v>18</v>
      </c>
      <c r="B407" s="11" t="str">
        <f t="shared" si="36"/>
        <v>PIU Terminal Campo Limpo</v>
      </c>
      <c r="C407" s="40"/>
      <c r="D407" s="40">
        <v>5</v>
      </c>
      <c r="E407" s="11" t="str">
        <f t="shared" si="38"/>
        <v>Discussão Pública</v>
      </c>
      <c r="F407" s="40"/>
      <c r="G407" s="40"/>
      <c r="H407" s="16" t="s">
        <v>69</v>
      </c>
      <c r="I407" s="42" t="s">
        <v>68</v>
      </c>
      <c r="J407" s="43">
        <v>2</v>
      </c>
      <c r="K407" s="13" t="str">
        <f t="shared" si="37"/>
        <v>Consulta Caderno</v>
      </c>
      <c r="L407" s="15" t="s">
        <v>0</v>
      </c>
      <c r="M407" s="12">
        <f t="shared" si="39"/>
        <v>43271</v>
      </c>
      <c r="AE407" s="42"/>
    </row>
    <row r="408" spans="1:31">
      <c r="A408" s="41">
        <v>18</v>
      </c>
      <c r="B408" s="11" t="str">
        <f t="shared" si="36"/>
        <v>PIU Terminal Campo Limpo</v>
      </c>
      <c r="C408" s="40"/>
      <c r="D408" s="40">
        <v>5</v>
      </c>
      <c r="E408" s="11" t="str">
        <f t="shared" si="38"/>
        <v>Discussão Pública</v>
      </c>
      <c r="F408" s="40"/>
      <c r="G408" s="40"/>
      <c r="H408" s="16" t="s">
        <v>67</v>
      </c>
      <c r="I408" s="42" t="s">
        <v>66</v>
      </c>
      <c r="J408" s="43">
        <v>2</v>
      </c>
      <c r="K408" s="13" t="str">
        <f t="shared" si="37"/>
        <v>Consulta Caderno</v>
      </c>
      <c r="L408" s="15" t="s">
        <v>0</v>
      </c>
      <c r="M408" s="12">
        <f t="shared" si="39"/>
        <v>43271</v>
      </c>
      <c r="AE408" s="42"/>
    </row>
    <row r="409" spans="1:31">
      <c r="A409" s="41">
        <v>18</v>
      </c>
      <c r="B409" s="8" t="str">
        <f t="shared" si="36"/>
        <v>PIU Terminal Campo Limpo</v>
      </c>
      <c r="C409" s="9" t="s">
        <v>18</v>
      </c>
      <c r="D409" s="40">
        <v>100</v>
      </c>
      <c r="E409" s="11"/>
      <c r="H409" s="16" t="s">
        <v>17</v>
      </c>
      <c r="I409" s="45" t="s">
        <v>65</v>
      </c>
      <c r="J409" s="7" t="s">
        <v>15</v>
      </c>
      <c r="K409" s="13" t="e">
        <f t="shared" si="37"/>
        <v>#N/A</v>
      </c>
      <c r="L409" s="39" t="s">
        <v>0</v>
      </c>
      <c r="M409" s="12">
        <v>43276</v>
      </c>
      <c r="AE409" s="45"/>
    </row>
    <row r="410" spans="1:31">
      <c r="A410" s="41">
        <v>19</v>
      </c>
      <c r="B410" s="11" t="str">
        <f t="shared" si="36"/>
        <v>PIU Terminal Princesa Isabel</v>
      </c>
      <c r="C410" s="40"/>
      <c r="D410" s="40">
        <v>2</v>
      </c>
      <c r="E410" s="11" t="str">
        <f t="shared" ref="E410:E421" si="40">VLOOKUP(D410,$O$32:$P$43,2,0)</f>
        <v>Consulta Pública Inicial</v>
      </c>
      <c r="F410" s="40"/>
      <c r="G410" s="40"/>
      <c r="H410" s="16" t="s">
        <v>88</v>
      </c>
      <c r="I410" s="44" t="s">
        <v>87</v>
      </c>
      <c r="J410" s="43">
        <v>2</v>
      </c>
      <c r="K410" s="13" t="str">
        <f t="shared" si="37"/>
        <v>Consulta Caderno</v>
      </c>
      <c r="L410" s="15" t="s">
        <v>0</v>
      </c>
      <c r="M410" s="12">
        <f t="shared" ref="M410:M421" si="41">$M$2</f>
        <v>43271</v>
      </c>
      <c r="AE410" s="44"/>
    </row>
    <row r="411" spans="1:31">
      <c r="A411" s="41">
        <v>19</v>
      </c>
      <c r="B411" s="11" t="str">
        <f t="shared" si="36"/>
        <v>PIU Terminal Princesa Isabel</v>
      </c>
      <c r="C411" s="40"/>
      <c r="D411" s="40">
        <v>2</v>
      </c>
      <c r="E411" s="11" t="str">
        <f t="shared" si="40"/>
        <v>Consulta Pública Inicial</v>
      </c>
      <c r="F411" s="40"/>
      <c r="G411" s="40"/>
      <c r="H411" s="16" t="s">
        <v>86</v>
      </c>
      <c r="I411" s="44" t="s">
        <v>85</v>
      </c>
      <c r="J411" s="43">
        <v>2</v>
      </c>
      <c r="K411" s="13" t="str">
        <f t="shared" si="37"/>
        <v>Consulta Caderno</v>
      </c>
      <c r="L411" s="15" t="s">
        <v>0</v>
      </c>
      <c r="M411" s="12">
        <f t="shared" si="41"/>
        <v>43271</v>
      </c>
      <c r="AE411" s="44"/>
    </row>
    <row r="412" spans="1:31">
      <c r="A412" s="41">
        <v>19</v>
      </c>
      <c r="B412" s="11" t="str">
        <f t="shared" si="36"/>
        <v>PIU Terminal Princesa Isabel</v>
      </c>
      <c r="C412" s="40"/>
      <c r="D412" s="40">
        <v>2</v>
      </c>
      <c r="E412" s="11" t="str">
        <f t="shared" si="40"/>
        <v>Consulta Pública Inicial</v>
      </c>
      <c r="F412" s="40"/>
      <c r="G412" s="40"/>
      <c r="H412" s="16" t="s">
        <v>84</v>
      </c>
      <c r="I412" s="42" t="s">
        <v>83</v>
      </c>
      <c r="J412" s="43">
        <v>2</v>
      </c>
      <c r="K412" s="13" t="str">
        <f t="shared" si="37"/>
        <v>Consulta Caderno</v>
      </c>
      <c r="L412" s="15" t="s">
        <v>0</v>
      </c>
      <c r="M412" s="12">
        <f t="shared" si="41"/>
        <v>43271</v>
      </c>
      <c r="AE412" s="42"/>
    </row>
    <row r="413" spans="1:31">
      <c r="A413" s="41">
        <v>19</v>
      </c>
      <c r="B413" s="11" t="str">
        <f t="shared" si="36"/>
        <v>PIU Terminal Princesa Isabel</v>
      </c>
      <c r="C413" s="40"/>
      <c r="D413" s="40">
        <v>2</v>
      </c>
      <c r="E413" s="11" t="str">
        <f t="shared" si="40"/>
        <v>Consulta Pública Inicial</v>
      </c>
      <c r="F413" s="40"/>
      <c r="G413" s="40"/>
      <c r="H413" s="16" t="s">
        <v>82</v>
      </c>
      <c r="I413" s="42" t="s">
        <v>81</v>
      </c>
      <c r="J413" s="43">
        <v>2</v>
      </c>
      <c r="K413" s="13" t="str">
        <f t="shared" si="37"/>
        <v>Consulta Caderno</v>
      </c>
      <c r="L413" s="15" t="s">
        <v>0</v>
      </c>
      <c r="M413" s="12">
        <f t="shared" si="41"/>
        <v>43271</v>
      </c>
      <c r="AE413" s="42"/>
    </row>
    <row r="414" spans="1:31">
      <c r="A414" s="41">
        <v>19</v>
      </c>
      <c r="B414" s="11" t="str">
        <f t="shared" si="36"/>
        <v>PIU Terminal Princesa Isabel</v>
      </c>
      <c r="C414" s="40"/>
      <c r="D414" s="40">
        <v>5</v>
      </c>
      <c r="E414" s="11" t="str">
        <f t="shared" si="40"/>
        <v>Discussão Pública</v>
      </c>
      <c r="F414" s="40"/>
      <c r="G414" s="40"/>
      <c r="H414" s="16" t="s">
        <v>42</v>
      </c>
      <c r="I414" s="44" t="s">
        <v>80</v>
      </c>
      <c r="J414" s="43">
        <v>2</v>
      </c>
      <c r="K414" s="13" t="str">
        <f t="shared" si="37"/>
        <v>Consulta Caderno</v>
      </c>
      <c r="L414" s="15" t="s">
        <v>0</v>
      </c>
      <c r="M414" s="12">
        <f t="shared" si="41"/>
        <v>43271</v>
      </c>
      <c r="AE414" s="44"/>
    </row>
    <row r="415" spans="1:31">
      <c r="A415" s="41">
        <v>19</v>
      </c>
      <c r="B415" s="11" t="str">
        <f t="shared" si="36"/>
        <v>PIU Terminal Princesa Isabel</v>
      </c>
      <c r="C415" s="40"/>
      <c r="D415" s="40">
        <v>5</v>
      </c>
      <c r="E415" s="11" t="str">
        <f t="shared" si="40"/>
        <v>Discussão Pública</v>
      </c>
      <c r="F415" s="40"/>
      <c r="G415" s="40"/>
      <c r="H415" s="16" t="s">
        <v>79</v>
      </c>
      <c r="I415" s="44" t="s">
        <v>78</v>
      </c>
      <c r="J415" s="43">
        <v>2</v>
      </c>
      <c r="K415" s="13" t="str">
        <f t="shared" si="37"/>
        <v>Consulta Caderno</v>
      </c>
      <c r="L415" s="15" t="s">
        <v>0</v>
      </c>
      <c r="M415" s="12">
        <f t="shared" si="41"/>
        <v>43271</v>
      </c>
      <c r="AE415" s="44"/>
    </row>
    <row r="416" spans="1:31">
      <c r="A416" s="41">
        <v>19</v>
      </c>
      <c r="B416" s="11" t="str">
        <f t="shared" si="36"/>
        <v>PIU Terminal Princesa Isabel</v>
      </c>
      <c r="C416" s="40"/>
      <c r="D416" s="40">
        <v>5</v>
      </c>
      <c r="E416" s="11" t="str">
        <f t="shared" si="40"/>
        <v>Discussão Pública</v>
      </c>
      <c r="F416" s="40"/>
      <c r="G416" s="40"/>
      <c r="H416" s="16" t="s">
        <v>77</v>
      </c>
      <c r="I416" s="44" t="s">
        <v>76</v>
      </c>
      <c r="J416" s="43">
        <v>2</v>
      </c>
      <c r="K416" s="13" t="str">
        <f t="shared" si="37"/>
        <v>Consulta Caderno</v>
      </c>
      <c r="L416" s="15" t="s">
        <v>0</v>
      </c>
      <c r="M416" s="12">
        <f t="shared" si="41"/>
        <v>43271</v>
      </c>
      <c r="AE416" s="44"/>
    </row>
    <row r="417" spans="1:31">
      <c r="A417" s="41">
        <v>19</v>
      </c>
      <c r="B417" s="11" t="str">
        <f t="shared" si="36"/>
        <v>PIU Terminal Princesa Isabel</v>
      </c>
      <c r="C417" s="40"/>
      <c r="D417" s="40">
        <v>5</v>
      </c>
      <c r="E417" s="11" t="str">
        <f t="shared" si="40"/>
        <v>Discussão Pública</v>
      </c>
      <c r="F417" s="40"/>
      <c r="G417" s="40"/>
      <c r="H417" s="16" t="s">
        <v>75</v>
      </c>
      <c r="I417" s="44" t="s">
        <v>74</v>
      </c>
      <c r="J417" s="43">
        <v>2</v>
      </c>
      <c r="K417" s="13" t="str">
        <f t="shared" si="37"/>
        <v>Consulta Caderno</v>
      </c>
      <c r="L417" s="15" t="s">
        <v>0</v>
      </c>
      <c r="M417" s="12">
        <f t="shared" si="41"/>
        <v>43271</v>
      </c>
      <c r="AE417" s="44"/>
    </row>
    <row r="418" spans="1:31">
      <c r="A418" s="41">
        <v>19</v>
      </c>
      <c r="B418" s="11" t="str">
        <f t="shared" si="36"/>
        <v>PIU Terminal Princesa Isabel</v>
      </c>
      <c r="C418" s="40"/>
      <c r="D418" s="40">
        <v>5</v>
      </c>
      <c r="E418" s="11" t="str">
        <f t="shared" si="40"/>
        <v>Discussão Pública</v>
      </c>
      <c r="F418" s="40"/>
      <c r="G418" s="40"/>
      <c r="H418" s="16" t="s">
        <v>73</v>
      </c>
      <c r="I418" s="44" t="s">
        <v>72</v>
      </c>
      <c r="J418" s="43">
        <v>2</v>
      </c>
      <c r="K418" s="13" t="str">
        <f t="shared" si="37"/>
        <v>Consulta Caderno</v>
      </c>
      <c r="L418" s="15" t="s">
        <v>0</v>
      </c>
      <c r="M418" s="12">
        <f t="shared" si="41"/>
        <v>43271</v>
      </c>
      <c r="AE418" s="44"/>
    </row>
    <row r="419" spans="1:31">
      <c r="A419" s="41">
        <v>19</v>
      </c>
      <c r="B419" s="11" t="str">
        <f t="shared" si="36"/>
        <v>PIU Terminal Princesa Isabel</v>
      </c>
      <c r="C419" s="40"/>
      <c r="D419" s="40">
        <v>5</v>
      </c>
      <c r="E419" s="11" t="str">
        <f t="shared" si="40"/>
        <v>Discussão Pública</v>
      </c>
      <c r="F419" s="40"/>
      <c r="G419" s="40"/>
      <c r="H419" s="16" t="s">
        <v>71</v>
      </c>
      <c r="I419" s="44" t="s">
        <v>70</v>
      </c>
      <c r="J419" s="43">
        <v>2</v>
      </c>
      <c r="K419" s="13" t="str">
        <f t="shared" si="37"/>
        <v>Consulta Caderno</v>
      </c>
      <c r="L419" s="15" t="s">
        <v>0</v>
      </c>
      <c r="M419" s="12">
        <f t="shared" si="41"/>
        <v>43271</v>
      </c>
      <c r="AE419" s="44"/>
    </row>
    <row r="420" spans="1:31">
      <c r="A420" s="41">
        <v>19</v>
      </c>
      <c r="B420" s="11" t="str">
        <f t="shared" si="36"/>
        <v>PIU Terminal Princesa Isabel</v>
      </c>
      <c r="C420" s="40"/>
      <c r="D420" s="40">
        <v>5</v>
      </c>
      <c r="E420" s="11" t="str">
        <f t="shared" si="40"/>
        <v>Discussão Pública</v>
      </c>
      <c r="F420" s="40"/>
      <c r="G420" s="40"/>
      <c r="H420" s="16" t="s">
        <v>69</v>
      </c>
      <c r="I420" s="42" t="s">
        <v>68</v>
      </c>
      <c r="J420" s="43">
        <v>2</v>
      </c>
      <c r="K420" s="13" t="str">
        <f t="shared" si="37"/>
        <v>Consulta Caderno</v>
      </c>
      <c r="L420" s="15" t="s">
        <v>0</v>
      </c>
      <c r="M420" s="12">
        <f t="shared" si="41"/>
        <v>43271</v>
      </c>
      <c r="AE420" s="42"/>
    </row>
    <row r="421" spans="1:31">
      <c r="A421" s="41">
        <v>19</v>
      </c>
      <c r="B421" s="11" t="str">
        <f t="shared" si="36"/>
        <v>PIU Terminal Princesa Isabel</v>
      </c>
      <c r="C421" s="40"/>
      <c r="D421" s="40">
        <v>5</v>
      </c>
      <c r="E421" s="11" t="str">
        <f t="shared" si="40"/>
        <v>Discussão Pública</v>
      </c>
      <c r="F421" s="40"/>
      <c r="G421" s="40"/>
      <c r="H421" s="16" t="s">
        <v>67</v>
      </c>
      <c r="I421" s="42" t="s">
        <v>66</v>
      </c>
      <c r="J421" s="43">
        <v>2</v>
      </c>
      <c r="K421" s="13" t="str">
        <f t="shared" si="37"/>
        <v>Consulta Caderno</v>
      </c>
      <c r="L421" s="15" t="s">
        <v>0</v>
      </c>
      <c r="M421" s="12">
        <f t="shared" si="41"/>
        <v>43271</v>
      </c>
      <c r="AE421" s="42"/>
    </row>
    <row r="422" spans="1:31">
      <c r="A422" s="41">
        <v>19</v>
      </c>
      <c r="B422" s="8" t="str">
        <f t="shared" si="36"/>
        <v>PIU Terminal Princesa Isabel</v>
      </c>
      <c r="C422" s="9" t="s">
        <v>18</v>
      </c>
      <c r="D422" s="40">
        <v>100</v>
      </c>
      <c r="E422" s="11"/>
      <c r="H422" s="16" t="s">
        <v>17</v>
      </c>
      <c r="I422" s="38" t="s">
        <v>65</v>
      </c>
      <c r="J422" s="7" t="s">
        <v>15</v>
      </c>
      <c r="K422" s="13" t="e">
        <f t="shared" si="37"/>
        <v>#N/A</v>
      </c>
      <c r="L422" s="39" t="s">
        <v>0</v>
      </c>
      <c r="M422" s="12">
        <v>43276</v>
      </c>
      <c r="AE422" s="38"/>
    </row>
    <row r="423" spans="1:31">
      <c r="A423" s="10">
        <v>4</v>
      </c>
      <c r="B423" s="8" t="str">
        <f t="shared" si="36"/>
        <v>PIU NESP</v>
      </c>
      <c r="D423" s="9">
        <v>5</v>
      </c>
      <c r="E423" s="11" t="str">
        <f t="shared" ref="E423:E451" si="42">VLOOKUP(D423,$O$32:$P$43,2,0)</f>
        <v>Discussão Pública</v>
      </c>
      <c r="F423" s="9" t="s">
        <v>58</v>
      </c>
      <c r="G423" s="9" t="s">
        <v>57</v>
      </c>
      <c r="H423" s="8" t="s">
        <v>64</v>
      </c>
      <c r="I423" s="37" t="s">
        <v>63</v>
      </c>
      <c r="J423" s="7">
        <v>1</v>
      </c>
      <c r="K423" s="13" t="str">
        <f t="shared" si="37"/>
        <v>Consulta Instâncias</v>
      </c>
      <c r="L423" s="5" t="s">
        <v>55</v>
      </c>
      <c r="M423" s="12">
        <v>43293</v>
      </c>
      <c r="AD423" s="36" t="s">
        <v>63</v>
      </c>
      <c r="AE423" s="8" t="s">
        <v>62</v>
      </c>
    </row>
    <row r="424" spans="1:31">
      <c r="A424" s="10">
        <v>4</v>
      </c>
      <c r="B424" s="8" t="str">
        <f t="shared" si="36"/>
        <v>PIU NESP</v>
      </c>
      <c r="D424" s="9">
        <v>5</v>
      </c>
      <c r="E424" s="11" t="str">
        <f t="shared" si="42"/>
        <v>Discussão Pública</v>
      </c>
      <c r="F424" s="9" t="s">
        <v>58</v>
      </c>
      <c r="G424" s="9" t="s">
        <v>57</v>
      </c>
      <c r="H424" s="8" t="s">
        <v>61</v>
      </c>
      <c r="I424" s="37" t="s">
        <v>60</v>
      </c>
      <c r="J424" s="7">
        <v>1</v>
      </c>
      <c r="K424" s="13" t="str">
        <f t="shared" si="37"/>
        <v>Consulta Instâncias</v>
      </c>
      <c r="L424" s="5" t="s">
        <v>55</v>
      </c>
      <c r="M424" s="12">
        <v>43293</v>
      </c>
      <c r="AD424" s="36" t="s">
        <v>60</v>
      </c>
      <c r="AE424" s="8" t="s">
        <v>59</v>
      </c>
    </row>
    <row r="425" spans="1:31">
      <c r="A425" s="10">
        <v>4</v>
      </c>
      <c r="B425" s="8" t="str">
        <f t="shared" si="36"/>
        <v>PIU NESP</v>
      </c>
      <c r="D425" s="9">
        <v>5</v>
      </c>
      <c r="E425" s="11" t="str">
        <f t="shared" si="42"/>
        <v>Discussão Pública</v>
      </c>
      <c r="F425" s="9" t="s">
        <v>58</v>
      </c>
      <c r="G425" s="9" t="s">
        <v>57</v>
      </c>
      <c r="H425" s="8" t="s">
        <v>56</v>
      </c>
      <c r="I425" s="37" t="s">
        <v>54</v>
      </c>
      <c r="J425" s="7">
        <v>1</v>
      </c>
      <c r="K425" s="13" t="str">
        <f t="shared" si="37"/>
        <v>Consulta Instâncias</v>
      </c>
      <c r="L425" s="5" t="s">
        <v>55</v>
      </c>
      <c r="M425" s="12">
        <v>43293</v>
      </c>
      <c r="AD425" s="36" t="s">
        <v>54</v>
      </c>
      <c r="AE425" s="8" t="s">
        <v>53</v>
      </c>
    </row>
    <row r="426" spans="1:31">
      <c r="A426" s="10">
        <v>13</v>
      </c>
      <c r="B426" s="8" t="str">
        <f t="shared" si="36"/>
        <v>PMI Concessão dos 24 Terminais</v>
      </c>
      <c r="D426" s="9">
        <v>11</v>
      </c>
      <c r="E426" s="11" t="e">
        <f t="shared" si="42"/>
        <v>#N/A</v>
      </c>
      <c r="H426" s="8" t="s">
        <v>50</v>
      </c>
      <c r="I426" s="14" t="s">
        <v>52</v>
      </c>
      <c r="K426" s="13" t="e">
        <f t="shared" si="37"/>
        <v>#N/A</v>
      </c>
      <c r="L426" s="5" t="s">
        <v>38</v>
      </c>
      <c r="M426" s="12">
        <v>43287</v>
      </c>
      <c r="AE426" s="14"/>
    </row>
    <row r="427" spans="1:31">
      <c r="A427" s="10">
        <v>14</v>
      </c>
      <c r="B427" s="8" t="str">
        <f t="shared" si="36"/>
        <v>CEAGESP</v>
      </c>
      <c r="D427" s="9">
        <v>11</v>
      </c>
      <c r="E427" s="11" t="e">
        <f t="shared" si="42"/>
        <v>#N/A</v>
      </c>
      <c r="H427" s="8" t="s">
        <v>50</v>
      </c>
      <c r="I427" s="14" t="s">
        <v>51</v>
      </c>
      <c r="K427" s="13" t="e">
        <f t="shared" si="37"/>
        <v>#N/A</v>
      </c>
      <c r="L427" s="5" t="s">
        <v>38</v>
      </c>
      <c r="M427" s="12">
        <v>43287</v>
      </c>
      <c r="AE427" s="14"/>
    </row>
    <row r="428" spans="1:31">
      <c r="A428" s="10">
        <v>15</v>
      </c>
      <c r="B428" s="8" t="str">
        <f t="shared" si="36"/>
        <v>Campo de Marte</v>
      </c>
      <c r="D428" s="9">
        <v>11</v>
      </c>
      <c r="E428" s="11" t="e">
        <f t="shared" si="42"/>
        <v>#N/A</v>
      </c>
      <c r="H428" s="8" t="s">
        <v>50</v>
      </c>
      <c r="I428" s="14" t="s">
        <v>49</v>
      </c>
      <c r="K428" s="13" t="e">
        <f t="shared" si="37"/>
        <v>#N/A</v>
      </c>
      <c r="L428" s="5" t="s">
        <v>38</v>
      </c>
      <c r="M428" s="12">
        <v>43287</v>
      </c>
      <c r="AE428" s="14"/>
    </row>
    <row r="429" spans="1:31">
      <c r="A429" s="10">
        <v>11</v>
      </c>
      <c r="B429" s="8" t="str">
        <f t="shared" si="36"/>
        <v>PIU Setor Central</v>
      </c>
      <c r="D429" s="9">
        <v>2</v>
      </c>
      <c r="E429" s="11" t="str">
        <f t="shared" si="42"/>
        <v>Consulta Pública Inicial</v>
      </c>
      <c r="H429" s="8" t="s">
        <v>42</v>
      </c>
      <c r="I429" s="14" t="s">
        <v>41</v>
      </c>
      <c r="J429" s="7">
        <v>2</v>
      </c>
      <c r="K429" s="13" t="str">
        <f t="shared" si="37"/>
        <v>Consulta Caderno</v>
      </c>
      <c r="L429" s="5" t="s">
        <v>0</v>
      </c>
      <c r="M429" s="12">
        <v>43291</v>
      </c>
      <c r="AE429" s="14"/>
    </row>
    <row r="430" spans="1:31" s="25" customFormat="1">
      <c r="A430" s="35">
        <v>7</v>
      </c>
      <c r="B430" s="8" t="str">
        <f t="shared" si="36"/>
        <v>PIU Anhembi</v>
      </c>
      <c r="C430" s="34"/>
      <c r="D430" s="32">
        <v>1</v>
      </c>
      <c r="E430" s="33" t="str">
        <f t="shared" si="42"/>
        <v>Proposição</v>
      </c>
      <c r="F430" s="32"/>
      <c r="G430" s="32"/>
      <c r="H430" s="31" t="s">
        <v>48</v>
      </c>
      <c r="I430" s="26" t="s">
        <v>47</v>
      </c>
      <c r="J430" s="30">
        <v>4</v>
      </c>
      <c r="K430" s="13" t="str">
        <f t="shared" si="37"/>
        <v>Audiência Pública</v>
      </c>
      <c r="L430" s="5" t="s">
        <v>0</v>
      </c>
      <c r="M430" s="29">
        <v>43292</v>
      </c>
      <c r="N430" s="28"/>
      <c r="T430" s="27"/>
      <c r="AE430" s="26"/>
    </row>
    <row r="431" spans="1:31" s="25" customFormat="1" ht="25.5">
      <c r="A431" s="35">
        <v>7</v>
      </c>
      <c r="B431" s="8" t="str">
        <f t="shared" si="36"/>
        <v>PIU Anhembi</v>
      </c>
      <c r="C431" s="34"/>
      <c r="D431" s="32">
        <v>1</v>
      </c>
      <c r="E431" s="33" t="str">
        <f t="shared" si="42"/>
        <v>Proposição</v>
      </c>
      <c r="F431" s="32"/>
      <c r="G431" s="32"/>
      <c r="H431" s="31" t="s">
        <v>46</v>
      </c>
      <c r="I431" s="26" t="s">
        <v>45</v>
      </c>
      <c r="J431" s="30">
        <v>2</v>
      </c>
      <c r="K431" s="13" t="str">
        <f t="shared" si="37"/>
        <v>Consulta Caderno</v>
      </c>
      <c r="L431" s="5" t="s">
        <v>0</v>
      </c>
      <c r="M431" s="29">
        <v>43292</v>
      </c>
      <c r="N431" s="28"/>
      <c r="T431" s="27"/>
      <c r="AE431" s="26"/>
    </row>
    <row r="432" spans="1:31" s="25" customFormat="1" ht="25.5">
      <c r="A432" s="35">
        <v>7</v>
      </c>
      <c r="B432" s="8" t="str">
        <f t="shared" si="36"/>
        <v>PIU Anhembi</v>
      </c>
      <c r="C432" s="34"/>
      <c r="D432" s="32">
        <v>1</v>
      </c>
      <c r="E432" s="33" t="str">
        <f t="shared" si="42"/>
        <v>Proposição</v>
      </c>
      <c r="F432" s="32"/>
      <c r="G432" s="32"/>
      <c r="H432" s="31" t="s">
        <v>44</v>
      </c>
      <c r="I432" s="26" t="s">
        <v>43</v>
      </c>
      <c r="J432" s="30">
        <v>2</v>
      </c>
      <c r="K432" s="13" t="str">
        <f t="shared" si="37"/>
        <v>Consulta Caderno</v>
      </c>
      <c r="L432" s="5" t="s">
        <v>0</v>
      </c>
      <c r="M432" s="29">
        <v>43292</v>
      </c>
      <c r="N432" s="28"/>
      <c r="T432" s="27"/>
      <c r="AE432" s="26"/>
    </row>
    <row r="433" spans="1:31">
      <c r="A433" s="10">
        <v>11</v>
      </c>
      <c r="B433" s="8" t="str">
        <f t="shared" si="36"/>
        <v>PIU Setor Central</v>
      </c>
      <c r="D433" s="9">
        <v>2</v>
      </c>
      <c r="E433" s="11" t="str">
        <f t="shared" si="42"/>
        <v>Consulta Pública Inicial</v>
      </c>
      <c r="H433" s="8" t="s">
        <v>42</v>
      </c>
      <c r="I433" s="14" t="s">
        <v>41</v>
      </c>
      <c r="J433" s="7">
        <v>50</v>
      </c>
      <c r="K433" s="13" t="e">
        <f t="shared" si="37"/>
        <v>#N/A</v>
      </c>
      <c r="L433" s="5" t="s">
        <v>0</v>
      </c>
      <c r="M433" s="12">
        <v>43293</v>
      </c>
    </row>
    <row r="434" spans="1:31">
      <c r="A434" s="10">
        <v>19</v>
      </c>
      <c r="B434" s="8" t="str">
        <f t="shared" si="36"/>
        <v>PIU Terminal Princesa Isabel</v>
      </c>
      <c r="D434" s="9">
        <v>5</v>
      </c>
      <c r="E434" s="11" t="str">
        <f t="shared" si="42"/>
        <v>Discussão Pública</v>
      </c>
      <c r="H434" s="8" t="s">
        <v>40</v>
      </c>
      <c r="I434" s="8" t="s">
        <v>39</v>
      </c>
      <c r="J434" s="7">
        <v>6</v>
      </c>
      <c r="K434" s="6" t="str">
        <f t="shared" si="37"/>
        <v>Outros</v>
      </c>
      <c r="L434" s="5" t="s">
        <v>38</v>
      </c>
      <c r="M434" s="12">
        <v>43294</v>
      </c>
    </row>
    <row r="435" spans="1:31">
      <c r="A435" s="10">
        <v>19</v>
      </c>
      <c r="B435" s="8" t="str">
        <f t="shared" si="36"/>
        <v>PIU Terminal Princesa Isabel</v>
      </c>
      <c r="D435" s="9">
        <v>5</v>
      </c>
      <c r="E435" s="11" t="str">
        <f t="shared" si="42"/>
        <v>Discussão Pública</v>
      </c>
      <c r="H435" s="8" t="s">
        <v>37</v>
      </c>
      <c r="I435" s="8" t="s">
        <v>36</v>
      </c>
      <c r="J435" s="7">
        <v>6</v>
      </c>
      <c r="K435" s="6" t="str">
        <f t="shared" si="37"/>
        <v>Outros</v>
      </c>
      <c r="L435" s="5" t="s">
        <v>25</v>
      </c>
      <c r="M435" s="12">
        <v>43294</v>
      </c>
    </row>
    <row r="436" spans="1:31">
      <c r="A436" s="10">
        <v>19</v>
      </c>
      <c r="B436" s="8" t="str">
        <f t="shared" si="36"/>
        <v>PIU Terminal Princesa Isabel</v>
      </c>
      <c r="D436" s="9">
        <v>5</v>
      </c>
      <c r="E436" s="11" t="str">
        <f t="shared" si="42"/>
        <v>Discussão Pública</v>
      </c>
      <c r="H436" s="8" t="s">
        <v>35</v>
      </c>
      <c r="I436" s="8" t="s">
        <v>34</v>
      </c>
      <c r="J436" s="7">
        <v>6</v>
      </c>
      <c r="K436" s="6" t="str">
        <f t="shared" si="37"/>
        <v>Outros</v>
      </c>
      <c r="L436" s="5" t="s">
        <v>25</v>
      </c>
      <c r="M436" s="12">
        <v>43294</v>
      </c>
    </row>
    <row r="437" spans="1:31">
      <c r="A437" s="10">
        <v>8</v>
      </c>
      <c r="B437" s="8" t="str">
        <f t="shared" si="36"/>
        <v>PIU Pacaembu</v>
      </c>
      <c r="D437" s="9">
        <v>8</v>
      </c>
      <c r="E437" s="11" t="str">
        <f t="shared" si="42"/>
        <v>Implantação</v>
      </c>
      <c r="H437" s="8" t="s">
        <v>33</v>
      </c>
      <c r="I437" s="8" t="s">
        <v>32</v>
      </c>
      <c r="J437" s="7">
        <v>6</v>
      </c>
      <c r="K437" s="6" t="str">
        <f t="shared" si="37"/>
        <v>Outros</v>
      </c>
      <c r="L437" s="5" t="s">
        <v>25</v>
      </c>
      <c r="M437" s="12">
        <v>43294</v>
      </c>
    </row>
    <row r="438" spans="1:31">
      <c r="A438" s="10">
        <v>8</v>
      </c>
      <c r="B438" s="8" t="str">
        <f t="shared" si="36"/>
        <v>PIU Pacaembu</v>
      </c>
      <c r="D438" s="9">
        <v>8</v>
      </c>
      <c r="E438" s="11" t="str">
        <f t="shared" si="42"/>
        <v>Implantação</v>
      </c>
      <c r="H438" s="8" t="s">
        <v>31</v>
      </c>
      <c r="I438" s="8" t="s">
        <v>30</v>
      </c>
      <c r="J438" s="7">
        <v>6</v>
      </c>
      <c r="K438" s="6" t="str">
        <f t="shared" si="37"/>
        <v>Outros</v>
      </c>
      <c r="L438" s="5" t="s">
        <v>25</v>
      </c>
      <c r="M438" s="12">
        <v>43294</v>
      </c>
    </row>
    <row r="439" spans="1:31">
      <c r="A439" s="10">
        <v>8</v>
      </c>
      <c r="B439" s="8" t="str">
        <f t="shared" si="36"/>
        <v>PIU Pacaembu</v>
      </c>
      <c r="D439" s="9">
        <v>8</v>
      </c>
      <c r="E439" s="11" t="str">
        <f t="shared" si="42"/>
        <v>Implantação</v>
      </c>
      <c r="H439" s="8" t="s">
        <v>29</v>
      </c>
      <c r="I439" s="8" t="s">
        <v>28</v>
      </c>
      <c r="J439" s="7">
        <v>6</v>
      </c>
      <c r="K439" s="6" t="str">
        <f t="shared" si="37"/>
        <v>Outros</v>
      </c>
      <c r="L439" s="5" t="s">
        <v>25</v>
      </c>
      <c r="M439" s="12">
        <v>43294</v>
      </c>
    </row>
    <row r="440" spans="1:31">
      <c r="A440" s="10">
        <v>8</v>
      </c>
      <c r="B440" s="8" t="str">
        <f t="shared" si="36"/>
        <v>PIU Pacaembu</v>
      </c>
      <c r="D440" s="9">
        <v>8</v>
      </c>
      <c r="E440" s="11" t="str">
        <f t="shared" si="42"/>
        <v>Implantação</v>
      </c>
      <c r="H440" s="8" t="s">
        <v>27</v>
      </c>
      <c r="I440" s="8" t="s">
        <v>26</v>
      </c>
      <c r="J440" s="7">
        <v>6</v>
      </c>
      <c r="K440" s="6" t="str">
        <f t="shared" si="37"/>
        <v>Outros</v>
      </c>
      <c r="L440" s="5" t="s">
        <v>25</v>
      </c>
      <c r="M440" s="12">
        <v>43294</v>
      </c>
    </row>
    <row r="441" spans="1:31">
      <c r="A441" s="24">
        <v>8</v>
      </c>
      <c r="B441" s="21" t="str">
        <f t="shared" si="36"/>
        <v>PIU Pacaembu</v>
      </c>
      <c r="C441" s="22"/>
      <c r="D441" s="22">
        <v>6</v>
      </c>
      <c r="E441" s="23" t="str">
        <f t="shared" si="42"/>
        <v>Consolidação PIU</v>
      </c>
      <c r="F441" s="22"/>
      <c r="G441" s="22"/>
      <c r="H441" s="21" t="s">
        <v>24</v>
      </c>
      <c r="I441" s="21" t="s">
        <v>23</v>
      </c>
      <c r="J441" s="20"/>
      <c r="K441" s="19"/>
      <c r="L441" s="18" t="s">
        <v>0</v>
      </c>
      <c r="M441" s="17">
        <v>43294</v>
      </c>
      <c r="AD441" s="1" t="str">
        <f>$AC$1&amp;AE441&amp;$AD$1</f>
        <v>http://gestaourbana.prefeitura.sp.gov.br/wp-content/uploads/piu-monitoramento/PAC6_Parecer_ConsolidacaoMinuta_SPURB.pdf</v>
      </c>
      <c r="AE441" s="1" t="s">
        <v>22</v>
      </c>
    </row>
    <row r="442" spans="1:31">
      <c r="A442" s="24">
        <v>8</v>
      </c>
      <c r="B442" s="21" t="str">
        <f t="shared" si="36"/>
        <v>PIU Pacaembu</v>
      </c>
      <c r="C442" s="22"/>
      <c r="D442" s="22">
        <v>6</v>
      </c>
      <c r="E442" s="23" t="str">
        <f t="shared" si="42"/>
        <v>Consolidação PIU</v>
      </c>
      <c r="F442" s="22"/>
      <c r="G442" s="22"/>
      <c r="H442" s="21" t="s">
        <v>21</v>
      </c>
      <c r="I442" s="21" t="s">
        <v>20</v>
      </c>
      <c r="J442" s="20"/>
      <c r="K442" s="19"/>
      <c r="L442" s="18" t="s">
        <v>0</v>
      </c>
      <c r="M442" s="17">
        <v>43294</v>
      </c>
      <c r="AD442" s="1" t="str">
        <f>$AC$1&amp;AE442&amp;$AD$1</f>
        <v>http://gestaourbana.prefeitura.sp.gov.br/wp-content/uploads/piu-monitoramento/PAC6_Parecer_ConsolidacaoMinuta_SPURB_decreto.pdf</v>
      </c>
      <c r="AE442" s="1" t="s">
        <v>19</v>
      </c>
    </row>
    <row r="443" spans="1:31">
      <c r="A443" s="10">
        <v>11</v>
      </c>
      <c r="B443" s="8" t="str">
        <f t="shared" si="36"/>
        <v>PIU Setor Central</v>
      </c>
      <c r="C443" s="9" t="s">
        <v>18</v>
      </c>
      <c r="D443" s="9">
        <v>100</v>
      </c>
      <c r="E443" s="11" t="e">
        <f t="shared" si="42"/>
        <v>#N/A</v>
      </c>
      <c r="H443" s="16" t="s">
        <v>17</v>
      </c>
      <c r="I443" s="14" t="s">
        <v>16</v>
      </c>
      <c r="J443" s="7" t="s">
        <v>15</v>
      </c>
      <c r="L443" s="15" t="s">
        <v>0</v>
      </c>
      <c r="M443" s="12">
        <v>43294</v>
      </c>
    </row>
    <row r="444" spans="1:31">
      <c r="A444" s="10">
        <v>11</v>
      </c>
      <c r="B444" s="8" t="str">
        <f t="shared" si="36"/>
        <v>PIU Setor Central</v>
      </c>
      <c r="D444" s="9">
        <v>2</v>
      </c>
      <c r="E444" s="11" t="str">
        <f t="shared" si="42"/>
        <v>Consulta Pública Inicial</v>
      </c>
      <c r="H444" s="8" t="s">
        <v>14</v>
      </c>
      <c r="I444" s="14" t="s">
        <v>13</v>
      </c>
      <c r="J444" s="7">
        <v>2</v>
      </c>
      <c r="K444" s="13" t="str">
        <f>VLOOKUP(J444,$O$2:$P$9,2,0)</f>
        <v>Consulta Caderno</v>
      </c>
      <c r="L444" s="5" t="s">
        <v>0</v>
      </c>
      <c r="M444" s="12">
        <v>43294</v>
      </c>
    </row>
    <row r="445" spans="1:31">
      <c r="A445" s="10">
        <v>11</v>
      </c>
      <c r="B445" s="8" t="str">
        <f t="shared" si="36"/>
        <v>PIU Setor Central</v>
      </c>
      <c r="D445" s="9">
        <v>2</v>
      </c>
      <c r="E445" s="11" t="str">
        <f t="shared" si="42"/>
        <v>Consulta Pública Inicial</v>
      </c>
      <c r="H445" s="8" t="s">
        <v>12</v>
      </c>
      <c r="I445" s="8" t="s">
        <v>11</v>
      </c>
      <c r="J445" s="7">
        <v>2</v>
      </c>
      <c r="K445" s="6" t="str">
        <f>VLOOKUP(J445,$O$2:$P$9,2,0)</f>
        <v>Consulta Caderno</v>
      </c>
      <c r="L445" s="5" t="s">
        <v>0</v>
      </c>
      <c r="M445" s="12">
        <v>43294</v>
      </c>
    </row>
    <row r="446" spans="1:31">
      <c r="A446" s="10">
        <v>11</v>
      </c>
      <c r="B446" s="8" t="str">
        <f t="shared" si="36"/>
        <v>PIU Setor Central</v>
      </c>
      <c r="D446" s="9">
        <v>2</v>
      </c>
      <c r="E446" s="11" t="str">
        <f t="shared" si="42"/>
        <v>Consulta Pública Inicial</v>
      </c>
      <c r="H446" s="8" t="s">
        <v>10</v>
      </c>
      <c r="I446" s="8" t="s">
        <v>9</v>
      </c>
      <c r="J446" s="7">
        <v>2</v>
      </c>
      <c r="K446" s="6" t="str">
        <f>VLOOKUP(J446,$O$2:$P$9,2,0)</f>
        <v>Consulta Caderno</v>
      </c>
      <c r="L446" s="5" t="s">
        <v>0</v>
      </c>
      <c r="M446" s="12">
        <v>43294</v>
      </c>
    </row>
    <row r="447" spans="1:31">
      <c r="A447" s="10">
        <v>11</v>
      </c>
      <c r="B447" s="8" t="str">
        <f t="shared" si="36"/>
        <v>PIU Setor Central</v>
      </c>
      <c r="D447" s="9">
        <v>2</v>
      </c>
      <c r="E447" s="11" t="str">
        <f t="shared" si="42"/>
        <v>Consulta Pública Inicial</v>
      </c>
      <c r="H447" s="8" t="s">
        <v>8</v>
      </c>
      <c r="I447" s="8" t="s">
        <v>7</v>
      </c>
      <c r="J447" s="7">
        <v>2</v>
      </c>
      <c r="K447" s="6" t="str">
        <f>VLOOKUP(J447,$O$2:$P$9,2,0)</f>
        <v>Consulta Caderno</v>
      </c>
      <c r="L447" s="5" t="s">
        <v>0</v>
      </c>
      <c r="M447" s="12">
        <v>43294</v>
      </c>
    </row>
    <row r="448" spans="1:31" ht="14.25" customHeight="1">
      <c r="A448" s="10">
        <v>11</v>
      </c>
      <c r="B448" s="8" t="str">
        <f t="shared" si="36"/>
        <v>PIU Setor Central</v>
      </c>
      <c r="D448" s="9">
        <v>1</v>
      </c>
      <c r="E448" s="11" t="str">
        <f t="shared" si="42"/>
        <v>Proposição</v>
      </c>
      <c r="H448" s="8" t="s">
        <v>6</v>
      </c>
      <c r="I448" s="8" t="s">
        <v>5</v>
      </c>
      <c r="M448" s="12">
        <v>43294</v>
      </c>
    </row>
    <row r="449" spans="1:31" ht="12.75">
      <c r="A449" s="10">
        <v>11</v>
      </c>
      <c r="B449" s="8" t="str">
        <f t="shared" si="36"/>
        <v>PIU Setor Central</v>
      </c>
      <c r="D449" s="9">
        <v>1</v>
      </c>
      <c r="E449" s="11" t="str">
        <f t="shared" si="42"/>
        <v>Proposição</v>
      </c>
      <c r="H449" s="8" t="s">
        <v>4</v>
      </c>
      <c r="I449" s="8" t="s">
        <v>3</v>
      </c>
      <c r="M449" s="12">
        <v>43294</v>
      </c>
      <c r="N449" s="1"/>
      <c r="T449" s="1"/>
      <c r="AE449" s="1"/>
    </row>
    <row r="450" spans="1:31" ht="12.75">
      <c r="A450" s="10">
        <v>7</v>
      </c>
      <c r="B450" s="8" t="str">
        <f t="shared" ref="B450:B451" si="43">VLOOKUP(A450,$O$11:$P$29,2,0)</f>
        <v>PIU Anhembi</v>
      </c>
      <c r="D450" s="9">
        <v>2</v>
      </c>
      <c r="E450" s="11" t="str">
        <f t="shared" si="42"/>
        <v>Consulta Pública Inicial</v>
      </c>
      <c r="H450" s="8" t="s">
        <v>2</v>
      </c>
      <c r="I450" s="8" t="s">
        <v>1</v>
      </c>
      <c r="J450" s="7">
        <v>2</v>
      </c>
      <c r="K450" s="6" t="str">
        <f>VLOOKUP(J450,$O$2:$P$9,2,0)</f>
        <v>Consulta Caderno</v>
      </c>
      <c r="L450" s="5" t="s">
        <v>0</v>
      </c>
      <c r="M450" s="12">
        <v>43300</v>
      </c>
      <c r="N450" s="1"/>
      <c r="T450" s="1"/>
      <c r="AE450" s="1"/>
    </row>
    <row r="451" spans="1:31" ht="12.75">
      <c r="A451" s="10">
        <v>7</v>
      </c>
      <c r="B451" s="8" t="str">
        <f t="shared" si="43"/>
        <v>PIU Anhembi</v>
      </c>
      <c r="D451" s="9">
        <v>5</v>
      </c>
      <c r="E451" s="11" t="str">
        <f t="shared" si="42"/>
        <v>Discussão Pública</v>
      </c>
      <c r="H451" s="8" t="s">
        <v>42</v>
      </c>
      <c r="I451" s="8" t="s">
        <v>858</v>
      </c>
      <c r="J451" s="7">
        <v>3</v>
      </c>
      <c r="K451" s="6" t="s">
        <v>838</v>
      </c>
      <c r="L451" s="5" t="s">
        <v>0</v>
      </c>
      <c r="M451" s="12">
        <v>43307</v>
      </c>
      <c r="N451" s="1"/>
      <c r="T451" s="1"/>
      <c r="AE451" s="1"/>
    </row>
    <row r="452" spans="1:31" ht="12.75">
      <c r="E452" s="11"/>
      <c r="N452" s="1"/>
      <c r="T452" s="1"/>
      <c r="AE452" s="1"/>
    </row>
    <row r="453" spans="1:31" ht="12.75">
      <c r="E453" s="11"/>
      <c r="N453" s="1"/>
      <c r="T453" s="1"/>
      <c r="AE453" s="1"/>
    </row>
    <row r="454" spans="1:31" ht="12.75">
      <c r="E454" s="11"/>
      <c r="N454" s="1"/>
      <c r="T454" s="1"/>
      <c r="AE454" s="1"/>
    </row>
    <row r="455" spans="1:31" ht="12.75">
      <c r="E455" s="11"/>
      <c r="N455" s="1"/>
      <c r="T455" s="1"/>
      <c r="AE455" s="1"/>
    </row>
    <row r="456" spans="1:31" ht="12.75">
      <c r="E456" s="11"/>
      <c r="N456" s="1"/>
      <c r="T456" s="1"/>
      <c r="AE456" s="1"/>
    </row>
    <row r="457" spans="1:31" ht="12.75">
      <c r="E457" s="11"/>
      <c r="N457" s="1"/>
      <c r="T457" s="1"/>
      <c r="AE457" s="1"/>
    </row>
    <row r="458" spans="1:31" ht="12.75">
      <c r="E458" s="11"/>
      <c r="N458" s="1"/>
      <c r="T458" s="1"/>
      <c r="AE458" s="1"/>
    </row>
    <row r="459" spans="1:31" ht="12.75">
      <c r="E459" s="11"/>
      <c r="N459" s="1"/>
      <c r="T459" s="1"/>
      <c r="AE459" s="1"/>
    </row>
    <row r="460" spans="1:31" ht="12.75">
      <c r="E460" s="11"/>
      <c r="N460" s="1"/>
      <c r="T460" s="1"/>
      <c r="AE460" s="1"/>
    </row>
    <row r="461" spans="1:31" ht="12.75">
      <c r="E461" s="11"/>
      <c r="N461" s="1"/>
      <c r="T461" s="1"/>
      <c r="AE461" s="1"/>
    </row>
    <row r="462" spans="1:31" ht="12.75">
      <c r="E462" s="11"/>
      <c r="N462" s="1"/>
      <c r="T462" s="1"/>
      <c r="AE462" s="1"/>
    </row>
    <row r="463" spans="1:31" ht="12.75">
      <c r="E463" s="11"/>
      <c r="N463" s="1"/>
      <c r="T463" s="1"/>
      <c r="AE463" s="1"/>
    </row>
    <row r="464" spans="1:31" ht="12.75">
      <c r="A464" s="1"/>
      <c r="B464" s="1"/>
      <c r="C464" s="1"/>
      <c r="D464" s="1"/>
      <c r="E464" s="11"/>
      <c r="F464" s="1"/>
      <c r="G464" s="1"/>
      <c r="H464" s="1"/>
      <c r="I464" s="1"/>
      <c r="J464" s="1"/>
      <c r="K464" s="1"/>
      <c r="L464" s="1"/>
      <c r="M464" s="1"/>
      <c r="N464" s="1"/>
      <c r="T464" s="1"/>
      <c r="AE464" s="1"/>
    </row>
    <row r="465" spans="1:31" ht="12.75">
      <c r="A465" s="1"/>
      <c r="B465" s="1"/>
      <c r="C465" s="1"/>
      <c r="D465" s="1"/>
      <c r="E465" s="11"/>
      <c r="F465" s="1"/>
      <c r="G465" s="1"/>
      <c r="H465" s="1"/>
      <c r="I465" s="1"/>
      <c r="J465" s="1"/>
      <c r="K465" s="1"/>
      <c r="L465" s="1"/>
      <c r="M465" s="1"/>
      <c r="N465" s="1"/>
      <c r="T465" s="1"/>
      <c r="AE465" s="1"/>
    </row>
    <row r="466" spans="1:31" ht="12.75">
      <c r="A466" s="1"/>
      <c r="B466" s="1"/>
      <c r="C466" s="1"/>
      <c r="D466" s="1"/>
      <c r="E466" s="11"/>
      <c r="F466" s="1"/>
      <c r="G466" s="1"/>
      <c r="H466" s="1"/>
      <c r="I466" s="1"/>
      <c r="J466" s="1"/>
      <c r="K466" s="1"/>
      <c r="L466" s="1"/>
      <c r="M466" s="1"/>
      <c r="N466" s="1"/>
      <c r="T466" s="1"/>
      <c r="AE466" s="1"/>
    </row>
    <row r="467" spans="1:31" ht="12.75">
      <c r="A467" s="1"/>
      <c r="B467" s="1"/>
      <c r="C467" s="1"/>
      <c r="D467" s="1"/>
      <c r="E467" s="11"/>
      <c r="F467" s="1"/>
      <c r="G467" s="1"/>
      <c r="H467" s="1"/>
      <c r="I467" s="1"/>
      <c r="J467" s="1"/>
      <c r="K467" s="1"/>
      <c r="L467" s="1"/>
      <c r="M467" s="1"/>
      <c r="N467" s="1"/>
      <c r="T467" s="1"/>
      <c r="AE467" s="1"/>
    </row>
    <row r="468" spans="1:31" ht="12.75">
      <c r="A468" s="1"/>
      <c r="B468" s="1"/>
      <c r="C468" s="1"/>
      <c r="D468" s="1"/>
      <c r="E468" s="11"/>
      <c r="F468" s="1"/>
      <c r="G468" s="1"/>
      <c r="H468" s="1"/>
      <c r="I468" s="1"/>
      <c r="J468" s="1"/>
      <c r="K468" s="1"/>
      <c r="L468" s="1"/>
      <c r="M468" s="1"/>
      <c r="N468" s="1"/>
      <c r="T468" s="1"/>
      <c r="AE468" s="1"/>
    </row>
    <row r="469" spans="1:31" ht="12.75">
      <c r="A469" s="1"/>
      <c r="B469" s="1"/>
      <c r="C469" s="1"/>
      <c r="D469" s="1"/>
      <c r="E469" s="11"/>
      <c r="F469" s="1"/>
      <c r="G469" s="1"/>
      <c r="H469" s="1"/>
      <c r="I469" s="1"/>
      <c r="J469" s="1"/>
      <c r="K469" s="1"/>
      <c r="L469" s="1"/>
      <c r="M469" s="1"/>
      <c r="N469" s="1"/>
      <c r="T469" s="1"/>
      <c r="AE469" s="1"/>
    </row>
    <row r="470" spans="1:31" ht="12.75">
      <c r="A470" s="1"/>
      <c r="B470" s="1"/>
      <c r="C470" s="1"/>
      <c r="D470" s="1"/>
      <c r="E470" s="11"/>
      <c r="F470" s="1"/>
      <c r="G470" s="1"/>
      <c r="H470" s="1"/>
      <c r="I470" s="1"/>
      <c r="J470" s="1"/>
      <c r="K470" s="1"/>
      <c r="L470" s="1"/>
      <c r="M470" s="1"/>
      <c r="N470" s="1"/>
      <c r="T470" s="1"/>
      <c r="AE470" s="1"/>
    </row>
    <row r="471" spans="1:31" ht="12.75">
      <c r="A471" s="1"/>
      <c r="B471" s="1"/>
      <c r="C471" s="1"/>
      <c r="D471" s="1"/>
      <c r="E471" s="11"/>
      <c r="F471" s="1"/>
      <c r="G471" s="1"/>
      <c r="H471" s="1"/>
      <c r="I471" s="1"/>
      <c r="J471" s="1"/>
      <c r="K471" s="1"/>
      <c r="L471" s="1"/>
      <c r="M471" s="1"/>
      <c r="N471" s="1"/>
      <c r="T471" s="1"/>
      <c r="AE471" s="1"/>
    </row>
    <row r="472" spans="1:31" ht="12.75">
      <c r="A472" s="1"/>
      <c r="B472" s="1"/>
      <c r="C472" s="1"/>
      <c r="D472" s="1"/>
      <c r="E472" s="11"/>
      <c r="F472" s="1"/>
      <c r="G472" s="1"/>
      <c r="H472" s="1"/>
      <c r="I472" s="1"/>
      <c r="J472" s="1"/>
      <c r="K472" s="1"/>
      <c r="L472" s="1"/>
      <c r="M472" s="1"/>
      <c r="N472" s="1"/>
      <c r="T472" s="1"/>
      <c r="AE472" s="1"/>
    </row>
    <row r="473" spans="1:31" ht="12.75">
      <c r="A473" s="1"/>
      <c r="B473" s="1"/>
      <c r="C473" s="1"/>
      <c r="D473" s="1"/>
      <c r="E473" s="11"/>
      <c r="F473" s="1"/>
      <c r="G473" s="1"/>
      <c r="H473" s="1"/>
      <c r="I473" s="1"/>
      <c r="J473" s="1"/>
      <c r="K473" s="1"/>
      <c r="L473" s="1"/>
      <c r="M473" s="1"/>
      <c r="N473" s="1"/>
      <c r="T473" s="1"/>
      <c r="AE473" s="1"/>
    </row>
    <row r="474" spans="1:31" ht="12.75">
      <c r="A474" s="1"/>
      <c r="B474" s="1"/>
      <c r="C474" s="1"/>
      <c r="D474" s="1"/>
      <c r="E474" s="11"/>
      <c r="F474" s="1"/>
      <c r="G474" s="1"/>
      <c r="H474" s="1"/>
      <c r="I474" s="1"/>
      <c r="J474" s="1"/>
      <c r="K474" s="1"/>
      <c r="L474" s="1"/>
      <c r="M474" s="1"/>
      <c r="N474" s="1"/>
      <c r="T474" s="1"/>
      <c r="AE474" s="1"/>
    </row>
    <row r="475" spans="1:31" ht="12.75">
      <c r="A475" s="1"/>
      <c r="B475" s="1"/>
      <c r="C475" s="1"/>
      <c r="D475" s="1"/>
      <c r="E475" s="11"/>
      <c r="F475" s="1"/>
      <c r="G475" s="1"/>
      <c r="H475" s="1"/>
      <c r="I475" s="1"/>
      <c r="J475" s="1"/>
      <c r="K475" s="1"/>
      <c r="L475" s="1"/>
      <c r="M475" s="1"/>
      <c r="N475" s="1"/>
      <c r="T475" s="1"/>
      <c r="AE475" s="1"/>
    </row>
    <row r="476" spans="1:31" ht="12.75">
      <c r="A476" s="1"/>
      <c r="B476" s="1"/>
      <c r="C476" s="1"/>
      <c r="D476" s="1"/>
      <c r="E476" s="11"/>
      <c r="F476" s="1"/>
      <c r="G476" s="1"/>
      <c r="H476" s="1"/>
      <c r="I476" s="1"/>
      <c r="J476" s="1"/>
      <c r="K476" s="1"/>
      <c r="L476" s="1"/>
      <c r="M476" s="1"/>
      <c r="N476" s="1"/>
      <c r="T476" s="1"/>
      <c r="AE476" s="1"/>
    </row>
    <row r="477" spans="1:31" ht="12.75">
      <c r="A477" s="1"/>
      <c r="B477" s="1"/>
      <c r="C477" s="1"/>
      <c r="D477" s="1"/>
      <c r="E477" s="11"/>
      <c r="F477" s="1"/>
      <c r="G477" s="1"/>
      <c r="H477" s="1"/>
      <c r="I477" s="1"/>
      <c r="J477" s="1"/>
      <c r="K477" s="1"/>
      <c r="L477" s="1"/>
      <c r="M477" s="1"/>
      <c r="N477" s="1"/>
      <c r="T477" s="1"/>
      <c r="AE477" s="1"/>
    </row>
    <row r="478" spans="1:31" ht="12.75">
      <c r="A478" s="1"/>
      <c r="B478" s="1"/>
      <c r="C478" s="1"/>
      <c r="D478" s="1"/>
      <c r="E478" s="11"/>
      <c r="F478" s="1"/>
      <c r="G478" s="1"/>
      <c r="H478" s="1"/>
      <c r="I478" s="1"/>
      <c r="J478" s="1"/>
      <c r="K478" s="1"/>
      <c r="L478" s="1"/>
      <c r="M478" s="1"/>
      <c r="N478" s="1"/>
      <c r="T478" s="1"/>
      <c r="AE478" s="1"/>
    </row>
    <row r="479" spans="1:31" ht="12.75">
      <c r="A479" s="1"/>
      <c r="B479" s="1"/>
      <c r="C479" s="1"/>
      <c r="D479" s="1"/>
      <c r="E479" s="11"/>
      <c r="F479" s="1"/>
      <c r="G479" s="1"/>
      <c r="H479" s="1"/>
      <c r="I479" s="1"/>
      <c r="J479" s="1"/>
      <c r="K479" s="1"/>
      <c r="L479" s="1"/>
      <c r="M479" s="1"/>
      <c r="N479" s="1"/>
      <c r="T479" s="1"/>
      <c r="AE479" s="1"/>
    </row>
    <row r="480" spans="1:31" ht="12.75">
      <c r="A480" s="1"/>
      <c r="B480" s="1"/>
      <c r="C480" s="1"/>
      <c r="D480" s="1"/>
      <c r="E480" s="11"/>
      <c r="F480" s="1"/>
      <c r="G480" s="1"/>
      <c r="H480" s="1"/>
      <c r="I480" s="1"/>
      <c r="J480" s="1"/>
      <c r="K480" s="1"/>
      <c r="L480" s="1"/>
      <c r="M480" s="1"/>
      <c r="N480" s="1"/>
      <c r="T480" s="1"/>
      <c r="AE480" s="1"/>
    </row>
    <row r="481" spans="1:31" ht="12.75">
      <c r="A481" s="1"/>
      <c r="B481" s="1"/>
      <c r="C481" s="1"/>
      <c r="D481" s="1"/>
      <c r="E481" s="11"/>
      <c r="F481" s="1"/>
      <c r="G481" s="1"/>
      <c r="H481" s="1"/>
      <c r="I481" s="1"/>
      <c r="J481" s="1"/>
      <c r="K481" s="1"/>
      <c r="L481" s="1"/>
      <c r="M481" s="1"/>
      <c r="N481" s="1"/>
      <c r="T481" s="1"/>
      <c r="AE481" s="1"/>
    </row>
    <row r="482" spans="1:31" ht="12.75">
      <c r="A482" s="1"/>
      <c r="B482" s="1"/>
      <c r="C482" s="1"/>
      <c r="D482" s="1"/>
      <c r="E482" s="11"/>
      <c r="F482" s="1"/>
      <c r="G482" s="1"/>
      <c r="H482" s="1"/>
      <c r="I482" s="1"/>
      <c r="J482" s="1"/>
      <c r="K482" s="1"/>
      <c r="L482" s="1"/>
      <c r="M482" s="1"/>
      <c r="N482" s="1"/>
      <c r="T482" s="1"/>
      <c r="AE482" s="1"/>
    </row>
    <row r="483" spans="1:31" ht="12.75">
      <c r="A483" s="1"/>
      <c r="B483" s="1"/>
      <c r="C483" s="1"/>
      <c r="D483" s="1"/>
      <c r="E483" s="11"/>
      <c r="F483" s="1"/>
      <c r="G483" s="1"/>
      <c r="H483" s="1"/>
      <c r="I483" s="1"/>
      <c r="J483" s="1"/>
      <c r="K483" s="1"/>
      <c r="L483" s="1"/>
      <c r="M483" s="1"/>
      <c r="N483" s="1"/>
      <c r="T483" s="1"/>
      <c r="AE483" s="1"/>
    </row>
    <row r="484" spans="1:31" ht="12.75">
      <c r="A484" s="1"/>
      <c r="B484" s="1"/>
      <c r="C484" s="1"/>
      <c r="D484" s="1"/>
      <c r="E484" s="11"/>
      <c r="F484" s="1"/>
      <c r="G484" s="1"/>
      <c r="H484" s="1"/>
      <c r="I484" s="1"/>
      <c r="J484" s="1"/>
      <c r="K484" s="1"/>
      <c r="L484" s="1"/>
      <c r="M484" s="1"/>
      <c r="N484" s="1"/>
      <c r="T484" s="1"/>
      <c r="AE484" s="1"/>
    </row>
    <row r="485" spans="1:31" ht="12.75">
      <c r="A485" s="1"/>
      <c r="B485" s="1"/>
      <c r="C485" s="1"/>
      <c r="D485" s="1"/>
      <c r="E485" s="11"/>
      <c r="F485" s="1"/>
      <c r="G485" s="1"/>
      <c r="H485" s="1"/>
      <c r="I485" s="1"/>
      <c r="J485" s="1"/>
      <c r="K485" s="1"/>
      <c r="L485" s="1"/>
      <c r="M485" s="1"/>
      <c r="N485" s="1"/>
      <c r="T485" s="1"/>
      <c r="AE485" s="1"/>
    </row>
    <row r="486" spans="1:31" ht="12.75">
      <c r="A486" s="1"/>
      <c r="B486" s="1"/>
      <c r="C486" s="1"/>
      <c r="D486" s="1"/>
      <c r="E486" s="11"/>
      <c r="F486" s="1"/>
      <c r="G486" s="1"/>
      <c r="H486" s="1"/>
      <c r="I486" s="1"/>
      <c r="J486" s="1"/>
      <c r="K486" s="1"/>
      <c r="L486" s="1"/>
      <c r="M486" s="1"/>
      <c r="N486" s="1"/>
      <c r="T486" s="1"/>
      <c r="AE486" s="1"/>
    </row>
    <row r="487" spans="1:31" ht="12.75">
      <c r="A487" s="1"/>
      <c r="B487" s="1"/>
      <c r="C487" s="1"/>
      <c r="D487" s="1"/>
      <c r="E487" s="11"/>
      <c r="F487" s="1"/>
      <c r="G487" s="1"/>
      <c r="H487" s="1"/>
      <c r="I487" s="1"/>
      <c r="J487" s="1"/>
      <c r="K487" s="1"/>
      <c r="L487" s="1"/>
      <c r="M487" s="1"/>
      <c r="N487" s="1"/>
      <c r="T487" s="1"/>
      <c r="AE487" s="1"/>
    </row>
    <row r="488" spans="1:31" ht="12.75">
      <c r="A488" s="1"/>
      <c r="B488" s="1"/>
      <c r="C488" s="1"/>
      <c r="D488" s="1"/>
      <c r="E488" s="11"/>
      <c r="F488" s="1"/>
      <c r="G488" s="1"/>
      <c r="H488" s="1"/>
      <c r="I488" s="1"/>
      <c r="J488" s="1"/>
      <c r="K488" s="1"/>
      <c r="L488" s="1"/>
      <c r="M488" s="1"/>
      <c r="N488" s="1"/>
      <c r="T488" s="1"/>
      <c r="AE488" s="1"/>
    </row>
    <row r="489" spans="1:31" ht="12.75">
      <c r="A489" s="1"/>
      <c r="B489" s="1"/>
      <c r="C489" s="1"/>
      <c r="D489" s="1"/>
      <c r="E489" s="11"/>
      <c r="F489" s="1"/>
      <c r="G489" s="1"/>
      <c r="H489" s="1"/>
      <c r="I489" s="1"/>
      <c r="J489" s="1"/>
      <c r="K489" s="1"/>
      <c r="L489" s="1"/>
      <c r="M489" s="1"/>
      <c r="N489" s="1"/>
      <c r="T489" s="1"/>
      <c r="AE489" s="1"/>
    </row>
    <row r="490" spans="1:31" ht="12.75">
      <c r="A490" s="1"/>
      <c r="B490" s="1"/>
      <c r="C490" s="1"/>
      <c r="D490" s="1"/>
      <c r="E490" s="11"/>
      <c r="F490" s="1"/>
      <c r="G490" s="1"/>
      <c r="H490" s="1"/>
      <c r="I490" s="1"/>
      <c r="J490" s="1"/>
      <c r="K490" s="1"/>
      <c r="L490" s="1"/>
      <c r="M490" s="1"/>
      <c r="N490" s="1"/>
      <c r="T490" s="1"/>
      <c r="AE490" s="1"/>
    </row>
    <row r="491" spans="1:31" ht="12.75">
      <c r="A491" s="1"/>
      <c r="B491" s="1"/>
      <c r="C491" s="1"/>
      <c r="D491" s="1"/>
      <c r="E491" s="11"/>
      <c r="F491" s="1"/>
      <c r="G491" s="1"/>
      <c r="H491" s="1"/>
      <c r="I491" s="1"/>
      <c r="J491" s="1"/>
      <c r="K491" s="1"/>
      <c r="L491" s="1"/>
      <c r="M491" s="1"/>
      <c r="N491" s="1"/>
      <c r="T491" s="1"/>
      <c r="AE491" s="1"/>
    </row>
    <row r="492" spans="1:31" ht="12.75">
      <c r="A492" s="1"/>
      <c r="B492" s="1"/>
      <c r="C492" s="1"/>
      <c r="D492" s="1"/>
      <c r="E492" s="11"/>
      <c r="F492" s="1"/>
      <c r="G492" s="1"/>
      <c r="H492" s="1"/>
      <c r="I492" s="1"/>
      <c r="J492" s="1"/>
      <c r="K492" s="1"/>
      <c r="L492" s="1"/>
      <c r="M492" s="1"/>
      <c r="N492" s="1"/>
      <c r="T492" s="1"/>
      <c r="AE492" s="1"/>
    </row>
    <row r="493" spans="1:31" ht="12.75">
      <c r="A493" s="1"/>
      <c r="B493" s="1"/>
      <c r="C493" s="1"/>
      <c r="D493" s="1"/>
      <c r="E493" s="11"/>
      <c r="F493" s="1"/>
      <c r="G493" s="1"/>
      <c r="H493" s="1"/>
      <c r="I493" s="1"/>
      <c r="J493" s="1"/>
      <c r="K493" s="1"/>
      <c r="L493" s="1"/>
      <c r="M493" s="1"/>
      <c r="N493" s="1"/>
      <c r="T493" s="1"/>
      <c r="AE493" s="1"/>
    </row>
    <row r="494" spans="1:31" ht="12.75">
      <c r="A494" s="1"/>
      <c r="B494" s="1"/>
      <c r="C494" s="1"/>
      <c r="D494" s="1"/>
      <c r="E494" s="11"/>
      <c r="F494" s="1"/>
      <c r="G494" s="1"/>
      <c r="H494" s="1"/>
      <c r="I494" s="1"/>
      <c r="J494" s="1"/>
      <c r="K494" s="1"/>
      <c r="L494" s="1"/>
      <c r="M494" s="1"/>
      <c r="N494" s="1"/>
      <c r="T494" s="1"/>
      <c r="AE494" s="1"/>
    </row>
    <row r="495" spans="1:31" ht="12.75">
      <c r="A495" s="1"/>
      <c r="B495" s="1"/>
      <c r="C495" s="1"/>
      <c r="D495" s="1"/>
      <c r="E495" s="11"/>
      <c r="F495" s="1"/>
      <c r="G495" s="1"/>
      <c r="H495" s="1"/>
      <c r="I495" s="1"/>
      <c r="J495" s="1"/>
      <c r="K495" s="1"/>
      <c r="L495" s="1"/>
      <c r="M495" s="1"/>
      <c r="N495" s="1"/>
      <c r="T495" s="1"/>
      <c r="AE495" s="1"/>
    </row>
    <row r="496" spans="1:31" ht="12.75">
      <c r="A496" s="1"/>
      <c r="B496" s="1"/>
      <c r="C496" s="1"/>
      <c r="D496" s="1"/>
      <c r="E496" s="11"/>
      <c r="F496" s="1"/>
      <c r="G496" s="1"/>
      <c r="H496" s="1"/>
      <c r="I496" s="1"/>
      <c r="J496" s="1"/>
      <c r="K496" s="1"/>
      <c r="L496" s="1"/>
      <c r="M496" s="1"/>
      <c r="N496" s="1"/>
      <c r="T496" s="1"/>
      <c r="AE496" s="1"/>
    </row>
    <row r="497" spans="1:31" ht="12.75">
      <c r="A497" s="1"/>
      <c r="B497" s="1"/>
      <c r="C497" s="1"/>
      <c r="D497" s="1"/>
      <c r="E497" s="11"/>
      <c r="F497" s="1"/>
      <c r="G497" s="1"/>
      <c r="H497" s="1"/>
      <c r="I497" s="1"/>
      <c r="J497" s="1"/>
      <c r="K497" s="1"/>
      <c r="L497" s="1"/>
      <c r="M497" s="1"/>
      <c r="N497" s="1"/>
      <c r="T497" s="1"/>
      <c r="AE497" s="1"/>
    </row>
    <row r="498" spans="1:31" ht="12.75">
      <c r="A498" s="1"/>
      <c r="B498" s="1"/>
      <c r="C498" s="1"/>
      <c r="D498" s="1"/>
      <c r="E498" s="11"/>
      <c r="F498" s="1"/>
      <c r="G498" s="1"/>
      <c r="H498" s="1"/>
      <c r="I498" s="1"/>
      <c r="J498" s="1"/>
      <c r="K498" s="1"/>
      <c r="L498" s="1"/>
      <c r="M498" s="1"/>
      <c r="N498" s="1"/>
      <c r="T498" s="1"/>
      <c r="AE498" s="1"/>
    </row>
    <row r="499" spans="1:31" ht="12.75">
      <c r="A499" s="1"/>
      <c r="B499" s="1"/>
      <c r="C499" s="1"/>
      <c r="D499" s="1"/>
      <c r="E499" s="11"/>
      <c r="F499" s="1"/>
      <c r="G499" s="1"/>
      <c r="H499" s="1"/>
      <c r="I499" s="1"/>
      <c r="J499" s="1"/>
      <c r="K499" s="1"/>
      <c r="L499" s="1"/>
      <c r="M499" s="1"/>
      <c r="N499" s="1"/>
      <c r="T499" s="1"/>
      <c r="AE499" s="1"/>
    </row>
    <row r="500" spans="1:31" ht="12.75">
      <c r="A500" s="1"/>
      <c r="B500" s="1"/>
      <c r="C500" s="1"/>
      <c r="D500" s="1"/>
      <c r="E500" s="11"/>
      <c r="F500" s="1"/>
      <c r="G500" s="1"/>
      <c r="H500" s="1"/>
      <c r="I500" s="1"/>
      <c r="J500" s="1"/>
      <c r="K500" s="1"/>
      <c r="L500" s="1"/>
      <c r="M500" s="1"/>
      <c r="N500" s="1"/>
      <c r="T500" s="1"/>
      <c r="AE500" s="1"/>
    </row>
    <row r="501" spans="1:31" ht="12.75">
      <c r="A501" s="1"/>
      <c r="B501" s="1"/>
      <c r="C501" s="1"/>
      <c r="D501" s="1"/>
      <c r="E501" s="11"/>
      <c r="F501" s="1"/>
      <c r="G501" s="1"/>
      <c r="H501" s="1"/>
      <c r="I501" s="1"/>
      <c r="J501" s="1"/>
      <c r="K501" s="1"/>
      <c r="L501" s="1"/>
      <c r="M501" s="1"/>
      <c r="N501" s="1"/>
      <c r="T501" s="1"/>
      <c r="AE501" s="1"/>
    </row>
    <row r="502" spans="1:31" ht="12.75">
      <c r="A502" s="1"/>
      <c r="B502" s="1"/>
      <c r="C502" s="1"/>
      <c r="D502" s="1"/>
      <c r="E502" s="11"/>
      <c r="F502" s="1"/>
      <c r="G502" s="1"/>
      <c r="H502" s="1"/>
      <c r="I502" s="1"/>
      <c r="J502" s="1"/>
      <c r="K502" s="1"/>
      <c r="L502" s="1"/>
      <c r="M502" s="1"/>
      <c r="N502" s="1"/>
      <c r="T502" s="1"/>
      <c r="AE502" s="1"/>
    </row>
    <row r="503" spans="1:31" ht="12.75">
      <c r="A503" s="1"/>
      <c r="B503" s="1"/>
      <c r="C503" s="1"/>
      <c r="D503" s="1"/>
      <c r="E503" s="11"/>
      <c r="F503" s="1"/>
      <c r="G503" s="1"/>
      <c r="H503" s="1"/>
      <c r="I503" s="1"/>
      <c r="J503" s="1"/>
      <c r="K503" s="1"/>
      <c r="L503" s="1"/>
      <c r="M503" s="1"/>
      <c r="N503" s="1"/>
      <c r="T503" s="1"/>
      <c r="AE503" s="1"/>
    </row>
    <row r="504" spans="1:31" ht="12.75">
      <c r="A504" s="1"/>
      <c r="B504" s="1"/>
      <c r="C504" s="1"/>
      <c r="D504" s="1"/>
      <c r="E504" s="11"/>
      <c r="F504" s="1"/>
      <c r="G504" s="1"/>
      <c r="H504" s="1"/>
      <c r="I504" s="1"/>
      <c r="J504" s="1"/>
      <c r="K504" s="1"/>
      <c r="L504" s="1"/>
      <c r="M504" s="1"/>
      <c r="N504" s="1"/>
      <c r="T504" s="1"/>
      <c r="AE504" s="1"/>
    </row>
    <row r="505" spans="1:31" ht="12.75">
      <c r="A505" s="1"/>
      <c r="B505" s="1"/>
      <c r="C505" s="1"/>
      <c r="D505" s="1"/>
      <c r="E505" s="11"/>
      <c r="F505" s="1"/>
      <c r="G505" s="1"/>
      <c r="H505" s="1"/>
      <c r="I505" s="1"/>
      <c r="J505" s="1"/>
      <c r="K505" s="1"/>
      <c r="L505" s="1"/>
      <c r="M505" s="1"/>
      <c r="N505" s="1"/>
      <c r="T505" s="1"/>
      <c r="AE505" s="1"/>
    </row>
    <row r="506" spans="1:31" ht="12.75">
      <c r="A506" s="1"/>
      <c r="B506" s="1"/>
      <c r="C506" s="1"/>
      <c r="D506" s="1"/>
      <c r="E506" s="11"/>
      <c r="F506" s="1"/>
      <c r="G506" s="1"/>
      <c r="H506" s="1"/>
      <c r="I506" s="1"/>
      <c r="J506" s="1"/>
      <c r="K506" s="1"/>
      <c r="L506" s="1"/>
      <c r="M506" s="1"/>
      <c r="N506" s="1"/>
      <c r="T506" s="1"/>
      <c r="AE506" s="1"/>
    </row>
    <row r="507" spans="1:31" ht="12.75">
      <c r="A507" s="1"/>
      <c r="B507" s="1"/>
      <c r="C507" s="1"/>
      <c r="D507" s="1"/>
      <c r="E507" s="11"/>
      <c r="F507" s="1"/>
      <c r="G507" s="1"/>
      <c r="H507" s="1"/>
      <c r="I507" s="1"/>
      <c r="J507" s="1"/>
      <c r="K507" s="1"/>
      <c r="L507" s="1"/>
      <c r="M507" s="1"/>
      <c r="N507" s="1"/>
      <c r="T507" s="1"/>
      <c r="AE507" s="1"/>
    </row>
    <row r="508" spans="1:31" ht="12.75">
      <c r="A508" s="1"/>
      <c r="B508" s="1"/>
      <c r="C508" s="1"/>
      <c r="D508" s="1"/>
      <c r="E508" s="11"/>
      <c r="F508" s="1"/>
      <c r="G508" s="1"/>
      <c r="H508" s="1"/>
      <c r="I508" s="1"/>
      <c r="J508" s="1"/>
      <c r="K508" s="1"/>
      <c r="L508" s="1"/>
      <c r="M508" s="1"/>
      <c r="N508" s="1"/>
      <c r="T508" s="1"/>
      <c r="AE508" s="1"/>
    </row>
    <row r="509" spans="1:31" ht="12.75">
      <c r="A509" s="1"/>
      <c r="B509" s="1"/>
      <c r="C509" s="1"/>
      <c r="D509" s="1"/>
      <c r="E509" s="11"/>
      <c r="F509" s="1"/>
      <c r="G509" s="1"/>
      <c r="H509" s="1"/>
      <c r="I509" s="1"/>
      <c r="J509" s="1"/>
      <c r="K509" s="1"/>
      <c r="L509" s="1"/>
      <c r="M509" s="1"/>
      <c r="N509" s="1"/>
      <c r="T509" s="1"/>
      <c r="AE509" s="1"/>
    </row>
    <row r="510" spans="1:31" ht="12.75">
      <c r="A510" s="1"/>
      <c r="B510" s="1"/>
      <c r="C510" s="1"/>
      <c r="D510" s="1"/>
      <c r="E510" s="11"/>
      <c r="F510" s="1"/>
      <c r="G510" s="1"/>
      <c r="H510" s="1"/>
      <c r="I510" s="1"/>
      <c r="J510" s="1"/>
      <c r="K510" s="1"/>
      <c r="L510" s="1"/>
      <c r="M510" s="1"/>
      <c r="N510" s="1"/>
      <c r="T510" s="1"/>
      <c r="AE510" s="1"/>
    </row>
    <row r="511" spans="1:31" ht="12.75">
      <c r="A511" s="1"/>
      <c r="B511" s="1"/>
      <c r="C511" s="1"/>
      <c r="D511" s="1"/>
      <c r="E511" s="11"/>
      <c r="F511" s="1"/>
      <c r="G511" s="1"/>
      <c r="H511" s="1"/>
      <c r="I511" s="1"/>
      <c r="J511" s="1"/>
      <c r="K511" s="1"/>
      <c r="L511" s="1"/>
      <c r="M511" s="1"/>
      <c r="N511" s="1"/>
      <c r="T511" s="1"/>
      <c r="AE511" s="1"/>
    </row>
    <row r="512" spans="1:31" ht="12.75">
      <c r="A512" s="1"/>
      <c r="B512" s="1"/>
      <c r="C512" s="1"/>
      <c r="D512" s="1"/>
      <c r="E512" s="11"/>
      <c r="F512" s="1"/>
      <c r="G512" s="1"/>
      <c r="H512" s="1"/>
      <c r="I512" s="1"/>
      <c r="J512" s="1"/>
      <c r="K512" s="1"/>
      <c r="L512" s="1"/>
      <c r="M512" s="1"/>
      <c r="N512" s="1"/>
      <c r="T512" s="1"/>
      <c r="AE512" s="1"/>
    </row>
    <row r="513" spans="1:31" ht="12.75">
      <c r="A513" s="1"/>
      <c r="B513" s="1"/>
      <c r="C513" s="1"/>
      <c r="D513" s="1"/>
      <c r="E513" s="11"/>
      <c r="F513" s="1"/>
      <c r="G513" s="1"/>
      <c r="H513" s="1"/>
      <c r="I513" s="1"/>
      <c r="J513" s="1"/>
      <c r="K513" s="1"/>
      <c r="L513" s="1"/>
      <c r="M513" s="1"/>
      <c r="N513" s="1"/>
      <c r="T513" s="1"/>
      <c r="AE513" s="1"/>
    </row>
    <row r="514" spans="1:31" ht="12.75">
      <c r="A514" s="1"/>
      <c r="B514" s="1"/>
      <c r="C514" s="1"/>
      <c r="D514" s="1"/>
      <c r="E514" s="11"/>
      <c r="F514" s="1"/>
      <c r="G514" s="1"/>
      <c r="H514" s="1"/>
      <c r="I514" s="1"/>
      <c r="J514" s="1"/>
      <c r="K514" s="1"/>
      <c r="L514" s="1"/>
      <c r="M514" s="1"/>
      <c r="N514" s="1"/>
      <c r="T514" s="1"/>
      <c r="AE514" s="1"/>
    </row>
    <row r="515" spans="1:31" ht="12.75">
      <c r="A515" s="1"/>
      <c r="B515" s="1"/>
      <c r="C515" s="1"/>
      <c r="D515" s="1"/>
      <c r="E515" s="11"/>
      <c r="F515" s="1"/>
      <c r="G515" s="1"/>
      <c r="H515" s="1"/>
      <c r="I515" s="1"/>
      <c r="J515" s="1"/>
      <c r="K515" s="1"/>
      <c r="L515" s="1"/>
      <c r="M515" s="1"/>
      <c r="N515" s="1"/>
      <c r="T515" s="1"/>
      <c r="AE515" s="1"/>
    </row>
    <row r="516" spans="1:31" ht="12.75">
      <c r="A516" s="1"/>
      <c r="B516" s="1"/>
      <c r="C516" s="1"/>
      <c r="D516" s="1"/>
      <c r="E516" s="11"/>
      <c r="F516" s="1"/>
      <c r="G516" s="1"/>
      <c r="H516" s="1"/>
      <c r="I516" s="1"/>
      <c r="J516" s="1"/>
      <c r="K516" s="1"/>
      <c r="L516" s="1"/>
      <c r="M516" s="1"/>
      <c r="N516" s="1"/>
      <c r="T516" s="1"/>
      <c r="AE516" s="1"/>
    </row>
    <row r="517" spans="1:31" ht="12.75">
      <c r="A517" s="1"/>
      <c r="B517" s="1"/>
      <c r="C517" s="1"/>
      <c r="D517" s="1"/>
      <c r="E517" s="11"/>
      <c r="F517" s="1"/>
      <c r="G517" s="1"/>
      <c r="H517" s="1"/>
      <c r="I517" s="1"/>
      <c r="J517" s="1"/>
      <c r="K517" s="1"/>
      <c r="L517" s="1"/>
      <c r="M517" s="1"/>
      <c r="N517" s="1"/>
      <c r="T517" s="1"/>
      <c r="AE517" s="1"/>
    </row>
    <row r="518" spans="1:31" ht="12.75">
      <c r="A518" s="1"/>
      <c r="B518" s="1"/>
      <c r="C518" s="1"/>
      <c r="D518" s="1"/>
      <c r="E518" s="11"/>
      <c r="F518" s="1"/>
      <c r="G518" s="1"/>
      <c r="H518" s="1"/>
      <c r="I518" s="1"/>
      <c r="J518" s="1"/>
      <c r="K518" s="1"/>
      <c r="L518" s="1"/>
      <c r="M518" s="1"/>
      <c r="N518" s="1"/>
      <c r="T518" s="1"/>
      <c r="AE518" s="1"/>
    </row>
    <row r="519" spans="1:31" ht="12.75">
      <c r="A519" s="1"/>
      <c r="B519" s="1"/>
      <c r="C519" s="1"/>
      <c r="D519" s="1"/>
      <c r="E519" s="11"/>
      <c r="F519" s="1"/>
      <c r="G519" s="1"/>
      <c r="H519" s="1"/>
      <c r="I519" s="1"/>
      <c r="J519" s="1"/>
      <c r="K519" s="1"/>
      <c r="L519" s="1"/>
      <c r="M519" s="1"/>
      <c r="N519" s="1"/>
      <c r="T519" s="1"/>
      <c r="AE519" s="1"/>
    </row>
    <row r="520" spans="1:31" ht="12.75">
      <c r="A520" s="1"/>
      <c r="B520" s="1"/>
      <c r="C520" s="1"/>
      <c r="D520" s="1"/>
      <c r="E520" s="11"/>
      <c r="F520" s="1"/>
      <c r="G520" s="1"/>
      <c r="H520" s="1"/>
      <c r="I520" s="1"/>
      <c r="J520" s="1"/>
      <c r="K520" s="1"/>
      <c r="L520" s="1"/>
      <c r="M520" s="1"/>
      <c r="N520" s="1"/>
      <c r="T520" s="1"/>
      <c r="AE520" s="1"/>
    </row>
    <row r="521" spans="1:31" ht="12.75">
      <c r="A521" s="1"/>
      <c r="B521" s="1"/>
      <c r="C521" s="1"/>
      <c r="D521" s="1"/>
      <c r="E521" s="11"/>
      <c r="F521" s="1"/>
      <c r="G521" s="1"/>
      <c r="H521" s="1"/>
      <c r="I521" s="1"/>
      <c r="J521" s="1"/>
      <c r="K521" s="1"/>
      <c r="L521" s="1"/>
      <c r="M521" s="1"/>
      <c r="N521" s="1"/>
      <c r="T521" s="1"/>
      <c r="AE521" s="1"/>
    </row>
    <row r="522" spans="1:31" ht="12.75">
      <c r="A522" s="1"/>
      <c r="B522" s="1"/>
      <c r="C522" s="1"/>
      <c r="D522" s="1"/>
      <c r="E522" s="11"/>
      <c r="F522" s="1"/>
      <c r="G522" s="1"/>
      <c r="H522" s="1"/>
      <c r="I522" s="1"/>
      <c r="J522" s="1"/>
      <c r="K522" s="1"/>
      <c r="L522" s="1"/>
      <c r="M522" s="1"/>
      <c r="N522" s="1"/>
      <c r="T522" s="1"/>
      <c r="AE522" s="1"/>
    </row>
    <row r="523" spans="1:31" ht="12.75">
      <c r="A523" s="1"/>
      <c r="B523" s="1"/>
      <c r="C523" s="1"/>
      <c r="D523" s="1"/>
      <c r="E523" s="11"/>
      <c r="F523" s="1"/>
      <c r="G523" s="1"/>
      <c r="H523" s="1"/>
      <c r="I523" s="1"/>
      <c r="J523" s="1"/>
      <c r="K523" s="1"/>
      <c r="L523" s="1"/>
      <c r="M523" s="1"/>
      <c r="N523" s="1"/>
      <c r="T523" s="1"/>
      <c r="AE523" s="1"/>
    </row>
    <row r="524" spans="1:31" ht="12.75">
      <c r="A524" s="1"/>
      <c r="B524" s="1"/>
      <c r="C524" s="1"/>
      <c r="D524" s="1"/>
      <c r="E524" s="11"/>
      <c r="F524" s="1"/>
      <c r="G524" s="1"/>
      <c r="H524" s="1"/>
      <c r="I524" s="1"/>
      <c r="J524" s="1"/>
      <c r="K524" s="1"/>
      <c r="L524" s="1"/>
      <c r="M524" s="1"/>
      <c r="N524" s="1"/>
      <c r="T524" s="1"/>
      <c r="AE524" s="1"/>
    </row>
    <row r="525" spans="1:31" ht="12.75">
      <c r="A525" s="1"/>
      <c r="B525" s="1"/>
      <c r="C525" s="1"/>
      <c r="D525" s="1"/>
      <c r="E525" s="11"/>
      <c r="F525" s="1"/>
      <c r="G525" s="1"/>
      <c r="H525" s="1"/>
      <c r="I525" s="1"/>
      <c r="J525" s="1"/>
      <c r="K525" s="1"/>
      <c r="L525" s="1"/>
      <c r="M525" s="1"/>
      <c r="N525" s="1"/>
      <c r="T525" s="1"/>
      <c r="AE525" s="1"/>
    </row>
    <row r="526" spans="1:31" ht="12.75">
      <c r="A526" s="1"/>
      <c r="B526" s="1"/>
      <c r="C526" s="1"/>
      <c r="D526" s="1"/>
      <c r="E526" s="11"/>
      <c r="F526" s="1"/>
      <c r="G526" s="1"/>
      <c r="H526" s="1"/>
      <c r="I526" s="1"/>
      <c r="J526" s="1"/>
      <c r="K526" s="1"/>
      <c r="L526" s="1"/>
      <c r="M526" s="1"/>
      <c r="N526" s="1"/>
      <c r="T526" s="1"/>
      <c r="AE526" s="1"/>
    </row>
    <row r="527" spans="1:31" ht="12.75">
      <c r="A527" s="1"/>
      <c r="B527" s="1"/>
      <c r="C527" s="1"/>
      <c r="D527" s="1"/>
      <c r="E527" s="11"/>
      <c r="F527" s="1"/>
      <c r="G527" s="1"/>
      <c r="H527" s="1"/>
      <c r="I527" s="1"/>
      <c r="J527" s="1"/>
      <c r="K527" s="1"/>
      <c r="L527" s="1"/>
      <c r="M527" s="1"/>
      <c r="N527" s="1"/>
      <c r="T527" s="1"/>
      <c r="AE527" s="1"/>
    </row>
    <row r="528" spans="1:31" ht="12.75">
      <c r="A528" s="1"/>
      <c r="B528" s="1"/>
      <c r="C528" s="1"/>
      <c r="D528" s="1"/>
      <c r="E528" s="11"/>
      <c r="F528" s="1"/>
      <c r="G528" s="1"/>
      <c r="H528" s="1"/>
      <c r="I528" s="1"/>
      <c r="J528" s="1"/>
      <c r="K528" s="1"/>
      <c r="L528" s="1"/>
      <c r="M528" s="1"/>
      <c r="N528" s="1"/>
      <c r="T528" s="1"/>
      <c r="AE528" s="1"/>
    </row>
    <row r="529" spans="1:31" ht="12.75">
      <c r="A529" s="1"/>
      <c r="B529" s="1"/>
      <c r="C529" s="1"/>
      <c r="D529" s="1"/>
      <c r="E529" s="11"/>
      <c r="F529" s="1"/>
      <c r="G529" s="1"/>
      <c r="H529" s="1"/>
      <c r="I529" s="1"/>
      <c r="J529" s="1"/>
      <c r="K529" s="1"/>
      <c r="L529" s="1"/>
      <c r="M529" s="1"/>
      <c r="N529" s="1"/>
      <c r="T529" s="1"/>
      <c r="AE529" s="1"/>
    </row>
    <row r="530" spans="1:31" ht="12.75">
      <c r="A530" s="1"/>
      <c r="B530" s="1"/>
      <c r="C530" s="1"/>
      <c r="D530" s="1"/>
      <c r="E530" s="11"/>
      <c r="F530" s="1"/>
      <c r="G530" s="1"/>
      <c r="H530" s="1"/>
      <c r="I530" s="1"/>
      <c r="J530" s="1"/>
      <c r="K530" s="1"/>
      <c r="L530" s="1"/>
      <c r="M530" s="1"/>
      <c r="N530" s="1"/>
      <c r="T530" s="1"/>
      <c r="AE530" s="1"/>
    </row>
    <row r="531" spans="1:31" ht="12.75">
      <c r="A531" s="1"/>
      <c r="B531" s="1"/>
      <c r="C531" s="1"/>
      <c r="D531" s="1"/>
      <c r="E531" s="11"/>
      <c r="F531" s="1"/>
      <c r="G531" s="1"/>
      <c r="H531" s="1"/>
      <c r="I531" s="1"/>
      <c r="J531" s="1"/>
      <c r="K531" s="1"/>
      <c r="L531" s="1"/>
      <c r="M531" s="1"/>
      <c r="N531" s="1"/>
      <c r="T531" s="1"/>
      <c r="AE531" s="1"/>
    </row>
    <row r="532" spans="1:31" ht="12.75">
      <c r="A532" s="1"/>
      <c r="B532" s="1"/>
      <c r="C532" s="1"/>
      <c r="D532" s="1"/>
      <c r="E532" s="11"/>
      <c r="F532" s="1"/>
      <c r="G532" s="1"/>
      <c r="H532" s="1"/>
      <c r="I532" s="1"/>
      <c r="J532" s="1"/>
      <c r="K532" s="1"/>
      <c r="L532" s="1"/>
      <c r="M532" s="1"/>
      <c r="N532" s="1"/>
      <c r="T532" s="1"/>
      <c r="AE532" s="1"/>
    </row>
    <row r="533" spans="1:31" ht="12.75">
      <c r="A533" s="1"/>
      <c r="B533" s="1"/>
      <c r="C533" s="1"/>
      <c r="D533" s="1"/>
      <c r="E533" s="11"/>
      <c r="F533" s="1"/>
      <c r="G533" s="1"/>
      <c r="H533" s="1"/>
      <c r="I533" s="1"/>
      <c r="J533" s="1"/>
      <c r="K533" s="1"/>
      <c r="L533" s="1"/>
      <c r="M533" s="1"/>
      <c r="N533" s="1"/>
      <c r="T533" s="1"/>
      <c r="AE533" s="1"/>
    </row>
    <row r="534" spans="1:31" ht="12.75">
      <c r="A534" s="1"/>
      <c r="B534" s="1"/>
      <c r="C534" s="1"/>
      <c r="D534" s="1"/>
      <c r="E534" s="11"/>
      <c r="F534" s="1"/>
      <c r="G534" s="1"/>
      <c r="H534" s="1"/>
      <c r="I534" s="1"/>
      <c r="J534" s="1"/>
      <c r="K534" s="1"/>
      <c r="L534" s="1"/>
      <c r="M534" s="1"/>
      <c r="N534" s="1"/>
      <c r="T534" s="1"/>
      <c r="AE534" s="1"/>
    </row>
    <row r="535" spans="1:31" ht="12.75">
      <c r="A535" s="1"/>
      <c r="B535" s="1"/>
      <c r="C535" s="1"/>
      <c r="D535" s="1"/>
      <c r="E535" s="11"/>
      <c r="F535" s="1"/>
      <c r="G535" s="1"/>
      <c r="H535" s="1"/>
      <c r="I535" s="1"/>
      <c r="J535" s="1"/>
      <c r="K535" s="1"/>
      <c r="L535" s="1"/>
      <c r="M535" s="1"/>
      <c r="N535" s="1"/>
      <c r="T535" s="1"/>
      <c r="AE535" s="1"/>
    </row>
    <row r="536" spans="1:31" ht="12.75">
      <c r="A536" s="1"/>
      <c r="B536" s="1"/>
      <c r="C536" s="1"/>
      <c r="D536" s="1"/>
      <c r="E536" s="11"/>
      <c r="F536" s="1"/>
      <c r="G536" s="1"/>
      <c r="H536" s="1"/>
      <c r="I536" s="1"/>
      <c r="J536" s="1"/>
      <c r="K536" s="1"/>
      <c r="L536" s="1"/>
      <c r="M536" s="1"/>
      <c r="N536" s="1"/>
      <c r="T536" s="1"/>
      <c r="AE536" s="1"/>
    </row>
    <row r="537" spans="1:31" ht="12.75">
      <c r="A537" s="1"/>
      <c r="B537" s="1"/>
      <c r="C537" s="1"/>
      <c r="D537" s="1"/>
      <c r="E537" s="11"/>
      <c r="F537" s="1"/>
      <c r="G537" s="1"/>
      <c r="H537" s="1"/>
      <c r="I537" s="1"/>
      <c r="J537" s="1"/>
      <c r="K537" s="1"/>
      <c r="L537" s="1"/>
      <c r="M537" s="1"/>
      <c r="N537" s="1"/>
      <c r="T537" s="1"/>
      <c r="AE537" s="1"/>
    </row>
    <row r="538" spans="1:31" ht="12.75">
      <c r="A538" s="1"/>
      <c r="B538" s="1"/>
      <c r="C538" s="1"/>
      <c r="D538" s="1"/>
      <c r="E538" s="11"/>
      <c r="F538" s="1"/>
      <c r="G538" s="1"/>
      <c r="H538" s="1"/>
      <c r="I538" s="1"/>
      <c r="J538" s="1"/>
      <c r="K538" s="1"/>
      <c r="L538" s="1"/>
      <c r="M538" s="1"/>
      <c r="N538" s="1"/>
      <c r="T538" s="1"/>
      <c r="AE538" s="1"/>
    </row>
    <row r="539" spans="1:31" ht="12.75">
      <c r="A539" s="1"/>
      <c r="B539" s="1"/>
      <c r="C539" s="1"/>
      <c r="D539" s="1"/>
      <c r="E539" s="11"/>
      <c r="F539" s="1"/>
      <c r="G539" s="1"/>
      <c r="H539" s="1"/>
      <c r="I539" s="1"/>
      <c r="J539" s="1"/>
      <c r="K539" s="1"/>
      <c r="L539" s="1"/>
      <c r="M539" s="1"/>
      <c r="N539" s="1"/>
      <c r="T539" s="1"/>
      <c r="AE539" s="1"/>
    </row>
    <row r="540" spans="1:31" ht="12.75">
      <c r="A540" s="1"/>
      <c r="B540" s="1"/>
      <c r="C540" s="1"/>
      <c r="D540" s="1"/>
      <c r="E540" s="11"/>
      <c r="F540" s="1"/>
      <c r="G540" s="1"/>
      <c r="H540" s="1"/>
      <c r="I540" s="1"/>
      <c r="J540" s="1"/>
      <c r="K540" s="1"/>
      <c r="L540" s="1"/>
      <c r="M540" s="1"/>
      <c r="N540" s="1"/>
      <c r="T540" s="1"/>
      <c r="AE540" s="1"/>
    </row>
    <row r="541" spans="1:31" ht="12.75">
      <c r="A541" s="1"/>
      <c r="B541" s="1"/>
      <c r="C541" s="1"/>
      <c r="D541" s="1"/>
      <c r="E541" s="11"/>
      <c r="F541" s="1"/>
      <c r="G541" s="1"/>
      <c r="H541" s="1"/>
      <c r="I541" s="1"/>
      <c r="J541" s="1"/>
      <c r="K541" s="1"/>
      <c r="L541" s="1"/>
      <c r="M541" s="1"/>
      <c r="N541" s="1"/>
      <c r="T541" s="1"/>
      <c r="AE541" s="1"/>
    </row>
    <row r="542" spans="1:31" ht="12.75">
      <c r="A542" s="1"/>
      <c r="B542" s="1"/>
      <c r="C542" s="1"/>
      <c r="D542" s="1"/>
      <c r="E542" s="11"/>
      <c r="F542" s="1"/>
      <c r="G542" s="1"/>
      <c r="H542" s="1"/>
      <c r="I542" s="1"/>
      <c r="J542" s="1"/>
      <c r="K542" s="1"/>
      <c r="L542" s="1"/>
      <c r="M542" s="1"/>
      <c r="N542" s="1"/>
      <c r="T542" s="1"/>
      <c r="AE542" s="1"/>
    </row>
    <row r="543" spans="1:31" ht="12.75">
      <c r="A543" s="1"/>
      <c r="B543" s="1"/>
      <c r="C543" s="1"/>
      <c r="D543" s="1"/>
      <c r="E543" s="11"/>
      <c r="F543" s="1"/>
      <c r="G543" s="1"/>
      <c r="H543" s="1"/>
      <c r="I543" s="1"/>
      <c r="J543" s="1"/>
      <c r="K543" s="1"/>
      <c r="L543" s="1"/>
      <c r="M543" s="1"/>
      <c r="N543" s="1"/>
      <c r="T543" s="1"/>
      <c r="AE543" s="1"/>
    </row>
    <row r="544" spans="1:31" ht="12.75">
      <c r="A544" s="1"/>
      <c r="B544" s="1"/>
      <c r="C544" s="1"/>
      <c r="D544" s="1"/>
      <c r="E544" s="11"/>
      <c r="F544" s="1"/>
      <c r="G544" s="1"/>
      <c r="H544" s="1"/>
      <c r="I544" s="1"/>
      <c r="J544" s="1"/>
      <c r="K544" s="1"/>
      <c r="L544" s="1"/>
      <c r="M544" s="1"/>
      <c r="N544" s="1"/>
      <c r="T544" s="1"/>
      <c r="AE544" s="1"/>
    </row>
    <row r="545" spans="1:31" ht="12.75">
      <c r="A545" s="1"/>
      <c r="B545" s="1"/>
      <c r="C545" s="1"/>
      <c r="D545" s="1"/>
      <c r="E545" s="11"/>
      <c r="F545" s="1"/>
      <c r="G545" s="1"/>
      <c r="H545" s="1"/>
      <c r="I545" s="1"/>
      <c r="J545" s="1"/>
      <c r="K545" s="1"/>
      <c r="L545" s="1"/>
      <c r="M545" s="1"/>
      <c r="N545" s="1"/>
      <c r="T545" s="1"/>
      <c r="AE545" s="1"/>
    </row>
    <row r="546" spans="1:31" ht="12.75">
      <c r="A546" s="1"/>
      <c r="B546" s="1"/>
      <c r="C546" s="1"/>
      <c r="D546" s="1"/>
      <c r="E546" s="11"/>
      <c r="F546" s="1"/>
      <c r="G546" s="1"/>
      <c r="H546" s="1"/>
      <c r="I546" s="1"/>
      <c r="J546" s="1"/>
      <c r="K546" s="1"/>
      <c r="L546" s="1"/>
      <c r="M546" s="1"/>
      <c r="N546" s="1"/>
      <c r="T546" s="1"/>
      <c r="AE546" s="1"/>
    </row>
    <row r="547" spans="1:31" ht="12.75">
      <c r="A547" s="1"/>
      <c r="B547" s="1"/>
      <c r="C547" s="1"/>
      <c r="D547" s="1"/>
      <c r="E547" s="11"/>
      <c r="F547" s="1"/>
      <c r="G547" s="1"/>
      <c r="H547" s="1"/>
      <c r="I547" s="1"/>
      <c r="J547" s="1"/>
      <c r="K547" s="1"/>
      <c r="L547" s="1"/>
      <c r="M547" s="1"/>
      <c r="N547" s="1"/>
      <c r="T547" s="1"/>
      <c r="AE547" s="1"/>
    </row>
    <row r="548" spans="1:31" ht="12.75">
      <c r="A548" s="1"/>
      <c r="B548" s="1"/>
      <c r="C548" s="1"/>
      <c r="D548" s="1"/>
      <c r="E548" s="11"/>
      <c r="F548" s="1"/>
      <c r="G548" s="1"/>
      <c r="H548" s="1"/>
      <c r="I548" s="1"/>
      <c r="J548" s="1"/>
      <c r="K548" s="1"/>
      <c r="L548" s="1"/>
      <c r="M548" s="1"/>
      <c r="N548" s="1"/>
      <c r="T548" s="1"/>
      <c r="AE548" s="1"/>
    </row>
    <row r="549" spans="1:31" ht="12.75">
      <c r="A549" s="1"/>
      <c r="B549" s="1"/>
      <c r="C549" s="1"/>
      <c r="D549" s="1"/>
      <c r="E549" s="11"/>
      <c r="F549" s="1"/>
      <c r="G549" s="1"/>
      <c r="H549" s="1"/>
      <c r="I549" s="1"/>
      <c r="J549" s="1"/>
      <c r="K549" s="1"/>
      <c r="L549" s="1"/>
      <c r="M549" s="1"/>
      <c r="N549" s="1"/>
      <c r="T549" s="1"/>
      <c r="AE549" s="1"/>
    </row>
    <row r="550" spans="1:31" ht="12.75">
      <c r="A550" s="1"/>
      <c r="B550" s="1"/>
      <c r="C550" s="1"/>
      <c r="D550" s="1"/>
      <c r="E550" s="11"/>
      <c r="F550" s="1"/>
      <c r="G550" s="1"/>
      <c r="H550" s="1"/>
      <c r="I550" s="1"/>
      <c r="J550" s="1"/>
      <c r="K550" s="1"/>
      <c r="L550" s="1"/>
      <c r="M550" s="1"/>
      <c r="N550" s="1"/>
      <c r="T550" s="1"/>
      <c r="AE550" s="1"/>
    </row>
    <row r="551" spans="1:31" ht="12.75">
      <c r="A551" s="1"/>
      <c r="B551" s="1"/>
      <c r="C551" s="1"/>
      <c r="D551" s="1"/>
      <c r="E551" s="11"/>
      <c r="F551" s="1"/>
      <c r="G551" s="1"/>
      <c r="H551" s="1"/>
      <c r="I551" s="1"/>
      <c r="J551" s="1"/>
      <c r="K551" s="1"/>
      <c r="L551" s="1"/>
      <c r="M551" s="1"/>
      <c r="N551" s="1"/>
      <c r="T551" s="1"/>
      <c r="AE551" s="1"/>
    </row>
    <row r="552" spans="1:31" ht="12.75">
      <c r="A552" s="1"/>
      <c r="B552" s="1"/>
      <c r="C552" s="1"/>
      <c r="D552" s="1"/>
      <c r="E552" s="11"/>
      <c r="F552" s="1"/>
      <c r="G552" s="1"/>
      <c r="H552" s="1"/>
      <c r="I552" s="1"/>
      <c r="J552" s="1"/>
      <c r="K552" s="1"/>
      <c r="L552" s="1"/>
      <c r="M552" s="1"/>
      <c r="N552" s="1"/>
      <c r="T552" s="1"/>
      <c r="AE552" s="1"/>
    </row>
    <row r="553" spans="1:31" ht="12.75">
      <c r="A553" s="1"/>
      <c r="B553" s="1"/>
      <c r="C553" s="1"/>
      <c r="D553" s="1"/>
      <c r="E553" s="11"/>
      <c r="F553" s="1"/>
      <c r="G553" s="1"/>
      <c r="H553" s="1"/>
      <c r="I553" s="1"/>
      <c r="J553" s="1"/>
      <c r="K553" s="1"/>
      <c r="L553" s="1"/>
      <c r="M553" s="1"/>
      <c r="N553" s="1"/>
      <c r="T553" s="1"/>
      <c r="AE553" s="1"/>
    </row>
    <row r="554" spans="1:31" ht="12.75">
      <c r="A554" s="1"/>
      <c r="B554" s="1"/>
      <c r="C554" s="1"/>
      <c r="D554" s="1"/>
      <c r="E554" s="11"/>
      <c r="F554" s="1"/>
      <c r="G554" s="1"/>
      <c r="H554" s="1"/>
      <c r="I554" s="1"/>
      <c r="J554" s="1"/>
      <c r="K554" s="1"/>
      <c r="L554" s="1"/>
      <c r="M554" s="1"/>
      <c r="N554" s="1"/>
      <c r="T554" s="1"/>
      <c r="AE554" s="1"/>
    </row>
    <row r="555" spans="1:31" ht="12.75">
      <c r="A555" s="1"/>
      <c r="B555" s="1"/>
      <c r="C555" s="1"/>
      <c r="D555" s="1"/>
      <c r="E555" s="11"/>
      <c r="F555" s="1"/>
      <c r="G555" s="1"/>
      <c r="H555" s="1"/>
      <c r="I555" s="1"/>
      <c r="J555" s="1"/>
      <c r="K555" s="1"/>
      <c r="L555" s="1"/>
      <c r="M555" s="1"/>
      <c r="N555" s="1"/>
      <c r="T555" s="1"/>
      <c r="AE555" s="1"/>
    </row>
    <row r="556" spans="1:31" ht="12.75">
      <c r="A556" s="1"/>
      <c r="B556" s="1"/>
      <c r="C556" s="1"/>
      <c r="D556" s="1"/>
      <c r="E556" s="11"/>
      <c r="F556" s="1"/>
      <c r="G556" s="1"/>
      <c r="H556" s="1"/>
      <c r="I556" s="1"/>
      <c r="J556" s="1"/>
      <c r="K556" s="1"/>
      <c r="L556" s="1"/>
      <c r="M556" s="1"/>
      <c r="N556" s="1"/>
      <c r="T556" s="1"/>
      <c r="AE556" s="1"/>
    </row>
    <row r="557" spans="1:31" ht="12.75">
      <c r="A557" s="1"/>
      <c r="B557" s="1"/>
      <c r="C557" s="1"/>
      <c r="D557" s="1"/>
      <c r="E557" s="11"/>
      <c r="F557" s="1"/>
      <c r="G557" s="1"/>
      <c r="H557" s="1"/>
      <c r="I557" s="1"/>
      <c r="J557" s="1"/>
      <c r="K557" s="1"/>
      <c r="L557" s="1"/>
      <c r="M557" s="1"/>
      <c r="N557" s="1"/>
      <c r="T557" s="1"/>
      <c r="AE557" s="1"/>
    </row>
    <row r="558" spans="1:31" ht="12.75">
      <c r="A558" s="1"/>
      <c r="B558" s="1"/>
      <c r="C558" s="1"/>
      <c r="D558" s="1"/>
      <c r="E558" s="11"/>
      <c r="F558" s="1"/>
      <c r="G558" s="1"/>
      <c r="H558" s="1"/>
      <c r="I558" s="1"/>
      <c r="J558" s="1"/>
      <c r="K558" s="1"/>
      <c r="L558" s="1"/>
      <c r="M558" s="1"/>
      <c r="N558" s="1"/>
      <c r="T558" s="1"/>
      <c r="AE558" s="1"/>
    </row>
    <row r="559" spans="1:31" ht="12.75">
      <c r="A559" s="1"/>
      <c r="B559" s="1"/>
      <c r="C559" s="1"/>
      <c r="D559" s="1"/>
      <c r="E559" s="11"/>
      <c r="F559" s="1"/>
      <c r="G559" s="1"/>
      <c r="H559" s="1"/>
      <c r="I559" s="1"/>
      <c r="J559" s="1"/>
      <c r="K559" s="1"/>
      <c r="L559" s="1"/>
      <c r="M559" s="1"/>
      <c r="N559" s="1"/>
      <c r="T559" s="1"/>
      <c r="AE559" s="1"/>
    </row>
    <row r="560" spans="1:31" ht="12.75">
      <c r="A560" s="1"/>
      <c r="B560" s="1"/>
      <c r="C560" s="1"/>
      <c r="D560" s="1"/>
      <c r="E560" s="11"/>
      <c r="F560" s="1"/>
      <c r="G560" s="1"/>
      <c r="H560" s="1"/>
      <c r="I560" s="1"/>
      <c r="J560" s="1"/>
      <c r="K560" s="1"/>
      <c r="L560" s="1"/>
      <c r="M560" s="1"/>
      <c r="N560" s="1"/>
      <c r="T560" s="1"/>
      <c r="AE560" s="1"/>
    </row>
    <row r="561" spans="1:31" ht="12.75">
      <c r="A561" s="1"/>
      <c r="B561" s="1"/>
      <c r="C561" s="1"/>
      <c r="D561" s="1"/>
      <c r="E561" s="11"/>
      <c r="F561" s="1"/>
      <c r="G561" s="1"/>
      <c r="H561" s="1"/>
      <c r="I561" s="1"/>
      <c r="J561" s="1"/>
      <c r="K561" s="1"/>
      <c r="L561" s="1"/>
      <c r="M561" s="1"/>
      <c r="N561" s="1"/>
      <c r="T561" s="1"/>
      <c r="AE561" s="1"/>
    </row>
    <row r="562" spans="1:31" ht="12.75">
      <c r="A562" s="1"/>
      <c r="B562" s="1"/>
      <c r="C562" s="1"/>
      <c r="D562" s="1"/>
      <c r="E562" s="11"/>
      <c r="F562" s="1"/>
      <c r="G562" s="1"/>
      <c r="H562" s="1"/>
      <c r="I562" s="1"/>
      <c r="J562" s="1"/>
      <c r="K562" s="1"/>
      <c r="L562" s="1"/>
      <c r="M562" s="1"/>
      <c r="N562" s="1"/>
      <c r="T562" s="1"/>
      <c r="AE562" s="1"/>
    </row>
    <row r="563" spans="1:31" ht="12.75">
      <c r="A563" s="1"/>
      <c r="B563" s="1"/>
      <c r="C563" s="1"/>
      <c r="D563" s="1"/>
      <c r="E563" s="11"/>
      <c r="F563" s="1"/>
      <c r="G563" s="1"/>
      <c r="H563" s="1"/>
      <c r="I563" s="1"/>
      <c r="J563" s="1"/>
      <c r="K563" s="1"/>
      <c r="L563" s="1"/>
      <c r="M563" s="1"/>
      <c r="N563" s="1"/>
      <c r="T563" s="1"/>
      <c r="AE563" s="1"/>
    </row>
    <row r="564" spans="1:31" ht="12.75">
      <c r="A564" s="1"/>
      <c r="B564" s="1"/>
      <c r="C564" s="1"/>
      <c r="D564" s="1"/>
      <c r="E564" s="11"/>
      <c r="F564" s="1"/>
      <c r="G564" s="1"/>
      <c r="H564" s="1"/>
      <c r="I564" s="1"/>
      <c r="J564" s="1"/>
      <c r="K564" s="1"/>
      <c r="L564" s="1"/>
      <c r="M564" s="1"/>
      <c r="N564" s="1"/>
      <c r="T564" s="1"/>
      <c r="AE564" s="1"/>
    </row>
    <row r="565" spans="1:31" ht="12.75">
      <c r="A565" s="1"/>
      <c r="B565" s="1"/>
      <c r="C565" s="1"/>
      <c r="D565" s="1"/>
      <c r="E565" s="11"/>
      <c r="F565" s="1"/>
      <c r="G565" s="1"/>
      <c r="H565" s="1"/>
      <c r="I565" s="1"/>
      <c r="J565" s="1"/>
      <c r="K565" s="1"/>
      <c r="L565" s="1"/>
      <c r="M565" s="1"/>
      <c r="N565" s="1"/>
      <c r="T565" s="1"/>
      <c r="AE565" s="1"/>
    </row>
    <row r="566" spans="1:31" ht="12.75">
      <c r="A566" s="1"/>
      <c r="B566" s="1"/>
      <c r="C566" s="1"/>
      <c r="D566" s="1"/>
      <c r="E566" s="11"/>
      <c r="F566" s="1"/>
      <c r="G566" s="1"/>
      <c r="H566" s="1"/>
      <c r="I566" s="1"/>
      <c r="J566" s="1"/>
      <c r="K566" s="1"/>
      <c r="L566" s="1"/>
      <c r="M566" s="1"/>
      <c r="N566" s="1"/>
      <c r="T566" s="1"/>
      <c r="AE566" s="1"/>
    </row>
    <row r="567" spans="1:31" ht="12.75">
      <c r="A567" s="1"/>
      <c r="B567" s="1"/>
      <c r="C567" s="1"/>
      <c r="D567" s="1"/>
      <c r="E567" s="11"/>
      <c r="F567" s="1"/>
      <c r="G567" s="1"/>
      <c r="H567" s="1"/>
      <c r="I567" s="1"/>
      <c r="J567" s="1"/>
      <c r="K567" s="1"/>
      <c r="L567" s="1"/>
      <c r="M567" s="1"/>
      <c r="N567" s="1"/>
      <c r="T567" s="1"/>
      <c r="AE567" s="1"/>
    </row>
    <row r="568" spans="1:31" ht="12.75">
      <c r="A568" s="1"/>
      <c r="B568" s="1"/>
      <c r="C568" s="1"/>
      <c r="D568" s="1"/>
      <c r="E568" s="11"/>
      <c r="F568" s="1"/>
      <c r="G568" s="1"/>
      <c r="H568" s="1"/>
      <c r="I568" s="1"/>
      <c r="J568" s="1"/>
      <c r="K568" s="1"/>
      <c r="L568" s="1"/>
      <c r="M568" s="1"/>
      <c r="N568" s="1"/>
      <c r="T568" s="1"/>
      <c r="AE568" s="1"/>
    </row>
    <row r="569" spans="1:31" ht="12.75">
      <c r="A569" s="1"/>
      <c r="B569" s="1"/>
      <c r="C569" s="1"/>
      <c r="D569" s="1"/>
      <c r="E569" s="11"/>
      <c r="F569" s="1"/>
      <c r="G569" s="1"/>
      <c r="H569" s="1"/>
      <c r="I569" s="1"/>
      <c r="J569" s="1"/>
      <c r="K569" s="1"/>
      <c r="L569" s="1"/>
      <c r="M569" s="1"/>
      <c r="N569" s="1"/>
      <c r="T569" s="1"/>
      <c r="AE569" s="1"/>
    </row>
    <row r="570" spans="1:31" ht="12.75">
      <c r="A570" s="1"/>
      <c r="B570" s="1"/>
      <c r="C570" s="1"/>
      <c r="D570" s="1"/>
      <c r="E570" s="11"/>
      <c r="F570" s="1"/>
      <c r="G570" s="1"/>
      <c r="H570" s="1"/>
      <c r="I570" s="1"/>
      <c r="J570" s="1"/>
      <c r="K570" s="1"/>
      <c r="L570" s="1"/>
      <c r="M570" s="1"/>
      <c r="N570" s="1"/>
      <c r="T570" s="1"/>
      <c r="AE570" s="1"/>
    </row>
    <row r="571" spans="1:31" ht="12.75">
      <c r="A571" s="1"/>
      <c r="B571" s="1"/>
      <c r="C571" s="1"/>
      <c r="D571" s="1"/>
      <c r="E571" s="11"/>
      <c r="F571" s="1"/>
      <c r="G571" s="1"/>
      <c r="H571" s="1"/>
      <c r="I571" s="1"/>
      <c r="J571" s="1"/>
      <c r="K571" s="1"/>
      <c r="L571" s="1"/>
      <c r="M571" s="1"/>
      <c r="N571" s="1"/>
      <c r="T571" s="1"/>
      <c r="AE571" s="1"/>
    </row>
    <row r="572" spans="1:31" ht="12.75">
      <c r="A572" s="1"/>
      <c r="B572" s="1"/>
      <c r="C572" s="1"/>
      <c r="D572" s="1"/>
      <c r="E572" s="11"/>
      <c r="F572" s="1"/>
      <c r="G572" s="1"/>
      <c r="H572" s="1"/>
      <c r="I572" s="1"/>
      <c r="J572" s="1"/>
      <c r="K572" s="1"/>
      <c r="L572" s="1"/>
      <c r="M572" s="1"/>
      <c r="N572" s="1"/>
      <c r="T572" s="1"/>
      <c r="AE572" s="1"/>
    </row>
    <row r="573" spans="1:31" ht="12.75">
      <c r="A573" s="1"/>
      <c r="B573" s="1"/>
      <c r="C573" s="1"/>
      <c r="D573" s="1"/>
      <c r="E573" s="11"/>
      <c r="F573" s="1"/>
      <c r="G573" s="1"/>
      <c r="H573" s="1"/>
      <c r="I573" s="1"/>
      <c r="J573" s="1"/>
      <c r="K573" s="1"/>
      <c r="L573" s="1"/>
      <c r="M573" s="1"/>
      <c r="N573" s="1"/>
      <c r="T573" s="1"/>
      <c r="AE573" s="1"/>
    </row>
    <row r="574" spans="1:31" ht="12.75">
      <c r="A574" s="1"/>
      <c r="B574" s="1"/>
      <c r="C574" s="1"/>
      <c r="D574" s="1"/>
      <c r="E574" s="11"/>
      <c r="F574" s="1"/>
      <c r="G574" s="1"/>
      <c r="H574" s="1"/>
      <c r="I574" s="1"/>
      <c r="J574" s="1"/>
      <c r="K574" s="1"/>
      <c r="L574" s="1"/>
      <c r="M574" s="1"/>
      <c r="N574" s="1"/>
      <c r="T574" s="1"/>
      <c r="AE574" s="1"/>
    </row>
    <row r="575" spans="1:31" ht="12.75">
      <c r="A575" s="1"/>
      <c r="B575" s="1"/>
      <c r="C575" s="1"/>
      <c r="D575" s="1"/>
      <c r="E575" s="11"/>
      <c r="F575" s="1"/>
      <c r="G575" s="1"/>
      <c r="H575" s="1"/>
      <c r="I575" s="1"/>
      <c r="J575" s="1"/>
      <c r="K575" s="1"/>
      <c r="L575" s="1"/>
      <c r="M575" s="1"/>
      <c r="N575" s="1"/>
      <c r="T575" s="1"/>
      <c r="AE575" s="1"/>
    </row>
    <row r="576" spans="1:31" ht="12.75">
      <c r="A576" s="1"/>
      <c r="B576" s="1"/>
      <c r="C576" s="1"/>
      <c r="D576" s="1"/>
      <c r="E576" s="11"/>
      <c r="F576" s="1"/>
      <c r="G576" s="1"/>
      <c r="H576" s="1"/>
      <c r="I576" s="1"/>
      <c r="J576" s="1"/>
      <c r="K576" s="1"/>
      <c r="L576" s="1"/>
      <c r="M576" s="1"/>
      <c r="N576" s="1"/>
      <c r="T576" s="1"/>
      <c r="AE576" s="1"/>
    </row>
    <row r="577" spans="1:31" ht="12.75">
      <c r="A577" s="1"/>
      <c r="B577" s="1"/>
      <c r="C577" s="1"/>
      <c r="D577" s="1"/>
      <c r="E577" s="11"/>
      <c r="F577" s="1"/>
      <c r="G577" s="1"/>
      <c r="H577" s="1"/>
      <c r="I577" s="1"/>
      <c r="J577" s="1"/>
      <c r="K577" s="1"/>
      <c r="L577" s="1"/>
      <c r="M577" s="1"/>
      <c r="N577" s="1"/>
      <c r="T577" s="1"/>
      <c r="AE577" s="1"/>
    </row>
    <row r="578" spans="1:31" ht="12.75">
      <c r="A578" s="1"/>
      <c r="B578" s="1"/>
      <c r="C578" s="1"/>
      <c r="D578" s="1"/>
      <c r="E578" s="11"/>
      <c r="F578" s="1"/>
      <c r="G578" s="1"/>
      <c r="H578" s="1"/>
      <c r="I578" s="1"/>
      <c r="J578" s="1"/>
      <c r="K578" s="1"/>
      <c r="L578" s="1"/>
      <c r="M578" s="1"/>
      <c r="N578" s="1"/>
      <c r="T578" s="1"/>
      <c r="AE578" s="1"/>
    </row>
    <row r="579" spans="1:31" ht="12.75">
      <c r="A579" s="1"/>
      <c r="B579" s="1"/>
      <c r="C579" s="1"/>
      <c r="D579" s="1"/>
      <c r="E579" s="11"/>
      <c r="F579" s="1"/>
      <c r="G579" s="1"/>
      <c r="H579" s="1"/>
      <c r="I579" s="1"/>
      <c r="J579" s="1"/>
      <c r="K579" s="1"/>
      <c r="L579" s="1"/>
      <c r="M579" s="1"/>
      <c r="N579" s="1"/>
      <c r="T579" s="1"/>
      <c r="AE579" s="1"/>
    </row>
    <row r="580" spans="1:31" ht="12.75">
      <c r="A580" s="1"/>
      <c r="B580" s="1"/>
      <c r="C580" s="1"/>
      <c r="D580" s="1"/>
      <c r="E580" s="11"/>
      <c r="F580" s="1"/>
      <c r="G580" s="1"/>
      <c r="H580" s="1"/>
      <c r="I580" s="1"/>
      <c r="J580" s="1"/>
      <c r="K580" s="1"/>
      <c r="L580" s="1"/>
      <c r="M580" s="1"/>
      <c r="N580" s="1"/>
      <c r="T580" s="1"/>
      <c r="AE580" s="1"/>
    </row>
    <row r="581" spans="1:31" ht="12.75">
      <c r="A581" s="1"/>
      <c r="B581" s="1"/>
      <c r="C581" s="1"/>
      <c r="D581" s="1"/>
      <c r="E581" s="11"/>
      <c r="F581" s="1"/>
      <c r="G581" s="1"/>
      <c r="H581" s="1"/>
      <c r="I581" s="1"/>
      <c r="J581" s="1"/>
      <c r="K581" s="1"/>
      <c r="L581" s="1"/>
      <c r="M581" s="1"/>
      <c r="N581" s="1"/>
      <c r="T581" s="1"/>
      <c r="AE581" s="1"/>
    </row>
    <row r="582" spans="1:31" ht="12.75">
      <c r="A582" s="1"/>
      <c r="B582" s="1"/>
      <c r="C582" s="1"/>
      <c r="D582" s="1"/>
      <c r="E582" s="11"/>
      <c r="F582" s="1"/>
      <c r="G582" s="1"/>
      <c r="H582" s="1"/>
      <c r="I582" s="1"/>
      <c r="J582" s="1"/>
      <c r="K582" s="1"/>
      <c r="L582" s="1"/>
      <c r="M582" s="1"/>
      <c r="N582" s="1"/>
      <c r="T582" s="1"/>
      <c r="AE582" s="1"/>
    </row>
    <row r="583" spans="1:31" ht="12.75">
      <c r="A583" s="1"/>
      <c r="B583" s="1"/>
      <c r="C583" s="1"/>
      <c r="D583" s="1"/>
      <c r="E583" s="11"/>
      <c r="F583" s="1"/>
      <c r="G583" s="1"/>
      <c r="H583" s="1"/>
      <c r="I583" s="1"/>
      <c r="J583" s="1"/>
      <c r="K583" s="1"/>
      <c r="L583" s="1"/>
      <c r="M583" s="1"/>
      <c r="N583" s="1"/>
      <c r="T583" s="1"/>
      <c r="AE583" s="1"/>
    </row>
    <row r="584" spans="1:31" ht="12.75">
      <c r="A584" s="1"/>
      <c r="B584" s="1"/>
      <c r="C584" s="1"/>
      <c r="D584" s="1"/>
      <c r="E584" s="11"/>
      <c r="F584" s="1"/>
      <c r="G584" s="1"/>
      <c r="H584" s="1"/>
      <c r="I584" s="1"/>
      <c r="J584" s="1"/>
      <c r="K584" s="1"/>
      <c r="L584" s="1"/>
      <c r="M584" s="1"/>
      <c r="N584" s="1"/>
      <c r="T584" s="1"/>
      <c r="AE584" s="1"/>
    </row>
    <row r="585" spans="1:31" ht="12.75">
      <c r="A585" s="1"/>
      <c r="B585" s="1"/>
      <c r="C585" s="1"/>
      <c r="D585" s="1"/>
      <c r="E585" s="11"/>
      <c r="F585" s="1"/>
      <c r="G585" s="1"/>
      <c r="H585" s="1"/>
      <c r="I585" s="1"/>
      <c r="J585" s="1"/>
      <c r="K585" s="1"/>
      <c r="L585" s="1"/>
      <c r="M585" s="1"/>
      <c r="N585" s="1"/>
      <c r="T585" s="1"/>
      <c r="AE585" s="1"/>
    </row>
    <row r="586" spans="1:31" ht="12.75">
      <c r="A586" s="1"/>
      <c r="B586" s="1"/>
      <c r="C586" s="1"/>
      <c r="D586" s="1"/>
      <c r="E586" s="11"/>
      <c r="F586" s="1"/>
      <c r="G586" s="1"/>
      <c r="H586" s="1"/>
      <c r="I586" s="1"/>
      <c r="J586" s="1"/>
      <c r="K586" s="1"/>
      <c r="L586" s="1"/>
      <c r="M586" s="1"/>
      <c r="N586" s="1"/>
      <c r="T586" s="1"/>
      <c r="AE586" s="1"/>
    </row>
    <row r="587" spans="1:31" ht="12.75">
      <c r="A587" s="1"/>
      <c r="B587" s="1"/>
      <c r="C587" s="1"/>
      <c r="D587" s="1"/>
      <c r="E587" s="11"/>
      <c r="F587" s="1"/>
      <c r="G587" s="1"/>
      <c r="H587" s="1"/>
      <c r="I587" s="1"/>
      <c r="J587" s="1"/>
      <c r="K587" s="1"/>
      <c r="L587" s="1"/>
      <c r="M587" s="1"/>
      <c r="N587" s="1"/>
      <c r="T587" s="1"/>
      <c r="AE587" s="1"/>
    </row>
    <row r="588" spans="1:31" ht="12.75">
      <c r="A588" s="1"/>
      <c r="B588" s="1"/>
      <c r="C588" s="1"/>
      <c r="D588" s="1"/>
      <c r="E588" s="11"/>
      <c r="F588" s="1"/>
      <c r="G588" s="1"/>
      <c r="H588" s="1"/>
      <c r="I588" s="1"/>
      <c r="J588" s="1"/>
      <c r="K588" s="1"/>
      <c r="L588" s="1"/>
      <c r="M588" s="1"/>
      <c r="N588" s="1"/>
      <c r="T588" s="1"/>
      <c r="AE588" s="1"/>
    </row>
    <row r="589" spans="1:31" ht="12.75">
      <c r="A589" s="1"/>
      <c r="B589" s="1"/>
      <c r="C589" s="1"/>
      <c r="D589" s="1"/>
      <c r="E589" s="11"/>
      <c r="F589" s="1"/>
      <c r="G589" s="1"/>
      <c r="H589" s="1"/>
      <c r="I589" s="1"/>
      <c r="J589" s="1"/>
      <c r="K589" s="1"/>
      <c r="L589" s="1"/>
      <c r="M589" s="1"/>
      <c r="N589" s="1"/>
      <c r="T589" s="1"/>
      <c r="AE589" s="1"/>
    </row>
    <row r="590" spans="1:31" ht="12.75">
      <c r="A590" s="1"/>
      <c r="B590" s="1"/>
      <c r="C590" s="1"/>
      <c r="D590" s="1"/>
      <c r="E590" s="11"/>
      <c r="F590" s="1"/>
      <c r="G590" s="1"/>
      <c r="H590" s="1"/>
      <c r="I590" s="1"/>
      <c r="J590" s="1"/>
      <c r="K590" s="1"/>
      <c r="L590" s="1"/>
      <c r="M590" s="1"/>
      <c r="N590" s="1"/>
      <c r="T590" s="1"/>
      <c r="AE590" s="1"/>
    </row>
    <row r="591" spans="1:31" ht="12.75">
      <c r="A591" s="1"/>
      <c r="B591" s="1"/>
      <c r="C591" s="1"/>
      <c r="D591" s="1"/>
      <c r="E591" s="11"/>
      <c r="F591" s="1"/>
      <c r="G591" s="1"/>
      <c r="H591" s="1"/>
      <c r="I591" s="1"/>
      <c r="J591" s="1"/>
      <c r="K591" s="1"/>
      <c r="L591" s="1"/>
      <c r="M591" s="1"/>
      <c r="N591" s="1"/>
      <c r="T591" s="1"/>
      <c r="AE591" s="1"/>
    </row>
    <row r="592" spans="1:31" ht="12.75">
      <c r="A592" s="1"/>
      <c r="B592" s="1"/>
      <c r="C592" s="1"/>
      <c r="D592" s="1"/>
      <c r="E592" s="11"/>
      <c r="F592" s="1"/>
      <c r="G592" s="1"/>
      <c r="H592" s="1"/>
      <c r="I592" s="1"/>
      <c r="J592" s="1"/>
      <c r="K592" s="1"/>
      <c r="L592" s="1"/>
      <c r="M592" s="1"/>
      <c r="N592" s="1"/>
      <c r="T592" s="1"/>
      <c r="AE592" s="1"/>
    </row>
    <row r="593" spans="1:31" ht="12.75">
      <c r="A593" s="1"/>
      <c r="B593" s="1"/>
      <c r="C593" s="1"/>
      <c r="D593" s="1"/>
      <c r="E593" s="11"/>
      <c r="F593" s="1"/>
      <c r="G593" s="1"/>
      <c r="H593" s="1"/>
      <c r="I593" s="1"/>
      <c r="J593" s="1"/>
      <c r="K593" s="1"/>
      <c r="L593" s="1"/>
      <c r="M593" s="1"/>
      <c r="N593" s="1"/>
      <c r="T593" s="1"/>
      <c r="AE593" s="1"/>
    </row>
    <row r="594" spans="1:31" ht="12.75">
      <c r="A594" s="1"/>
      <c r="B594" s="1"/>
      <c r="C594" s="1"/>
      <c r="D594" s="1"/>
      <c r="E594" s="11"/>
      <c r="F594" s="1"/>
      <c r="G594" s="1"/>
      <c r="H594" s="1"/>
      <c r="I594" s="1"/>
      <c r="J594" s="1"/>
      <c r="K594" s="1"/>
      <c r="L594" s="1"/>
      <c r="M594" s="1"/>
      <c r="N594" s="1"/>
      <c r="T594" s="1"/>
      <c r="AE594" s="1"/>
    </row>
    <row r="595" spans="1:31" ht="12.75">
      <c r="A595" s="1"/>
      <c r="B595" s="1"/>
      <c r="C595" s="1"/>
      <c r="D595" s="1"/>
      <c r="E595" s="11"/>
      <c r="F595" s="1"/>
      <c r="G595" s="1"/>
      <c r="H595" s="1"/>
      <c r="I595" s="1"/>
      <c r="J595" s="1"/>
      <c r="K595" s="1"/>
      <c r="L595" s="1"/>
      <c r="M595" s="1"/>
      <c r="N595" s="1"/>
      <c r="T595" s="1"/>
      <c r="AE595" s="1"/>
    </row>
    <row r="596" spans="1:31" ht="12.75">
      <c r="A596" s="1"/>
      <c r="B596" s="1"/>
      <c r="C596" s="1"/>
      <c r="D596" s="1"/>
      <c r="E596" s="11"/>
      <c r="F596" s="1"/>
      <c r="G596" s="1"/>
      <c r="H596" s="1"/>
      <c r="I596" s="1"/>
      <c r="J596" s="1"/>
      <c r="K596" s="1"/>
      <c r="L596" s="1"/>
      <c r="M596" s="1"/>
      <c r="N596" s="1"/>
      <c r="T596" s="1"/>
      <c r="AE596" s="1"/>
    </row>
    <row r="597" spans="1:31" ht="12.75">
      <c r="A597" s="1"/>
      <c r="B597" s="1"/>
      <c r="C597" s="1"/>
      <c r="D597" s="1"/>
      <c r="E597" s="11"/>
      <c r="F597" s="1"/>
      <c r="G597" s="1"/>
      <c r="H597" s="1"/>
      <c r="I597" s="1"/>
      <c r="J597" s="1"/>
      <c r="K597" s="1"/>
      <c r="L597" s="1"/>
      <c r="M597" s="1"/>
      <c r="N597" s="1"/>
      <c r="T597" s="1"/>
      <c r="AE597" s="1"/>
    </row>
    <row r="598" spans="1:31" ht="12.75">
      <c r="A598" s="1"/>
      <c r="B598" s="1"/>
      <c r="C598" s="1"/>
      <c r="D598" s="1"/>
      <c r="E598" s="11"/>
      <c r="F598" s="1"/>
      <c r="G598" s="1"/>
      <c r="H598" s="1"/>
      <c r="I598" s="1"/>
      <c r="J598" s="1"/>
      <c r="K598" s="1"/>
      <c r="L598" s="1"/>
      <c r="M598" s="1"/>
      <c r="N598" s="1"/>
      <c r="T598" s="1"/>
      <c r="AE598" s="1"/>
    </row>
    <row r="599" spans="1:31" ht="12.75">
      <c r="A599" s="1"/>
      <c r="B599" s="1"/>
      <c r="C599" s="1"/>
      <c r="D599" s="1"/>
      <c r="E599" s="11"/>
      <c r="F599" s="1"/>
      <c r="G599" s="1"/>
      <c r="H599" s="1"/>
      <c r="I599" s="1"/>
      <c r="J599" s="1"/>
      <c r="K599" s="1"/>
      <c r="L599" s="1"/>
      <c r="M599" s="1"/>
      <c r="N599" s="1"/>
      <c r="T599" s="1"/>
      <c r="AE599" s="1"/>
    </row>
    <row r="600" spans="1:31" ht="12.75">
      <c r="A600" s="1"/>
      <c r="B600" s="1"/>
      <c r="C600" s="1"/>
      <c r="D600" s="1"/>
      <c r="E600" s="11"/>
      <c r="F600" s="1"/>
      <c r="G600" s="1"/>
      <c r="H600" s="1"/>
      <c r="I600" s="1"/>
      <c r="J600" s="1"/>
      <c r="K600" s="1"/>
      <c r="L600" s="1"/>
      <c r="M600" s="1"/>
      <c r="N600" s="1"/>
      <c r="T600" s="1"/>
      <c r="AE600" s="1"/>
    </row>
    <row r="601" spans="1:31" ht="12.75">
      <c r="A601" s="1"/>
      <c r="B601" s="1"/>
      <c r="C601" s="1"/>
      <c r="D601" s="1"/>
      <c r="E601" s="11"/>
      <c r="F601" s="1"/>
      <c r="G601" s="1"/>
      <c r="H601" s="1"/>
      <c r="I601" s="1"/>
      <c r="J601" s="1"/>
      <c r="K601" s="1"/>
      <c r="L601" s="1"/>
      <c r="M601" s="1"/>
      <c r="N601" s="1"/>
      <c r="T601" s="1"/>
      <c r="AE601" s="1"/>
    </row>
    <row r="602" spans="1:31" ht="12.75">
      <c r="A602" s="1"/>
      <c r="B602" s="1"/>
      <c r="C602" s="1"/>
      <c r="D602" s="1"/>
      <c r="E602" s="11"/>
      <c r="F602" s="1"/>
      <c r="G602" s="1"/>
      <c r="H602" s="1"/>
      <c r="I602" s="1"/>
      <c r="J602" s="1"/>
      <c r="K602" s="1"/>
      <c r="L602" s="1"/>
      <c r="M602" s="1"/>
      <c r="N602" s="1"/>
      <c r="T602" s="1"/>
      <c r="AE602" s="1"/>
    </row>
    <row r="603" spans="1:31" ht="12.75">
      <c r="A603" s="1"/>
      <c r="B603" s="1"/>
      <c r="C603" s="1"/>
      <c r="D603" s="1"/>
      <c r="E603" s="11"/>
      <c r="F603" s="1"/>
      <c r="G603" s="1"/>
      <c r="H603" s="1"/>
      <c r="I603" s="1"/>
      <c r="J603" s="1"/>
      <c r="K603" s="1"/>
      <c r="L603" s="1"/>
      <c r="M603" s="1"/>
      <c r="N603" s="1"/>
      <c r="T603" s="1"/>
      <c r="AE603" s="1"/>
    </row>
    <row r="604" spans="1:31" ht="12.75">
      <c r="A604" s="1"/>
      <c r="B604" s="1"/>
      <c r="C604" s="1"/>
      <c r="D604" s="1"/>
      <c r="E604" s="11"/>
      <c r="F604" s="1"/>
      <c r="G604" s="1"/>
      <c r="H604" s="1"/>
      <c r="I604" s="1"/>
      <c r="J604" s="1"/>
      <c r="K604" s="1"/>
      <c r="L604" s="1"/>
      <c r="M604" s="1"/>
      <c r="N604" s="1"/>
      <c r="T604" s="1"/>
      <c r="AE604" s="1"/>
    </row>
    <row r="605" spans="1:31" ht="12.75">
      <c r="A605" s="1"/>
      <c r="B605" s="1"/>
      <c r="C605" s="1"/>
      <c r="D605" s="1"/>
      <c r="E605" s="11"/>
      <c r="F605" s="1"/>
      <c r="G605" s="1"/>
      <c r="H605" s="1"/>
      <c r="I605" s="1"/>
      <c r="J605" s="1"/>
      <c r="K605" s="1"/>
      <c r="L605" s="1"/>
      <c r="M605" s="1"/>
      <c r="N605" s="1"/>
      <c r="T605" s="1"/>
      <c r="AE605" s="1"/>
    </row>
    <row r="606" spans="1:31" ht="12.75">
      <c r="A606" s="1"/>
      <c r="B606" s="1"/>
      <c r="C606" s="1"/>
      <c r="D606" s="1"/>
      <c r="E606" s="11"/>
      <c r="F606" s="1"/>
      <c r="G606" s="1"/>
      <c r="H606" s="1"/>
      <c r="I606" s="1"/>
      <c r="J606" s="1"/>
      <c r="K606" s="1"/>
      <c r="L606" s="1"/>
      <c r="M606" s="1"/>
      <c r="N606" s="1"/>
      <c r="T606" s="1"/>
      <c r="AE606" s="1"/>
    </row>
    <row r="607" spans="1:31" ht="12.75">
      <c r="A607" s="1"/>
      <c r="B607" s="1"/>
      <c r="C607" s="1"/>
      <c r="D607" s="1"/>
      <c r="E607" s="11"/>
      <c r="F607" s="1"/>
      <c r="G607" s="1"/>
      <c r="H607" s="1"/>
      <c r="I607" s="1"/>
      <c r="J607" s="1"/>
      <c r="K607" s="1"/>
      <c r="L607" s="1"/>
      <c r="M607" s="1"/>
      <c r="N607" s="1"/>
      <c r="T607" s="1"/>
      <c r="AE607" s="1"/>
    </row>
    <row r="608" spans="1:31" ht="12.75">
      <c r="A608" s="1"/>
      <c r="B608" s="1"/>
      <c r="C608" s="1"/>
      <c r="D608" s="1"/>
      <c r="E608" s="11"/>
      <c r="F608" s="1"/>
      <c r="G608" s="1"/>
      <c r="H608" s="1"/>
      <c r="I608" s="1"/>
      <c r="J608" s="1"/>
      <c r="K608" s="1"/>
      <c r="L608" s="1"/>
      <c r="M608" s="1"/>
      <c r="N608" s="1"/>
      <c r="T608" s="1"/>
      <c r="AE608" s="1"/>
    </row>
    <row r="609" spans="1:31" ht="12.75">
      <c r="A609" s="1"/>
      <c r="B609" s="1"/>
      <c r="C609" s="1"/>
      <c r="D609" s="1"/>
      <c r="E609" s="11"/>
      <c r="F609" s="1"/>
      <c r="G609" s="1"/>
      <c r="H609" s="1"/>
      <c r="I609" s="1"/>
      <c r="J609" s="1"/>
      <c r="K609" s="1"/>
      <c r="L609" s="1"/>
      <c r="M609" s="1"/>
      <c r="N609" s="1"/>
      <c r="T609" s="1"/>
      <c r="AE609" s="1"/>
    </row>
    <row r="610" spans="1:31" ht="12.75">
      <c r="A610" s="1"/>
      <c r="B610" s="1"/>
      <c r="C610" s="1"/>
      <c r="D610" s="1"/>
      <c r="E610" s="11"/>
      <c r="F610" s="1"/>
      <c r="G610" s="1"/>
      <c r="H610" s="1"/>
      <c r="I610" s="1"/>
      <c r="J610" s="1"/>
      <c r="K610" s="1"/>
      <c r="L610" s="1"/>
      <c r="M610" s="1"/>
      <c r="N610" s="1"/>
      <c r="T610" s="1"/>
      <c r="AE610" s="1"/>
    </row>
    <row r="611" spans="1:31" ht="12.75">
      <c r="A611" s="1"/>
      <c r="B611" s="1"/>
      <c r="C611" s="1"/>
      <c r="D611" s="1"/>
      <c r="E611" s="11"/>
      <c r="F611" s="1"/>
      <c r="G611" s="1"/>
      <c r="H611" s="1"/>
      <c r="I611" s="1"/>
      <c r="J611" s="1"/>
      <c r="K611" s="1"/>
      <c r="L611" s="1"/>
      <c r="M611" s="1"/>
      <c r="N611" s="1"/>
      <c r="T611" s="1"/>
      <c r="AE611" s="1"/>
    </row>
    <row r="612" spans="1:31" ht="12.75">
      <c r="A612" s="1"/>
      <c r="B612" s="1"/>
      <c r="C612" s="1"/>
      <c r="D612" s="1"/>
      <c r="E612" s="11"/>
      <c r="F612" s="1"/>
      <c r="G612" s="1"/>
      <c r="H612" s="1"/>
      <c r="I612" s="1"/>
      <c r="J612" s="1"/>
      <c r="K612" s="1"/>
      <c r="L612" s="1"/>
      <c r="M612" s="1"/>
      <c r="N612" s="1"/>
      <c r="T612" s="1"/>
      <c r="AE612" s="1"/>
    </row>
    <row r="613" spans="1:31" ht="12.75">
      <c r="A613" s="1"/>
      <c r="B613" s="1"/>
      <c r="C613" s="1"/>
      <c r="D613" s="1"/>
      <c r="E613" s="11"/>
      <c r="F613" s="1"/>
      <c r="G613" s="1"/>
      <c r="H613" s="1"/>
      <c r="I613" s="1"/>
      <c r="J613" s="1"/>
      <c r="K613" s="1"/>
      <c r="L613" s="1"/>
      <c r="M613" s="1"/>
      <c r="N613" s="1"/>
      <c r="T613" s="1"/>
      <c r="AE613" s="1"/>
    </row>
    <row r="614" spans="1:31" ht="12.75">
      <c r="A614" s="1"/>
      <c r="B614" s="1"/>
      <c r="C614" s="1"/>
      <c r="D614" s="1"/>
      <c r="E614" s="11"/>
      <c r="F614" s="1"/>
      <c r="G614" s="1"/>
      <c r="H614" s="1"/>
      <c r="I614" s="1"/>
      <c r="J614" s="1"/>
      <c r="K614" s="1"/>
      <c r="L614" s="1"/>
      <c r="M614" s="1"/>
      <c r="N614" s="1"/>
      <c r="T614" s="1"/>
      <c r="AE614" s="1"/>
    </row>
    <row r="615" spans="1:31" ht="12.75">
      <c r="A615" s="1"/>
      <c r="B615" s="1"/>
      <c r="C615" s="1"/>
      <c r="D615" s="1"/>
      <c r="E615" s="11"/>
      <c r="F615" s="1"/>
      <c r="G615" s="1"/>
      <c r="H615" s="1"/>
      <c r="I615" s="1"/>
      <c r="J615" s="1"/>
      <c r="K615" s="1"/>
      <c r="L615" s="1"/>
      <c r="M615" s="1"/>
      <c r="N615" s="1"/>
      <c r="T615" s="1"/>
      <c r="AE615" s="1"/>
    </row>
    <row r="616" spans="1:31" ht="12.75">
      <c r="A616" s="1"/>
      <c r="B616" s="1"/>
      <c r="C616" s="1"/>
      <c r="D616" s="1"/>
      <c r="E616" s="11"/>
      <c r="F616" s="1"/>
      <c r="G616" s="1"/>
      <c r="H616" s="1"/>
      <c r="I616" s="1"/>
      <c r="J616" s="1"/>
      <c r="K616" s="1"/>
      <c r="L616" s="1"/>
      <c r="M616" s="1"/>
      <c r="N616" s="1"/>
      <c r="T616" s="1"/>
      <c r="AE616" s="1"/>
    </row>
    <row r="617" spans="1:31" ht="12.75">
      <c r="A617" s="1"/>
      <c r="B617" s="1"/>
      <c r="C617" s="1"/>
      <c r="D617" s="1"/>
      <c r="E617" s="11"/>
      <c r="F617" s="1"/>
      <c r="G617" s="1"/>
      <c r="H617" s="1"/>
      <c r="I617" s="1"/>
      <c r="J617" s="1"/>
      <c r="K617" s="1"/>
      <c r="L617" s="1"/>
      <c r="M617" s="1"/>
      <c r="N617" s="1"/>
      <c r="T617" s="1"/>
      <c r="AE617" s="1"/>
    </row>
    <row r="618" spans="1:31" ht="12.75">
      <c r="A618" s="1"/>
      <c r="B618" s="1"/>
      <c r="C618" s="1"/>
      <c r="D618" s="1"/>
      <c r="E618" s="11"/>
      <c r="F618" s="1"/>
      <c r="G618" s="1"/>
      <c r="H618" s="1"/>
      <c r="I618" s="1"/>
      <c r="J618" s="1"/>
      <c r="K618" s="1"/>
      <c r="L618" s="1"/>
      <c r="M618" s="1"/>
      <c r="N618" s="1"/>
      <c r="T618" s="1"/>
      <c r="AE618" s="1"/>
    </row>
    <row r="619" spans="1:31" ht="12.75">
      <c r="A619" s="1"/>
      <c r="B619" s="1"/>
      <c r="C619" s="1"/>
      <c r="D619" s="1"/>
      <c r="E619" s="11"/>
      <c r="F619" s="1"/>
      <c r="G619" s="1"/>
      <c r="H619" s="1"/>
      <c r="I619" s="1"/>
      <c r="J619" s="1"/>
      <c r="K619" s="1"/>
      <c r="L619" s="1"/>
      <c r="M619" s="1"/>
      <c r="N619" s="1"/>
      <c r="T619" s="1"/>
      <c r="AE619" s="1"/>
    </row>
    <row r="620" spans="1:31" ht="12.75">
      <c r="A620" s="1"/>
      <c r="B620" s="1"/>
      <c r="C620" s="1"/>
      <c r="D620" s="1"/>
      <c r="E620" s="11"/>
      <c r="F620" s="1"/>
      <c r="G620" s="1"/>
      <c r="H620" s="1"/>
      <c r="I620" s="1"/>
      <c r="J620" s="1"/>
      <c r="K620" s="1"/>
      <c r="L620" s="1"/>
      <c r="M620" s="1"/>
      <c r="N620" s="1"/>
      <c r="T620" s="1"/>
      <c r="AE620" s="1"/>
    </row>
    <row r="621" spans="1:31" ht="12.75">
      <c r="A621" s="1"/>
      <c r="B621" s="1"/>
      <c r="C621" s="1"/>
      <c r="D621" s="1"/>
      <c r="E621" s="11"/>
      <c r="F621" s="1"/>
      <c r="G621" s="1"/>
      <c r="H621" s="1"/>
      <c r="I621" s="1"/>
      <c r="J621" s="1"/>
      <c r="K621" s="1"/>
      <c r="L621" s="1"/>
      <c r="M621" s="1"/>
      <c r="N621" s="1"/>
      <c r="T621" s="1"/>
      <c r="AE621" s="1"/>
    </row>
    <row r="622" spans="1:31" ht="12.75">
      <c r="A622" s="1"/>
      <c r="B622" s="1"/>
      <c r="C622" s="1"/>
      <c r="D622" s="1"/>
      <c r="E622" s="11"/>
      <c r="F622" s="1"/>
      <c r="G622" s="1"/>
      <c r="H622" s="1"/>
      <c r="I622" s="1"/>
      <c r="J622" s="1"/>
      <c r="K622" s="1"/>
      <c r="L622" s="1"/>
      <c r="M622" s="1"/>
      <c r="N622" s="1"/>
      <c r="T622" s="1"/>
      <c r="AE622" s="1"/>
    </row>
    <row r="623" spans="1:31" ht="12.75">
      <c r="A623" s="1"/>
      <c r="B623" s="1"/>
      <c r="C623" s="1"/>
      <c r="D623" s="1"/>
      <c r="E623" s="11"/>
      <c r="F623" s="1"/>
      <c r="G623" s="1"/>
      <c r="H623" s="1"/>
      <c r="I623" s="1"/>
      <c r="J623" s="1"/>
      <c r="K623" s="1"/>
      <c r="L623" s="1"/>
      <c r="M623" s="1"/>
      <c r="N623" s="1"/>
      <c r="T623" s="1"/>
      <c r="AE623" s="1"/>
    </row>
    <row r="624" spans="1:31" ht="12.75">
      <c r="A624" s="1"/>
      <c r="B624" s="1"/>
      <c r="C624" s="1"/>
      <c r="D624" s="1"/>
      <c r="E624" s="11"/>
      <c r="F624" s="1"/>
      <c r="G624" s="1"/>
      <c r="H624" s="1"/>
      <c r="I624" s="1"/>
      <c r="J624" s="1"/>
      <c r="K624" s="1"/>
      <c r="L624" s="1"/>
      <c r="M624" s="1"/>
      <c r="N624" s="1"/>
      <c r="T624" s="1"/>
      <c r="AE624" s="1"/>
    </row>
    <row r="625" spans="1:31" ht="12.75">
      <c r="A625" s="1"/>
      <c r="B625" s="1"/>
      <c r="C625" s="1"/>
      <c r="D625" s="1"/>
      <c r="E625" s="11"/>
      <c r="F625" s="1"/>
      <c r="G625" s="1"/>
      <c r="H625" s="1"/>
      <c r="I625" s="1"/>
      <c r="J625" s="1"/>
      <c r="K625" s="1"/>
      <c r="L625" s="1"/>
      <c r="M625" s="1"/>
      <c r="N625" s="1"/>
      <c r="T625" s="1"/>
      <c r="AE625" s="1"/>
    </row>
    <row r="626" spans="1:31" ht="12.75">
      <c r="A626" s="1"/>
      <c r="B626" s="1"/>
      <c r="C626" s="1"/>
      <c r="D626" s="1"/>
      <c r="E626" s="11"/>
      <c r="F626" s="1"/>
      <c r="G626" s="1"/>
      <c r="H626" s="1"/>
      <c r="I626" s="1"/>
      <c r="J626" s="1"/>
      <c r="K626" s="1"/>
      <c r="L626" s="1"/>
      <c r="M626" s="1"/>
      <c r="N626" s="1"/>
      <c r="T626" s="1"/>
      <c r="AE626" s="1"/>
    </row>
    <row r="627" spans="1:31" ht="12.75">
      <c r="A627" s="1"/>
      <c r="B627" s="1"/>
      <c r="C627" s="1"/>
      <c r="D627" s="1"/>
      <c r="E627" s="11"/>
      <c r="F627" s="1"/>
      <c r="G627" s="1"/>
      <c r="H627" s="1"/>
      <c r="I627" s="1"/>
      <c r="J627" s="1"/>
      <c r="K627" s="1"/>
      <c r="L627" s="1"/>
      <c r="M627" s="1"/>
      <c r="N627" s="1"/>
      <c r="T627" s="1"/>
      <c r="AE627" s="1"/>
    </row>
    <row r="628" spans="1:31" ht="12.75">
      <c r="A628" s="1"/>
      <c r="B628" s="1"/>
      <c r="C628" s="1"/>
      <c r="D628" s="1"/>
      <c r="E628" s="11"/>
      <c r="F628" s="1"/>
      <c r="G628" s="1"/>
      <c r="H628" s="1"/>
      <c r="I628" s="1"/>
      <c r="J628" s="1"/>
      <c r="K628" s="1"/>
      <c r="L628" s="1"/>
      <c r="M628" s="1"/>
      <c r="N628" s="1"/>
      <c r="T628" s="1"/>
      <c r="AE628" s="1"/>
    </row>
    <row r="629" spans="1:31" ht="12.75">
      <c r="A629" s="1"/>
      <c r="B629" s="1"/>
      <c r="C629" s="1"/>
      <c r="D629" s="1"/>
      <c r="E629" s="11"/>
      <c r="F629" s="1"/>
      <c r="G629" s="1"/>
      <c r="H629" s="1"/>
      <c r="I629" s="1"/>
      <c r="J629" s="1"/>
      <c r="K629" s="1"/>
      <c r="L629" s="1"/>
      <c r="M629" s="1"/>
      <c r="N629" s="1"/>
      <c r="T629" s="1"/>
      <c r="AE629" s="1"/>
    </row>
    <row r="630" spans="1:31" ht="12.75">
      <c r="A630" s="1"/>
      <c r="B630" s="1"/>
      <c r="C630" s="1"/>
      <c r="D630" s="1"/>
      <c r="E630" s="11"/>
      <c r="F630" s="1"/>
      <c r="G630" s="1"/>
      <c r="H630" s="1"/>
      <c r="I630" s="1"/>
      <c r="J630" s="1"/>
      <c r="K630" s="1"/>
      <c r="L630" s="1"/>
      <c r="M630" s="1"/>
      <c r="N630" s="1"/>
      <c r="T630" s="1"/>
      <c r="AE630" s="1"/>
    </row>
    <row r="631" spans="1:31" ht="12.75">
      <c r="A631" s="1"/>
      <c r="B631" s="1"/>
      <c r="C631" s="1"/>
      <c r="D631" s="1"/>
      <c r="E631" s="11"/>
      <c r="F631" s="1"/>
      <c r="G631" s="1"/>
      <c r="H631" s="1"/>
      <c r="I631" s="1"/>
      <c r="J631" s="1"/>
      <c r="K631" s="1"/>
      <c r="L631" s="1"/>
      <c r="M631" s="1"/>
      <c r="N631" s="1"/>
      <c r="T631" s="1"/>
      <c r="AE631" s="1"/>
    </row>
    <row r="632" spans="1:31" ht="12.75">
      <c r="A632" s="1"/>
      <c r="B632" s="1"/>
      <c r="C632" s="1"/>
      <c r="D632" s="1"/>
      <c r="E632" s="11"/>
      <c r="F632" s="1"/>
      <c r="G632" s="1"/>
      <c r="H632" s="1"/>
      <c r="I632" s="1"/>
      <c r="J632" s="1"/>
      <c r="K632" s="1"/>
      <c r="L632" s="1"/>
      <c r="M632" s="1"/>
      <c r="N632" s="1"/>
      <c r="T632" s="1"/>
      <c r="AE632" s="1"/>
    </row>
    <row r="633" spans="1:31" ht="12.75">
      <c r="A633" s="1"/>
      <c r="B633" s="1"/>
      <c r="C633" s="1"/>
      <c r="D633" s="1"/>
      <c r="E633" s="11"/>
      <c r="F633" s="1"/>
      <c r="G633" s="1"/>
      <c r="H633" s="1"/>
      <c r="I633" s="1"/>
      <c r="J633" s="1"/>
      <c r="K633" s="1"/>
      <c r="L633" s="1"/>
      <c r="M633" s="1"/>
      <c r="N633" s="1"/>
      <c r="T633" s="1"/>
      <c r="AE633" s="1"/>
    </row>
    <row r="634" spans="1:31" ht="12.75">
      <c r="A634" s="1"/>
      <c r="B634" s="1"/>
      <c r="C634" s="1"/>
      <c r="D634" s="1"/>
      <c r="E634" s="11"/>
      <c r="F634" s="1"/>
      <c r="G634" s="1"/>
      <c r="H634" s="1"/>
      <c r="I634" s="1"/>
      <c r="J634" s="1"/>
      <c r="K634" s="1"/>
      <c r="L634" s="1"/>
      <c r="M634" s="1"/>
      <c r="N634" s="1"/>
      <c r="T634" s="1"/>
      <c r="AE634" s="1"/>
    </row>
    <row r="635" spans="1:31" ht="12.75">
      <c r="A635" s="1"/>
      <c r="B635" s="1"/>
      <c r="C635" s="1"/>
      <c r="D635" s="1"/>
      <c r="E635" s="11"/>
      <c r="F635" s="1"/>
      <c r="G635" s="1"/>
      <c r="H635" s="1"/>
      <c r="I635" s="1"/>
      <c r="J635" s="1"/>
      <c r="K635" s="1"/>
      <c r="L635" s="1"/>
      <c r="M635" s="1"/>
      <c r="N635" s="1"/>
      <c r="T635" s="1"/>
      <c r="AE635" s="1"/>
    </row>
    <row r="636" spans="1:31" ht="12.75">
      <c r="A636" s="1"/>
      <c r="B636" s="1"/>
      <c r="C636" s="1"/>
      <c r="D636" s="1"/>
      <c r="E636" s="11"/>
      <c r="F636" s="1"/>
      <c r="G636" s="1"/>
      <c r="H636" s="1"/>
      <c r="I636" s="1"/>
      <c r="J636" s="1"/>
      <c r="K636" s="1"/>
      <c r="L636" s="1"/>
      <c r="M636" s="1"/>
      <c r="N636" s="1"/>
      <c r="T636" s="1"/>
      <c r="AE636" s="1"/>
    </row>
    <row r="637" spans="1:31" ht="12.75">
      <c r="A637" s="1"/>
      <c r="B637" s="1"/>
      <c r="C637" s="1"/>
      <c r="D637" s="1"/>
      <c r="E637" s="11"/>
      <c r="F637" s="1"/>
      <c r="G637" s="1"/>
      <c r="H637" s="1"/>
      <c r="I637" s="1"/>
      <c r="J637" s="1"/>
      <c r="K637" s="1"/>
      <c r="L637" s="1"/>
      <c r="M637" s="1"/>
      <c r="N637" s="1"/>
      <c r="T637" s="1"/>
      <c r="AE637" s="1"/>
    </row>
    <row r="638" spans="1:31" ht="12.75">
      <c r="A638" s="1"/>
      <c r="B638" s="1"/>
      <c r="C638" s="1"/>
      <c r="D638" s="1"/>
      <c r="E638" s="11"/>
      <c r="F638" s="1"/>
      <c r="G638" s="1"/>
      <c r="H638" s="1"/>
      <c r="I638" s="1"/>
      <c r="J638" s="1"/>
      <c r="K638" s="1"/>
      <c r="L638" s="1"/>
      <c r="M638" s="1"/>
      <c r="N638" s="1"/>
      <c r="T638" s="1"/>
      <c r="AE638" s="1"/>
    </row>
    <row r="639" spans="1:31" ht="12.75">
      <c r="A639" s="1"/>
      <c r="B639" s="1"/>
      <c r="C639" s="1"/>
      <c r="D639" s="1"/>
      <c r="E639" s="11"/>
      <c r="F639" s="1"/>
      <c r="G639" s="1"/>
      <c r="H639" s="1"/>
      <c r="I639" s="1"/>
      <c r="J639" s="1"/>
      <c r="K639" s="1"/>
      <c r="L639" s="1"/>
      <c r="M639" s="1"/>
      <c r="N639" s="1"/>
      <c r="T639" s="1"/>
      <c r="AE639" s="1"/>
    </row>
    <row r="640" spans="1:31" ht="12.75">
      <c r="A640" s="1"/>
      <c r="B640" s="1"/>
      <c r="C640" s="1"/>
      <c r="D640" s="1"/>
      <c r="E640" s="11"/>
      <c r="F640" s="1"/>
      <c r="G640" s="1"/>
      <c r="H640" s="1"/>
      <c r="I640" s="1"/>
      <c r="J640" s="1"/>
      <c r="K640" s="1"/>
      <c r="L640" s="1"/>
      <c r="M640" s="1"/>
      <c r="N640" s="1"/>
      <c r="T640" s="1"/>
      <c r="AE640" s="1"/>
    </row>
    <row r="641" spans="1:31" ht="12.75">
      <c r="A641" s="1"/>
      <c r="B641" s="1"/>
      <c r="C641" s="1"/>
      <c r="D641" s="1"/>
      <c r="E641" s="11"/>
      <c r="F641" s="1"/>
      <c r="G641" s="1"/>
      <c r="H641" s="1"/>
      <c r="I641" s="1"/>
      <c r="J641" s="1"/>
      <c r="K641" s="1"/>
      <c r="L641" s="1"/>
      <c r="M641" s="1"/>
      <c r="N641" s="1"/>
      <c r="T641" s="1"/>
      <c r="AE641" s="1"/>
    </row>
    <row r="642" spans="1:31" ht="12.75">
      <c r="A642" s="1"/>
      <c r="B642" s="1"/>
      <c r="C642" s="1"/>
      <c r="D642" s="1"/>
      <c r="E642" s="11"/>
      <c r="F642" s="1"/>
      <c r="G642" s="1"/>
      <c r="H642" s="1"/>
      <c r="I642" s="1"/>
      <c r="J642" s="1"/>
      <c r="K642" s="1"/>
      <c r="L642" s="1"/>
      <c r="M642" s="1"/>
      <c r="N642" s="1"/>
      <c r="T642" s="1"/>
      <c r="AE642" s="1"/>
    </row>
    <row r="643" spans="1:31" ht="12.75">
      <c r="A643" s="1"/>
      <c r="B643" s="1"/>
      <c r="C643" s="1"/>
      <c r="D643" s="1"/>
      <c r="E643" s="11"/>
      <c r="F643" s="1"/>
      <c r="G643" s="1"/>
      <c r="H643" s="1"/>
      <c r="I643" s="1"/>
      <c r="J643" s="1"/>
      <c r="K643" s="1"/>
      <c r="L643" s="1"/>
      <c r="M643" s="1"/>
      <c r="N643" s="1"/>
      <c r="T643" s="1"/>
      <c r="AE643" s="1"/>
    </row>
    <row r="644" spans="1:31" ht="12.75">
      <c r="A644" s="1"/>
      <c r="B644" s="1"/>
      <c r="C644" s="1"/>
      <c r="D644" s="1"/>
      <c r="E644" s="11"/>
      <c r="F644" s="1"/>
      <c r="G644" s="1"/>
      <c r="H644" s="1"/>
      <c r="I644" s="1"/>
      <c r="J644" s="1"/>
      <c r="K644" s="1"/>
      <c r="L644" s="1"/>
      <c r="M644" s="1"/>
      <c r="N644" s="1"/>
      <c r="T644" s="1"/>
      <c r="AE644" s="1"/>
    </row>
    <row r="645" spans="1:31" ht="12.75">
      <c r="A645" s="1"/>
      <c r="B645" s="1"/>
      <c r="C645" s="1"/>
      <c r="D645" s="1"/>
      <c r="E645" s="11"/>
      <c r="F645" s="1"/>
      <c r="G645" s="1"/>
      <c r="H645" s="1"/>
      <c r="I645" s="1"/>
      <c r="J645" s="1"/>
      <c r="K645" s="1"/>
      <c r="L645" s="1"/>
      <c r="M645" s="1"/>
      <c r="N645" s="1"/>
      <c r="T645" s="1"/>
      <c r="AE645" s="1"/>
    </row>
    <row r="646" spans="1:31" ht="12.75">
      <c r="A646" s="1"/>
      <c r="B646" s="1"/>
      <c r="C646" s="1"/>
      <c r="D646" s="1"/>
      <c r="E646" s="11"/>
      <c r="F646" s="1"/>
      <c r="G646" s="1"/>
      <c r="H646" s="1"/>
      <c r="I646" s="1"/>
      <c r="J646" s="1"/>
      <c r="K646" s="1"/>
      <c r="L646" s="1"/>
      <c r="M646" s="1"/>
      <c r="N646" s="1"/>
      <c r="T646" s="1"/>
      <c r="AE646" s="1"/>
    </row>
    <row r="647" spans="1:31" ht="12.75">
      <c r="A647" s="1"/>
      <c r="B647" s="1"/>
      <c r="C647" s="1"/>
      <c r="D647" s="1"/>
      <c r="E647" s="11"/>
      <c r="F647" s="1"/>
      <c r="G647" s="1"/>
      <c r="H647" s="1"/>
      <c r="I647" s="1"/>
      <c r="J647" s="1"/>
      <c r="K647" s="1"/>
      <c r="L647" s="1"/>
      <c r="M647" s="1"/>
      <c r="N647" s="1"/>
      <c r="T647" s="1"/>
      <c r="AE647" s="1"/>
    </row>
    <row r="648" spans="1:31" ht="12.75">
      <c r="A648" s="1"/>
      <c r="B648" s="1"/>
      <c r="C648" s="1"/>
      <c r="D648" s="1"/>
      <c r="E648" s="11"/>
      <c r="F648" s="1"/>
      <c r="G648" s="1"/>
      <c r="H648" s="1"/>
      <c r="I648" s="1"/>
      <c r="J648" s="1"/>
      <c r="K648" s="1"/>
      <c r="L648" s="1"/>
      <c r="M648" s="1"/>
      <c r="N648" s="1"/>
      <c r="T648" s="1"/>
      <c r="AE648" s="1"/>
    </row>
    <row r="649" spans="1:31" ht="12.75">
      <c r="A649" s="1"/>
      <c r="B649" s="1"/>
      <c r="C649" s="1"/>
      <c r="D649" s="1"/>
      <c r="E649" s="11"/>
      <c r="F649" s="1"/>
      <c r="G649" s="1"/>
      <c r="H649" s="1"/>
      <c r="I649" s="1"/>
      <c r="J649" s="1"/>
      <c r="K649" s="1"/>
      <c r="L649" s="1"/>
      <c r="M649" s="1"/>
      <c r="N649" s="1"/>
      <c r="T649" s="1"/>
      <c r="AE649" s="1"/>
    </row>
    <row r="650" spans="1:31" ht="12.75">
      <c r="A650" s="1"/>
      <c r="B650" s="1"/>
      <c r="C650" s="1"/>
      <c r="D650" s="1"/>
      <c r="E650" s="11"/>
      <c r="F650" s="1"/>
      <c r="G650" s="1"/>
      <c r="H650" s="1"/>
      <c r="I650" s="1"/>
      <c r="J650" s="1"/>
      <c r="K650" s="1"/>
      <c r="L650" s="1"/>
      <c r="M650" s="1"/>
      <c r="N650" s="1"/>
      <c r="T650" s="1"/>
      <c r="AE650" s="1"/>
    </row>
    <row r="651" spans="1:31" ht="12.75">
      <c r="A651" s="1"/>
      <c r="B651" s="1"/>
      <c r="C651" s="1"/>
      <c r="D651" s="1"/>
      <c r="E651" s="11"/>
      <c r="F651" s="1"/>
      <c r="G651" s="1"/>
      <c r="H651" s="1"/>
      <c r="I651" s="1"/>
      <c r="J651" s="1"/>
      <c r="K651" s="1"/>
      <c r="L651" s="1"/>
      <c r="M651" s="1"/>
      <c r="N651" s="1"/>
      <c r="T651" s="1"/>
      <c r="AE651" s="1"/>
    </row>
    <row r="652" spans="1:31" ht="12.75">
      <c r="A652" s="1"/>
      <c r="B652" s="1"/>
      <c r="C652" s="1"/>
      <c r="D652" s="1"/>
      <c r="E652" s="11"/>
      <c r="F652" s="1"/>
      <c r="G652" s="1"/>
      <c r="H652" s="1"/>
      <c r="I652" s="1"/>
      <c r="J652" s="1"/>
      <c r="K652" s="1"/>
      <c r="L652" s="1"/>
      <c r="M652" s="1"/>
      <c r="N652" s="1"/>
      <c r="T652" s="1"/>
      <c r="AE652" s="1"/>
    </row>
    <row r="653" spans="1:31" ht="12.75">
      <c r="A653" s="1"/>
      <c r="B653" s="1"/>
      <c r="C653" s="1"/>
      <c r="D653" s="1"/>
      <c r="E653" s="11"/>
      <c r="F653" s="1"/>
      <c r="G653" s="1"/>
      <c r="H653" s="1"/>
      <c r="I653" s="1"/>
      <c r="J653" s="1"/>
      <c r="K653" s="1"/>
      <c r="L653" s="1"/>
      <c r="M653" s="1"/>
      <c r="N653" s="1"/>
      <c r="T653" s="1"/>
      <c r="AE653" s="1"/>
    </row>
    <row r="654" spans="1:31" ht="12.75">
      <c r="A654" s="1"/>
      <c r="B654" s="1"/>
      <c r="C654" s="1"/>
      <c r="D654" s="1"/>
      <c r="E654" s="11"/>
      <c r="F654" s="1"/>
      <c r="G654" s="1"/>
      <c r="H654" s="1"/>
      <c r="I654" s="1"/>
      <c r="J654" s="1"/>
      <c r="K654" s="1"/>
      <c r="L654" s="1"/>
      <c r="M654" s="1"/>
      <c r="N654" s="1"/>
      <c r="T654" s="1"/>
      <c r="AE654" s="1"/>
    </row>
    <row r="655" spans="1:31" ht="12.75">
      <c r="A655" s="1"/>
      <c r="B655" s="1"/>
      <c r="C655" s="1"/>
      <c r="D655" s="1"/>
      <c r="E655" s="11"/>
      <c r="F655" s="1"/>
      <c r="G655" s="1"/>
      <c r="H655" s="1"/>
      <c r="I655" s="1"/>
      <c r="J655" s="1"/>
      <c r="K655" s="1"/>
      <c r="L655" s="1"/>
      <c r="M655" s="1"/>
      <c r="N655" s="1"/>
      <c r="T655" s="1"/>
      <c r="AE655" s="1"/>
    </row>
    <row r="656" spans="1:31" ht="12.75">
      <c r="A656" s="1"/>
      <c r="B656" s="1"/>
      <c r="C656" s="1"/>
      <c r="D656" s="1"/>
      <c r="E656" s="11"/>
      <c r="F656" s="1"/>
      <c r="G656" s="1"/>
      <c r="H656" s="1"/>
      <c r="I656" s="1"/>
      <c r="J656" s="1"/>
      <c r="K656" s="1"/>
      <c r="L656" s="1"/>
      <c r="M656" s="1"/>
      <c r="N656" s="1"/>
      <c r="T656" s="1"/>
      <c r="AE656" s="1"/>
    </row>
    <row r="657" spans="1:31" ht="12.75">
      <c r="A657" s="1"/>
      <c r="B657" s="1"/>
      <c r="C657" s="1"/>
      <c r="D657" s="1"/>
      <c r="E657" s="11"/>
      <c r="F657" s="1"/>
      <c r="G657" s="1"/>
      <c r="H657" s="1"/>
      <c r="I657" s="1"/>
      <c r="J657" s="1"/>
      <c r="K657" s="1"/>
      <c r="L657" s="1"/>
      <c r="M657" s="1"/>
      <c r="N657" s="1"/>
      <c r="T657" s="1"/>
      <c r="AE657" s="1"/>
    </row>
    <row r="658" spans="1:31" ht="12.75">
      <c r="A658" s="1"/>
      <c r="B658" s="1"/>
      <c r="C658" s="1"/>
      <c r="D658" s="1"/>
      <c r="E658" s="11"/>
      <c r="F658" s="1"/>
      <c r="G658" s="1"/>
      <c r="H658" s="1"/>
      <c r="I658" s="1"/>
      <c r="J658" s="1"/>
      <c r="K658" s="1"/>
      <c r="L658" s="1"/>
      <c r="M658" s="1"/>
      <c r="N658" s="1"/>
      <c r="T658" s="1"/>
      <c r="AE658" s="1"/>
    </row>
    <row r="659" spans="1:31" ht="12.75">
      <c r="A659" s="1"/>
      <c r="B659" s="1"/>
      <c r="C659" s="1"/>
      <c r="D659" s="1"/>
      <c r="E659" s="11"/>
      <c r="F659" s="1"/>
      <c r="G659" s="1"/>
      <c r="H659" s="1"/>
      <c r="I659" s="1"/>
      <c r="J659" s="1"/>
      <c r="K659" s="1"/>
      <c r="L659" s="1"/>
      <c r="M659" s="1"/>
      <c r="N659" s="1"/>
      <c r="T659" s="1"/>
      <c r="AE659" s="1"/>
    </row>
    <row r="660" spans="1:31" ht="12.75">
      <c r="A660" s="1"/>
      <c r="B660" s="1"/>
      <c r="C660" s="1"/>
      <c r="D660" s="1"/>
      <c r="E660" s="11"/>
      <c r="F660" s="1"/>
      <c r="G660" s="1"/>
      <c r="H660" s="1"/>
      <c r="I660" s="1"/>
      <c r="J660" s="1"/>
      <c r="K660" s="1"/>
      <c r="L660" s="1"/>
      <c r="M660" s="1"/>
      <c r="N660" s="1"/>
      <c r="T660" s="1"/>
      <c r="AE660" s="1"/>
    </row>
    <row r="661" spans="1:31" ht="12.75">
      <c r="A661" s="1"/>
      <c r="B661" s="1"/>
      <c r="C661" s="1"/>
      <c r="D661" s="1"/>
      <c r="E661" s="11"/>
      <c r="F661" s="1"/>
      <c r="G661" s="1"/>
      <c r="H661" s="1"/>
      <c r="I661" s="1"/>
      <c r="J661" s="1"/>
      <c r="K661" s="1"/>
      <c r="L661" s="1"/>
      <c r="M661" s="1"/>
      <c r="N661" s="1"/>
      <c r="T661" s="1"/>
      <c r="AE661" s="1"/>
    </row>
    <row r="662" spans="1:31" ht="12.75">
      <c r="A662" s="1"/>
      <c r="B662" s="1"/>
      <c r="C662" s="1"/>
      <c r="D662" s="1"/>
      <c r="E662" s="11"/>
      <c r="F662" s="1"/>
      <c r="G662" s="1"/>
      <c r="H662" s="1"/>
      <c r="I662" s="1"/>
      <c r="J662" s="1"/>
      <c r="K662" s="1"/>
      <c r="L662" s="1"/>
      <c r="M662" s="1"/>
      <c r="N662" s="1"/>
      <c r="T662" s="1"/>
      <c r="AE662" s="1"/>
    </row>
    <row r="663" spans="1:31" ht="12.75">
      <c r="A663" s="1"/>
      <c r="B663" s="1"/>
      <c r="C663" s="1"/>
      <c r="D663" s="1"/>
      <c r="E663" s="11"/>
      <c r="F663" s="1"/>
      <c r="G663" s="1"/>
      <c r="H663" s="1"/>
      <c r="I663" s="1"/>
      <c r="J663" s="1"/>
      <c r="K663" s="1"/>
      <c r="L663" s="1"/>
      <c r="M663" s="1"/>
      <c r="N663" s="1"/>
      <c r="T663" s="1"/>
      <c r="AE663" s="1"/>
    </row>
    <row r="664" spans="1:31" ht="12.75">
      <c r="A664" s="1"/>
      <c r="B664" s="1"/>
      <c r="C664" s="1"/>
      <c r="D664" s="1"/>
      <c r="E664" s="11"/>
      <c r="F664" s="1"/>
      <c r="G664" s="1"/>
      <c r="H664" s="1"/>
      <c r="I664" s="1"/>
      <c r="J664" s="1"/>
      <c r="K664" s="1"/>
      <c r="L664" s="1"/>
      <c r="M664" s="1"/>
      <c r="N664" s="1"/>
      <c r="T664" s="1"/>
      <c r="AE664" s="1"/>
    </row>
    <row r="665" spans="1:31" ht="12.75">
      <c r="A665" s="1"/>
      <c r="B665" s="1"/>
      <c r="C665" s="1"/>
      <c r="D665" s="1"/>
      <c r="E665" s="11"/>
      <c r="F665" s="1"/>
      <c r="G665" s="1"/>
      <c r="H665" s="1"/>
      <c r="I665" s="1"/>
      <c r="J665" s="1"/>
      <c r="K665" s="1"/>
      <c r="L665" s="1"/>
      <c r="M665" s="1"/>
      <c r="N665" s="1"/>
      <c r="T665" s="1"/>
      <c r="AE665" s="1"/>
    </row>
    <row r="666" spans="1:31" ht="12.75">
      <c r="A666" s="1"/>
      <c r="B666" s="1"/>
      <c r="C666" s="1"/>
      <c r="D666" s="1"/>
      <c r="E666" s="11"/>
      <c r="F666" s="1"/>
      <c r="G666" s="1"/>
      <c r="H666" s="1"/>
      <c r="I666" s="1"/>
      <c r="J666" s="1"/>
      <c r="K666" s="1"/>
      <c r="L666" s="1"/>
      <c r="M666" s="1"/>
      <c r="N666" s="1"/>
      <c r="T666" s="1"/>
      <c r="AE666" s="1"/>
    </row>
    <row r="667" spans="1:31" ht="12.75">
      <c r="A667" s="1"/>
      <c r="B667" s="1"/>
      <c r="C667" s="1"/>
      <c r="D667" s="1"/>
      <c r="E667" s="11"/>
      <c r="F667" s="1"/>
      <c r="G667" s="1"/>
      <c r="H667" s="1"/>
      <c r="I667" s="1"/>
      <c r="J667" s="1"/>
      <c r="K667" s="1"/>
      <c r="L667" s="1"/>
      <c r="M667" s="1"/>
      <c r="N667" s="1"/>
      <c r="T667" s="1"/>
      <c r="AE667" s="1"/>
    </row>
    <row r="668" spans="1:31" ht="12.75">
      <c r="A668" s="1"/>
      <c r="B668" s="1"/>
      <c r="C668" s="1"/>
      <c r="D668" s="1"/>
      <c r="E668" s="11"/>
      <c r="F668" s="1"/>
      <c r="G668" s="1"/>
      <c r="H668" s="1"/>
      <c r="I668" s="1"/>
      <c r="J668" s="1"/>
      <c r="K668" s="1"/>
      <c r="L668" s="1"/>
      <c r="M668" s="1"/>
      <c r="N668" s="1"/>
      <c r="T668" s="1"/>
      <c r="AE668" s="1"/>
    </row>
    <row r="669" spans="1:31" ht="12.75">
      <c r="A669" s="1"/>
      <c r="B669" s="1"/>
      <c r="C669" s="1"/>
      <c r="D669" s="1"/>
      <c r="E669" s="11"/>
      <c r="F669" s="1"/>
      <c r="G669" s="1"/>
      <c r="H669" s="1"/>
      <c r="I669" s="1"/>
      <c r="J669" s="1"/>
      <c r="K669" s="1"/>
      <c r="L669" s="1"/>
      <c r="M669" s="1"/>
      <c r="N669" s="1"/>
      <c r="T669" s="1"/>
      <c r="AE669" s="1"/>
    </row>
    <row r="670" spans="1:31" ht="12.75">
      <c r="A670" s="1"/>
      <c r="B670" s="1"/>
      <c r="C670" s="1"/>
      <c r="D670" s="1"/>
      <c r="E670" s="11"/>
      <c r="F670" s="1"/>
      <c r="G670" s="1"/>
      <c r="H670" s="1"/>
      <c r="I670" s="1"/>
      <c r="J670" s="1"/>
      <c r="K670" s="1"/>
      <c r="L670" s="1"/>
      <c r="M670" s="1"/>
      <c r="N670" s="1"/>
      <c r="T670" s="1"/>
      <c r="AE670" s="1"/>
    </row>
    <row r="671" spans="1:31" ht="12.75">
      <c r="A671" s="1"/>
      <c r="B671" s="1"/>
      <c r="C671" s="1"/>
      <c r="D671" s="1"/>
      <c r="E671" s="11"/>
      <c r="F671" s="1"/>
      <c r="G671" s="1"/>
      <c r="H671" s="1"/>
      <c r="I671" s="1"/>
      <c r="J671" s="1"/>
      <c r="K671" s="1"/>
      <c r="L671" s="1"/>
      <c r="M671" s="1"/>
      <c r="N671" s="1"/>
      <c r="T671" s="1"/>
      <c r="AE671" s="1"/>
    </row>
    <row r="672" spans="1:31" ht="12.75">
      <c r="A672" s="1"/>
      <c r="B672" s="1"/>
      <c r="C672" s="1"/>
      <c r="D672" s="1"/>
      <c r="E672" s="11"/>
      <c r="F672" s="1"/>
      <c r="G672" s="1"/>
      <c r="H672" s="1"/>
      <c r="I672" s="1"/>
      <c r="J672" s="1"/>
      <c r="K672" s="1"/>
      <c r="L672" s="1"/>
      <c r="M672" s="1"/>
      <c r="N672" s="1"/>
      <c r="T672" s="1"/>
      <c r="AE672" s="1"/>
    </row>
    <row r="673" spans="1:31" ht="12.75">
      <c r="A673" s="1"/>
      <c r="B673" s="1"/>
      <c r="C673" s="1"/>
      <c r="D673" s="1"/>
      <c r="E673" s="11"/>
      <c r="F673" s="1"/>
      <c r="G673" s="1"/>
      <c r="H673" s="1"/>
      <c r="I673" s="1"/>
      <c r="J673" s="1"/>
      <c r="K673" s="1"/>
      <c r="L673" s="1"/>
      <c r="M673" s="1"/>
      <c r="N673" s="1"/>
      <c r="T673" s="1"/>
      <c r="AE673" s="1"/>
    </row>
    <row r="674" spans="1:31" ht="12.75">
      <c r="A674" s="1"/>
      <c r="B674" s="1"/>
      <c r="C674" s="1"/>
      <c r="D674" s="1"/>
      <c r="E674" s="11"/>
      <c r="F674" s="1"/>
      <c r="G674" s="1"/>
      <c r="H674" s="1"/>
      <c r="I674" s="1"/>
      <c r="J674" s="1"/>
      <c r="K674" s="1"/>
      <c r="L674" s="1"/>
      <c r="M674" s="1"/>
      <c r="N674" s="1"/>
      <c r="T674" s="1"/>
      <c r="AE674" s="1"/>
    </row>
    <row r="675" spans="1:31" ht="12.75">
      <c r="A675" s="1"/>
      <c r="B675" s="1"/>
      <c r="C675" s="1"/>
      <c r="D675" s="1"/>
      <c r="E675" s="11"/>
      <c r="F675" s="1"/>
      <c r="G675" s="1"/>
      <c r="H675" s="1"/>
      <c r="I675" s="1"/>
      <c r="J675" s="1"/>
      <c r="K675" s="1"/>
      <c r="L675" s="1"/>
      <c r="M675" s="1"/>
      <c r="N675" s="1"/>
      <c r="T675" s="1"/>
      <c r="AE675" s="1"/>
    </row>
    <row r="676" spans="1:31" ht="12.75">
      <c r="A676" s="1"/>
      <c r="B676" s="1"/>
      <c r="C676" s="1"/>
      <c r="D676" s="1"/>
      <c r="E676" s="11"/>
      <c r="F676" s="1"/>
      <c r="G676" s="1"/>
      <c r="H676" s="1"/>
      <c r="I676" s="1"/>
      <c r="J676" s="1"/>
      <c r="K676" s="1"/>
      <c r="L676" s="1"/>
      <c r="M676" s="1"/>
      <c r="N676" s="1"/>
      <c r="T676" s="1"/>
      <c r="AE676" s="1"/>
    </row>
    <row r="677" spans="1:31" ht="12.75">
      <c r="A677" s="1"/>
      <c r="B677" s="1"/>
      <c r="C677" s="1"/>
      <c r="D677" s="1"/>
      <c r="E677" s="11"/>
      <c r="F677" s="1"/>
      <c r="G677" s="1"/>
      <c r="H677" s="1"/>
      <c r="I677" s="1"/>
      <c r="J677" s="1"/>
      <c r="K677" s="1"/>
      <c r="L677" s="1"/>
      <c r="M677" s="1"/>
      <c r="N677" s="1"/>
      <c r="T677" s="1"/>
      <c r="AE677" s="1"/>
    </row>
    <row r="678" spans="1:31" ht="12.75">
      <c r="A678" s="1"/>
      <c r="B678" s="1"/>
      <c r="C678" s="1"/>
      <c r="D678" s="1"/>
      <c r="E678" s="11"/>
      <c r="F678" s="1"/>
      <c r="G678" s="1"/>
      <c r="H678" s="1"/>
      <c r="I678" s="1"/>
      <c r="J678" s="1"/>
      <c r="K678" s="1"/>
      <c r="L678" s="1"/>
      <c r="M678" s="1"/>
      <c r="N678" s="1"/>
      <c r="T678" s="1"/>
      <c r="AE678" s="1"/>
    </row>
    <row r="679" spans="1:31" ht="12.75">
      <c r="A679" s="1"/>
      <c r="B679" s="1"/>
      <c r="C679" s="1"/>
      <c r="D679" s="1"/>
      <c r="E679" s="11"/>
      <c r="F679" s="1"/>
      <c r="G679" s="1"/>
      <c r="H679" s="1"/>
      <c r="I679" s="1"/>
      <c r="J679" s="1"/>
      <c r="K679" s="1"/>
      <c r="L679" s="1"/>
      <c r="M679" s="1"/>
      <c r="N679" s="1"/>
      <c r="T679" s="1"/>
      <c r="AE679" s="1"/>
    </row>
    <row r="680" spans="1:31" ht="12.75">
      <c r="A680" s="1"/>
      <c r="B680" s="1"/>
      <c r="C680" s="1"/>
      <c r="D680" s="1"/>
      <c r="E680" s="11"/>
      <c r="F680" s="1"/>
      <c r="G680" s="1"/>
      <c r="H680" s="1"/>
      <c r="I680" s="1"/>
      <c r="J680" s="1"/>
      <c r="K680" s="1"/>
      <c r="L680" s="1"/>
      <c r="M680" s="1"/>
      <c r="N680" s="1"/>
      <c r="T680" s="1"/>
      <c r="AE680" s="1"/>
    </row>
    <row r="681" spans="1:31" ht="12.75">
      <c r="A681" s="1"/>
      <c r="B681" s="1"/>
      <c r="C681" s="1"/>
      <c r="D681" s="1"/>
      <c r="E681" s="11"/>
      <c r="F681" s="1"/>
      <c r="G681" s="1"/>
      <c r="H681" s="1"/>
      <c r="I681" s="1"/>
      <c r="J681" s="1"/>
      <c r="K681" s="1"/>
      <c r="L681" s="1"/>
      <c r="M681" s="1"/>
      <c r="N681" s="1"/>
      <c r="T681" s="1"/>
      <c r="AE681" s="1"/>
    </row>
    <row r="682" spans="1:31" ht="12.75">
      <c r="A682" s="1"/>
      <c r="B682" s="1"/>
      <c r="C682" s="1"/>
      <c r="D682" s="1"/>
      <c r="E682" s="11"/>
      <c r="F682" s="1"/>
      <c r="G682" s="1"/>
      <c r="H682" s="1"/>
      <c r="I682" s="1"/>
      <c r="J682" s="1"/>
      <c r="K682" s="1"/>
      <c r="L682" s="1"/>
      <c r="M682" s="1"/>
      <c r="N682" s="1"/>
      <c r="T682" s="1"/>
      <c r="AE682" s="1"/>
    </row>
    <row r="683" spans="1:31" ht="12.75">
      <c r="A683" s="1"/>
      <c r="B683" s="1"/>
      <c r="C683" s="1"/>
      <c r="D683" s="1"/>
      <c r="E683" s="11"/>
      <c r="F683" s="1"/>
      <c r="G683" s="1"/>
      <c r="H683" s="1"/>
      <c r="I683" s="1"/>
      <c r="J683" s="1"/>
      <c r="K683" s="1"/>
      <c r="L683" s="1"/>
      <c r="M683" s="1"/>
      <c r="N683" s="1"/>
      <c r="T683" s="1"/>
      <c r="AE683" s="1"/>
    </row>
    <row r="684" spans="1:31" ht="12.75">
      <c r="A684" s="1"/>
      <c r="B684" s="1"/>
      <c r="C684" s="1"/>
      <c r="D684" s="1"/>
      <c r="E684" s="11"/>
      <c r="F684" s="1"/>
      <c r="G684" s="1"/>
      <c r="H684" s="1"/>
      <c r="I684" s="1"/>
      <c r="J684" s="1"/>
      <c r="K684" s="1"/>
      <c r="L684" s="1"/>
      <c r="M684" s="1"/>
      <c r="N684" s="1"/>
      <c r="T684" s="1"/>
      <c r="AE684" s="1"/>
    </row>
    <row r="685" spans="1:31" ht="12.75">
      <c r="A685" s="1"/>
      <c r="B685" s="1"/>
      <c r="C685" s="1"/>
      <c r="D685" s="1"/>
      <c r="E685" s="11"/>
      <c r="F685" s="1"/>
      <c r="G685" s="1"/>
      <c r="H685" s="1"/>
      <c r="I685" s="1"/>
      <c r="J685" s="1"/>
      <c r="K685" s="1"/>
      <c r="L685" s="1"/>
      <c r="M685" s="1"/>
      <c r="N685" s="1"/>
      <c r="T685" s="1"/>
      <c r="AE685" s="1"/>
    </row>
    <row r="686" spans="1:31" ht="12.75">
      <c r="A686" s="1"/>
      <c r="B686" s="1"/>
      <c r="C686" s="1"/>
      <c r="D686" s="1"/>
      <c r="E686" s="11"/>
      <c r="F686" s="1"/>
      <c r="G686" s="1"/>
      <c r="H686" s="1"/>
      <c r="I686" s="1"/>
      <c r="J686" s="1"/>
      <c r="K686" s="1"/>
      <c r="L686" s="1"/>
      <c r="M686" s="1"/>
      <c r="N686" s="1"/>
      <c r="T686" s="1"/>
      <c r="AE686" s="1"/>
    </row>
    <row r="687" spans="1:31" ht="12.75">
      <c r="A687" s="1"/>
      <c r="B687" s="1"/>
      <c r="C687" s="1"/>
      <c r="D687" s="1"/>
      <c r="E687" s="11"/>
      <c r="F687" s="1"/>
      <c r="G687" s="1"/>
      <c r="H687" s="1"/>
      <c r="I687" s="1"/>
      <c r="J687" s="1"/>
      <c r="K687" s="1"/>
      <c r="L687" s="1"/>
      <c r="M687" s="1"/>
      <c r="N687" s="1"/>
      <c r="T687" s="1"/>
      <c r="AE687" s="1"/>
    </row>
    <row r="688" spans="1:31" ht="12.75">
      <c r="A688" s="1"/>
      <c r="B688" s="1"/>
      <c r="C688" s="1"/>
      <c r="D688" s="1"/>
      <c r="E688" s="11"/>
      <c r="F688" s="1"/>
      <c r="G688" s="1"/>
      <c r="H688" s="1"/>
      <c r="I688" s="1"/>
      <c r="J688" s="1"/>
      <c r="K688" s="1"/>
      <c r="L688" s="1"/>
      <c r="M688" s="1"/>
      <c r="N688" s="1"/>
      <c r="T688" s="1"/>
      <c r="AE688" s="1"/>
    </row>
    <row r="689" spans="1:31" ht="12.75">
      <c r="A689" s="1"/>
      <c r="B689" s="1"/>
      <c r="C689" s="1"/>
      <c r="D689" s="1"/>
      <c r="E689" s="11"/>
      <c r="F689" s="1"/>
      <c r="G689" s="1"/>
      <c r="H689" s="1"/>
      <c r="I689" s="1"/>
      <c r="J689" s="1"/>
      <c r="K689" s="1"/>
      <c r="L689" s="1"/>
      <c r="M689" s="1"/>
      <c r="N689" s="1"/>
      <c r="T689" s="1"/>
      <c r="AE689" s="1"/>
    </row>
    <row r="690" spans="1:31" ht="12.75">
      <c r="A690" s="1"/>
      <c r="B690" s="1"/>
      <c r="C690" s="1"/>
      <c r="D690" s="1"/>
      <c r="E690" s="11"/>
      <c r="F690" s="1"/>
      <c r="G690" s="1"/>
      <c r="H690" s="1"/>
      <c r="I690" s="1"/>
      <c r="J690" s="1"/>
      <c r="K690" s="1"/>
      <c r="L690" s="1"/>
      <c r="M690" s="1"/>
      <c r="N690" s="1"/>
      <c r="T690" s="1"/>
      <c r="AE690" s="1"/>
    </row>
    <row r="691" spans="1:31" ht="12.75">
      <c r="A691" s="1"/>
      <c r="B691" s="1"/>
      <c r="C691" s="1"/>
      <c r="D691" s="1"/>
      <c r="E691" s="11"/>
      <c r="F691" s="1"/>
      <c r="G691" s="1"/>
      <c r="H691" s="1"/>
      <c r="I691" s="1"/>
      <c r="J691" s="1"/>
      <c r="K691" s="1"/>
      <c r="L691" s="1"/>
      <c r="M691" s="1"/>
      <c r="N691" s="1"/>
      <c r="T691" s="1"/>
      <c r="AE691" s="1"/>
    </row>
    <row r="692" spans="1:31" ht="12.75">
      <c r="A692" s="1"/>
      <c r="B692" s="1"/>
      <c r="C692" s="1"/>
      <c r="D692" s="1"/>
      <c r="E692" s="11"/>
      <c r="F692" s="1"/>
      <c r="G692" s="1"/>
      <c r="H692" s="1"/>
      <c r="I692" s="1"/>
      <c r="J692" s="1"/>
      <c r="K692" s="1"/>
      <c r="L692" s="1"/>
      <c r="M692" s="1"/>
      <c r="N692" s="1"/>
      <c r="T692" s="1"/>
      <c r="AE692" s="1"/>
    </row>
    <row r="693" spans="1:31" ht="12.75">
      <c r="A693" s="1"/>
      <c r="B693" s="1"/>
      <c r="C693" s="1"/>
      <c r="D693" s="1"/>
      <c r="E693" s="11"/>
      <c r="F693" s="1"/>
      <c r="G693" s="1"/>
      <c r="H693" s="1"/>
      <c r="I693" s="1"/>
      <c r="J693" s="1"/>
      <c r="K693" s="1"/>
      <c r="L693" s="1"/>
      <c r="M693" s="1"/>
      <c r="N693" s="1"/>
      <c r="T693" s="1"/>
      <c r="AE693" s="1"/>
    </row>
    <row r="694" spans="1:31" ht="12.75">
      <c r="A694" s="1"/>
      <c r="B694" s="1"/>
      <c r="C694" s="1"/>
      <c r="D694" s="1"/>
      <c r="E694" s="11"/>
      <c r="F694" s="1"/>
      <c r="G694" s="1"/>
      <c r="H694" s="1"/>
      <c r="I694" s="1"/>
      <c r="J694" s="1"/>
      <c r="K694" s="1"/>
      <c r="L694" s="1"/>
      <c r="M694" s="1"/>
      <c r="N694" s="1"/>
      <c r="T694" s="1"/>
      <c r="AE694" s="1"/>
    </row>
    <row r="695" spans="1:31" ht="12.75">
      <c r="A695" s="1"/>
      <c r="B695" s="1"/>
      <c r="C695" s="1"/>
      <c r="D695" s="1"/>
      <c r="E695" s="11"/>
      <c r="F695" s="1"/>
      <c r="G695" s="1"/>
      <c r="H695" s="1"/>
      <c r="I695" s="1"/>
      <c r="J695" s="1"/>
      <c r="K695" s="1"/>
      <c r="L695" s="1"/>
      <c r="M695" s="1"/>
      <c r="N695" s="1"/>
      <c r="T695" s="1"/>
      <c r="AE695" s="1"/>
    </row>
    <row r="696" spans="1:31" ht="12.75">
      <c r="A696" s="1"/>
      <c r="B696" s="1"/>
      <c r="C696" s="1"/>
      <c r="D696" s="1"/>
      <c r="E696" s="11"/>
      <c r="F696" s="1"/>
      <c r="G696" s="1"/>
      <c r="H696" s="1"/>
      <c r="I696" s="1"/>
      <c r="J696" s="1"/>
      <c r="K696" s="1"/>
      <c r="L696" s="1"/>
      <c r="M696" s="1"/>
      <c r="N696" s="1"/>
      <c r="T696" s="1"/>
      <c r="AE696" s="1"/>
    </row>
    <row r="697" spans="1:31" ht="12.75">
      <c r="A697" s="1"/>
      <c r="B697" s="1"/>
      <c r="C697" s="1"/>
      <c r="D697" s="1"/>
      <c r="E697" s="11"/>
      <c r="F697" s="1"/>
      <c r="G697" s="1"/>
      <c r="H697" s="1"/>
      <c r="I697" s="1"/>
      <c r="J697" s="1"/>
      <c r="K697" s="1"/>
      <c r="L697" s="1"/>
      <c r="M697" s="1"/>
      <c r="N697" s="1"/>
      <c r="T697" s="1"/>
      <c r="AE697" s="1"/>
    </row>
    <row r="698" spans="1:31" ht="12.75">
      <c r="A698" s="1"/>
      <c r="B698" s="1"/>
      <c r="C698" s="1"/>
      <c r="D698" s="1"/>
      <c r="E698" s="11"/>
      <c r="F698" s="1"/>
      <c r="G698" s="1"/>
      <c r="H698" s="1"/>
      <c r="I698" s="1"/>
      <c r="J698" s="1"/>
      <c r="K698" s="1"/>
      <c r="L698" s="1"/>
      <c r="M698" s="1"/>
      <c r="N698" s="1"/>
      <c r="T698" s="1"/>
      <c r="AE698" s="1"/>
    </row>
    <row r="699" spans="1:31" ht="12.75">
      <c r="A699" s="1"/>
      <c r="B699" s="1"/>
      <c r="C699" s="1"/>
      <c r="D699" s="1"/>
      <c r="E699" s="11"/>
      <c r="F699" s="1"/>
      <c r="G699" s="1"/>
      <c r="H699" s="1"/>
      <c r="I699" s="1"/>
      <c r="J699" s="1"/>
      <c r="K699" s="1"/>
      <c r="L699" s="1"/>
      <c r="M699" s="1"/>
      <c r="N699" s="1"/>
      <c r="T699" s="1"/>
      <c r="AE699" s="1"/>
    </row>
    <row r="700" spans="1:31" ht="12.75">
      <c r="A700" s="1"/>
      <c r="B700" s="1"/>
      <c r="C700" s="1"/>
      <c r="D700" s="1"/>
      <c r="E700" s="11"/>
      <c r="F700" s="1"/>
      <c r="G700" s="1"/>
      <c r="H700" s="1"/>
      <c r="I700" s="1"/>
      <c r="J700" s="1"/>
      <c r="K700" s="1"/>
      <c r="L700" s="1"/>
      <c r="M700" s="1"/>
      <c r="N700" s="1"/>
      <c r="T700" s="1"/>
      <c r="AE700" s="1"/>
    </row>
    <row r="701" spans="1:31" ht="12.75">
      <c r="A701" s="1"/>
      <c r="B701" s="1"/>
      <c r="C701" s="1"/>
      <c r="D701" s="1"/>
      <c r="E701" s="11"/>
      <c r="F701" s="1"/>
      <c r="G701" s="1"/>
      <c r="H701" s="1"/>
      <c r="I701" s="1"/>
      <c r="J701" s="1"/>
      <c r="K701" s="1"/>
      <c r="L701" s="1"/>
      <c r="M701" s="1"/>
      <c r="N701" s="1"/>
      <c r="T701" s="1"/>
      <c r="AE701" s="1"/>
    </row>
    <row r="702" spans="1:31" ht="12.75">
      <c r="A702" s="1"/>
      <c r="B702" s="1"/>
      <c r="C702" s="1"/>
      <c r="D702" s="1"/>
      <c r="E702" s="11"/>
      <c r="F702" s="1"/>
      <c r="G702" s="1"/>
      <c r="H702" s="1"/>
      <c r="I702" s="1"/>
      <c r="J702" s="1"/>
      <c r="K702" s="1"/>
      <c r="L702" s="1"/>
      <c r="M702" s="1"/>
      <c r="N702" s="1"/>
      <c r="T702" s="1"/>
      <c r="AE702" s="1"/>
    </row>
    <row r="703" spans="1:31" ht="12.75">
      <c r="A703" s="1"/>
      <c r="B703" s="1"/>
      <c r="C703" s="1"/>
      <c r="D703" s="1"/>
      <c r="E703" s="11"/>
      <c r="F703" s="1"/>
      <c r="G703" s="1"/>
      <c r="H703" s="1"/>
      <c r="I703" s="1"/>
      <c r="J703" s="1"/>
      <c r="K703" s="1"/>
      <c r="L703" s="1"/>
      <c r="M703" s="1"/>
      <c r="N703" s="1"/>
      <c r="T703" s="1"/>
      <c r="AE703" s="1"/>
    </row>
    <row r="704" spans="1:31" ht="12.75">
      <c r="A704" s="1"/>
      <c r="B704" s="1"/>
      <c r="C704" s="1"/>
      <c r="D704" s="1"/>
      <c r="E704" s="11"/>
      <c r="F704" s="1"/>
      <c r="G704" s="1"/>
      <c r="H704" s="1"/>
      <c r="I704" s="1"/>
      <c r="J704" s="1"/>
      <c r="K704" s="1"/>
      <c r="L704" s="1"/>
      <c r="M704" s="1"/>
      <c r="N704" s="1"/>
      <c r="T704" s="1"/>
      <c r="AE704" s="1"/>
    </row>
    <row r="705" spans="1:31" ht="12.75">
      <c r="A705" s="1"/>
      <c r="B705" s="1"/>
      <c r="C705" s="1"/>
      <c r="D705" s="1"/>
      <c r="E705" s="11"/>
      <c r="F705" s="1"/>
      <c r="G705" s="1"/>
      <c r="H705" s="1"/>
      <c r="I705" s="1"/>
      <c r="J705" s="1"/>
      <c r="K705" s="1"/>
      <c r="L705" s="1"/>
      <c r="M705" s="1"/>
      <c r="N705" s="1"/>
      <c r="T705" s="1"/>
      <c r="AE705" s="1"/>
    </row>
    <row r="706" spans="1:31" ht="12.75">
      <c r="A706" s="1"/>
      <c r="B706" s="1"/>
      <c r="C706" s="1"/>
      <c r="D706" s="1"/>
      <c r="E706" s="11"/>
      <c r="F706" s="1"/>
      <c r="G706" s="1"/>
      <c r="H706" s="1"/>
      <c r="I706" s="1"/>
      <c r="J706" s="1"/>
      <c r="K706" s="1"/>
      <c r="L706" s="1"/>
      <c r="M706" s="1"/>
      <c r="N706" s="1"/>
      <c r="T706" s="1"/>
      <c r="AE706" s="1"/>
    </row>
    <row r="707" spans="1:31" ht="12.75">
      <c r="A707" s="1"/>
      <c r="B707" s="1"/>
      <c r="C707" s="1"/>
      <c r="D707" s="1"/>
      <c r="E707" s="11"/>
      <c r="F707" s="1"/>
      <c r="G707" s="1"/>
      <c r="H707" s="1"/>
      <c r="I707" s="1"/>
      <c r="J707" s="1"/>
      <c r="K707" s="1"/>
      <c r="L707" s="1"/>
      <c r="M707" s="1"/>
      <c r="N707" s="1"/>
      <c r="T707" s="1"/>
      <c r="AE707" s="1"/>
    </row>
    <row r="708" spans="1:31" ht="12.75">
      <c r="A708" s="1"/>
      <c r="B708" s="1"/>
      <c r="C708" s="1"/>
      <c r="D708" s="1"/>
      <c r="E708" s="11"/>
      <c r="F708" s="1"/>
      <c r="G708" s="1"/>
      <c r="H708" s="1"/>
      <c r="I708" s="1"/>
      <c r="J708" s="1"/>
      <c r="K708" s="1"/>
      <c r="L708" s="1"/>
      <c r="M708" s="1"/>
      <c r="N708" s="1"/>
      <c r="T708" s="1"/>
      <c r="AE708" s="1"/>
    </row>
    <row r="709" spans="1:31" ht="12.75">
      <c r="A709" s="1"/>
      <c r="B709" s="1"/>
      <c r="C709" s="1"/>
      <c r="D709" s="1"/>
      <c r="E709" s="11"/>
      <c r="F709" s="1"/>
      <c r="G709" s="1"/>
      <c r="H709" s="1"/>
      <c r="I709" s="1"/>
      <c r="J709" s="1"/>
      <c r="K709" s="1"/>
      <c r="L709" s="1"/>
      <c r="M709" s="1"/>
      <c r="N709" s="1"/>
      <c r="T709" s="1"/>
      <c r="AE709" s="1"/>
    </row>
    <row r="710" spans="1:31" ht="12.75">
      <c r="A710" s="1"/>
      <c r="B710" s="1"/>
      <c r="C710" s="1"/>
      <c r="D710" s="1"/>
      <c r="E710" s="11"/>
      <c r="F710" s="1"/>
      <c r="G710" s="1"/>
      <c r="H710" s="1"/>
      <c r="I710" s="1"/>
      <c r="J710" s="1"/>
      <c r="K710" s="1"/>
      <c r="L710" s="1"/>
      <c r="M710" s="1"/>
      <c r="N710" s="1"/>
      <c r="T710" s="1"/>
      <c r="AE710" s="1"/>
    </row>
    <row r="711" spans="1:31" ht="12.75">
      <c r="A711" s="1"/>
      <c r="B711" s="1"/>
      <c r="C711" s="1"/>
      <c r="D711" s="1"/>
      <c r="E711" s="11"/>
      <c r="F711" s="1"/>
      <c r="G711" s="1"/>
      <c r="H711" s="1"/>
      <c r="I711" s="1"/>
      <c r="J711" s="1"/>
      <c r="K711" s="1"/>
      <c r="L711" s="1"/>
      <c r="M711" s="1"/>
      <c r="N711" s="1"/>
      <c r="T711" s="1"/>
      <c r="AE711" s="1"/>
    </row>
    <row r="712" spans="1:31" ht="12.75">
      <c r="A712" s="1"/>
      <c r="B712" s="1"/>
      <c r="C712" s="1"/>
      <c r="D712" s="1"/>
      <c r="E712" s="11"/>
      <c r="F712" s="1"/>
      <c r="G712" s="1"/>
      <c r="H712" s="1"/>
      <c r="I712" s="1"/>
      <c r="J712" s="1"/>
      <c r="K712" s="1"/>
      <c r="L712" s="1"/>
      <c r="M712" s="1"/>
      <c r="N712" s="1"/>
      <c r="T712" s="1"/>
      <c r="AE712" s="1"/>
    </row>
    <row r="713" spans="1:31" ht="12.75">
      <c r="A713" s="1"/>
      <c r="B713" s="1"/>
      <c r="C713" s="1"/>
      <c r="D713" s="1"/>
      <c r="E713" s="11"/>
      <c r="F713" s="1"/>
      <c r="G713" s="1"/>
      <c r="H713" s="1"/>
      <c r="I713" s="1"/>
      <c r="J713" s="1"/>
      <c r="K713" s="1"/>
      <c r="L713" s="1"/>
      <c r="M713" s="1"/>
      <c r="N713" s="1"/>
      <c r="T713" s="1"/>
      <c r="AE713" s="1"/>
    </row>
    <row r="714" spans="1:31" ht="12.75">
      <c r="A714" s="1"/>
      <c r="B714" s="1"/>
      <c r="C714" s="1"/>
      <c r="D714" s="1"/>
      <c r="E714" s="11"/>
      <c r="F714" s="1"/>
      <c r="G714" s="1"/>
      <c r="H714" s="1"/>
      <c r="I714" s="1"/>
      <c r="J714" s="1"/>
      <c r="K714" s="1"/>
      <c r="L714" s="1"/>
      <c r="M714" s="1"/>
      <c r="N714" s="1"/>
      <c r="T714" s="1"/>
      <c r="AE714" s="1"/>
    </row>
    <row r="715" spans="1:31" ht="12.75">
      <c r="A715" s="1"/>
      <c r="B715" s="1"/>
      <c r="C715" s="1"/>
      <c r="D715" s="1"/>
      <c r="E715" s="11"/>
      <c r="F715" s="1"/>
      <c r="G715" s="1"/>
      <c r="H715" s="1"/>
      <c r="I715" s="1"/>
      <c r="J715" s="1"/>
      <c r="K715" s="1"/>
      <c r="L715" s="1"/>
      <c r="M715" s="1"/>
      <c r="N715" s="1"/>
      <c r="T715" s="1"/>
      <c r="AE715" s="1"/>
    </row>
    <row r="716" spans="1:31" ht="12.75">
      <c r="A716" s="1"/>
      <c r="B716" s="1"/>
      <c r="C716" s="1"/>
      <c r="D716" s="1"/>
      <c r="E716" s="11"/>
      <c r="F716" s="1"/>
      <c r="G716" s="1"/>
      <c r="H716" s="1"/>
      <c r="I716" s="1"/>
      <c r="J716" s="1"/>
      <c r="K716" s="1"/>
      <c r="L716" s="1"/>
      <c r="M716" s="1"/>
      <c r="N716" s="1"/>
      <c r="T716" s="1"/>
      <c r="AE716" s="1"/>
    </row>
    <row r="717" spans="1:31" ht="12.75">
      <c r="A717" s="1"/>
      <c r="B717" s="1"/>
      <c r="C717" s="1"/>
      <c r="D717" s="1"/>
      <c r="E717" s="11"/>
      <c r="F717" s="1"/>
      <c r="G717" s="1"/>
      <c r="H717" s="1"/>
      <c r="I717" s="1"/>
      <c r="J717" s="1"/>
      <c r="K717" s="1"/>
      <c r="L717" s="1"/>
      <c r="M717" s="1"/>
      <c r="N717" s="1"/>
      <c r="T717" s="1"/>
      <c r="AE717" s="1"/>
    </row>
    <row r="718" spans="1:31" ht="12.75">
      <c r="A718" s="1"/>
      <c r="B718" s="1"/>
      <c r="C718" s="1"/>
      <c r="D718" s="1"/>
      <c r="E718" s="11"/>
      <c r="F718" s="1"/>
      <c r="G718" s="1"/>
      <c r="H718" s="1"/>
      <c r="I718" s="1"/>
      <c r="J718" s="1"/>
      <c r="K718" s="1"/>
      <c r="L718" s="1"/>
      <c r="M718" s="1"/>
      <c r="N718" s="1"/>
      <c r="T718" s="1"/>
      <c r="AE718" s="1"/>
    </row>
    <row r="719" spans="1:31" ht="12.75">
      <c r="A719" s="1"/>
      <c r="B719" s="1"/>
      <c r="C719" s="1"/>
      <c r="D719" s="1"/>
      <c r="E719" s="11"/>
      <c r="F719" s="1"/>
      <c r="G719" s="1"/>
      <c r="H719" s="1"/>
      <c r="I719" s="1"/>
      <c r="J719" s="1"/>
      <c r="K719" s="1"/>
      <c r="L719" s="1"/>
      <c r="M719" s="1"/>
      <c r="N719" s="1"/>
      <c r="T719" s="1"/>
      <c r="AE719" s="1"/>
    </row>
    <row r="720" spans="1:31" ht="12.75">
      <c r="A720" s="1"/>
      <c r="B720" s="1"/>
      <c r="C720" s="1"/>
      <c r="D720" s="1"/>
      <c r="E720" s="11"/>
      <c r="F720" s="1"/>
      <c r="G720" s="1"/>
      <c r="H720" s="1"/>
      <c r="I720" s="1"/>
      <c r="J720" s="1"/>
      <c r="K720" s="1"/>
      <c r="L720" s="1"/>
      <c r="M720" s="1"/>
      <c r="N720" s="1"/>
      <c r="T720" s="1"/>
      <c r="AE720" s="1"/>
    </row>
    <row r="721" spans="1:31" ht="12.75">
      <c r="A721" s="1"/>
      <c r="B721" s="1"/>
      <c r="C721" s="1"/>
      <c r="D721" s="1"/>
      <c r="E721" s="11"/>
      <c r="F721" s="1"/>
      <c r="G721" s="1"/>
      <c r="H721" s="1"/>
      <c r="I721" s="1"/>
      <c r="J721" s="1"/>
      <c r="K721" s="1"/>
      <c r="L721" s="1"/>
      <c r="M721" s="1"/>
      <c r="N721" s="1"/>
      <c r="T721" s="1"/>
      <c r="AE721" s="1"/>
    </row>
    <row r="722" spans="1:31" ht="12.75">
      <c r="A722" s="1"/>
      <c r="B722" s="1"/>
      <c r="C722" s="1"/>
      <c r="D722" s="1"/>
      <c r="E722" s="11"/>
      <c r="F722" s="1"/>
      <c r="G722" s="1"/>
      <c r="H722" s="1"/>
      <c r="I722" s="1"/>
      <c r="J722" s="1"/>
      <c r="K722" s="1"/>
      <c r="L722" s="1"/>
      <c r="M722" s="1"/>
      <c r="N722" s="1"/>
      <c r="T722" s="1"/>
      <c r="AE722" s="1"/>
    </row>
    <row r="723" spans="1:31" ht="12.75">
      <c r="A723" s="1"/>
      <c r="B723" s="1"/>
      <c r="C723" s="1"/>
      <c r="D723" s="1"/>
      <c r="E723" s="11"/>
      <c r="F723" s="1"/>
      <c r="G723" s="1"/>
      <c r="H723" s="1"/>
      <c r="I723" s="1"/>
      <c r="J723" s="1"/>
      <c r="K723" s="1"/>
      <c r="L723" s="1"/>
      <c r="M723" s="1"/>
      <c r="N723" s="1"/>
      <c r="T723" s="1"/>
      <c r="AE723" s="1"/>
    </row>
    <row r="724" spans="1:31" ht="12.75">
      <c r="A724" s="1"/>
      <c r="B724" s="1"/>
      <c r="C724" s="1"/>
      <c r="D724" s="1"/>
      <c r="E724" s="11"/>
      <c r="F724" s="1"/>
      <c r="G724" s="1"/>
      <c r="H724" s="1"/>
      <c r="I724" s="1"/>
      <c r="J724" s="1"/>
      <c r="K724" s="1"/>
      <c r="L724" s="1"/>
      <c r="M724" s="1"/>
      <c r="N724" s="1"/>
      <c r="T724" s="1"/>
      <c r="AE724" s="1"/>
    </row>
    <row r="725" spans="1:31" ht="12.75">
      <c r="A725" s="1"/>
      <c r="B725" s="1"/>
      <c r="C725" s="1"/>
      <c r="D725" s="1"/>
      <c r="E725" s="11"/>
      <c r="F725" s="1"/>
      <c r="G725" s="1"/>
      <c r="H725" s="1"/>
      <c r="I725" s="1"/>
      <c r="J725" s="1"/>
      <c r="K725" s="1"/>
      <c r="L725" s="1"/>
      <c r="M725" s="1"/>
      <c r="N725" s="1"/>
      <c r="T725" s="1"/>
      <c r="AE725" s="1"/>
    </row>
    <row r="726" spans="1:31" ht="12.75">
      <c r="A726" s="1"/>
      <c r="B726" s="1"/>
      <c r="C726" s="1"/>
      <c r="D726" s="1"/>
      <c r="E726" s="11"/>
      <c r="F726" s="1"/>
      <c r="G726" s="1"/>
      <c r="H726" s="1"/>
      <c r="I726" s="1"/>
      <c r="J726" s="1"/>
      <c r="K726" s="1"/>
      <c r="L726" s="1"/>
      <c r="M726" s="1"/>
      <c r="N726" s="1"/>
      <c r="T726" s="1"/>
      <c r="AE726" s="1"/>
    </row>
    <row r="727" spans="1:31" ht="12.75">
      <c r="A727" s="1"/>
      <c r="B727" s="1"/>
      <c r="C727" s="1"/>
      <c r="D727" s="1"/>
      <c r="E727" s="11"/>
      <c r="F727" s="1"/>
      <c r="G727" s="1"/>
      <c r="H727" s="1"/>
      <c r="I727" s="1"/>
      <c r="J727" s="1"/>
      <c r="K727" s="1"/>
      <c r="L727" s="1"/>
      <c r="M727" s="1"/>
      <c r="N727" s="1"/>
      <c r="T727" s="1"/>
      <c r="AE727" s="1"/>
    </row>
    <row r="728" spans="1:31" ht="12.75">
      <c r="A728" s="1"/>
      <c r="B728" s="1"/>
      <c r="C728" s="1"/>
      <c r="D728" s="1"/>
      <c r="E728" s="11"/>
      <c r="F728" s="1"/>
      <c r="G728" s="1"/>
      <c r="H728" s="1"/>
      <c r="I728" s="1"/>
      <c r="J728" s="1"/>
      <c r="K728" s="1"/>
      <c r="L728" s="1"/>
      <c r="M728" s="1"/>
      <c r="N728" s="1"/>
      <c r="T728" s="1"/>
      <c r="AE728" s="1"/>
    </row>
    <row r="729" spans="1:31" ht="12.75">
      <c r="A729" s="1"/>
      <c r="B729" s="1"/>
      <c r="C729" s="1"/>
      <c r="D729" s="1"/>
      <c r="E729" s="11"/>
      <c r="F729" s="1"/>
      <c r="G729" s="1"/>
      <c r="H729" s="1"/>
      <c r="I729" s="1"/>
      <c r="J729" s="1"/>
      <c r="K729" s="1"/>
      <c r="L729" s="1"/>
      <c r="M729" s="1"/>
      <c r="N729" s="1"/>
      <c r="T729" s="1"/>
      <c r="AE729" s="1"/>
    </row>
    <row r="730" spans="1:31" ht="12.75">
      <c r="A730" s="1"/>
      <c r="B730" s="1"/>
      <c r="C730" s="1"/>
      <c r="D730" s="1"/>
      <c r="E730" s="11"/>
      <c r="F730" s="1"/>
      <c r="G730" s="1"/>
      <c r="H730" s="1"/>
      <c r="I730" s="1"/>
      <c r="J730" s="1"/>
      <c r="K730" s="1"/>
      <c r="L730" s="1"/>
      <c r="M730" s="1"/>
      <c r="N730" s="1"/>
      <c r="T730" s="1"/>
      <c r="AE730" s="1"/>
    </row>
    <row r="731" spans="1:31" ht="12.75">
      <c r="A731" s="1"/>
      <c r="B731" s="1"/>
      <c r="C731" s="1"/>
      <c r="D731" s="1"/>
      <c r="E731" s="11"/>
      <c r="F731" s="1"/>
      <c r="G731" s="1"/>
      <c r="H731" s="1"/>
      <c r="I731" s="1"/>
      <c r="J731" s="1"/>
      <c r="K731" s="1"/>
      <c r="L731" s="1"/>
      <c r="M731" s="1"/>
      <c r="N731" s="1"/>
      <c r="T731" s="1"/>
      <c r="AE731" s="1"/>
    </row>
    <row r="732" spans="1:31" ht="12.75">
      <c r="A732" s="1"/>
      <c r="B732" s="1"/>
      <c r="C732" s="1"/>
      <c r="D732" s="1"/>
      <c r="E732" s="11"/>
      <c r="F732" s="1"/>
      <c r="G732" s="1"/>
      <c r="H732" s="1"/>
      <c r="I732" s="1"/>
      <c r="J732" s="1"/>
      <c r="K732" s="1"/>
      <c r="L732" s="1"/>
      <c r="M732" s="1"/>
      <c r="N732" s="1"/>
      <c r="T732" s="1"/>
      <c r="AE732" s="1"/>
    </row>
    <row r="733" spans="1:31" ht="12.75">
      <c r="A733" s="1"/>
      <c r="B733" s="1"/>
      <c r="C733" s="1"/>
      <c r="D733" s="1"/>
      <c r="E733" s="11"/>
      <c r="F733" s="1"/>
      <c r="G733" s="1"/>
      <c r="H733" s="1"/>
      <c r="I733" s="1"/>
      <c r="J733" s="1"/>
      <c r="K733" s="1"/>
      <c r="L733" s="1"/>
      <c r="M733" s="1"/>
      <c r="N733" s="1"/>
      <c r="T733" s="1"/>
      <c r="AE733" s="1"/>
    </row>
    <row r="734" spans="1:31" ht="12.75">
      <c r="A734" s="1"/>
      <c r="B734" s="1"/>
      <c r="C734" s="1"/>
      <c r="D734" s="1"/>
      <c r="E734" s="11"/>
      <c r="F734" s="1"/>
      <c r="G734" s="1"/>
      <c r="H734" s="1"/>
      <c r="I734" s="1"/>
      <c r="J734" s="1"/>
      <c r="K734" s="1"/>
      <c r="L734" s="1"/>
      <c r="M734" s="1"/>
      <c r="N734" s="1"/>
      <c r="T734" s="1"/>
      <c r="AE734" s="1"/>
    </row>
    <row r="735" spans="1:31" ht="12.75">
      <c r="A735" s="1"/>
      <c r="B735" s="1"/>
      <c r="C735" s="1"/>
      <c r="D735" s="1"/>
      <c r="E735" s="11"/>
      <c r="F735" s="1"/>
      <c r="G735" s="1"/>
      <c r="H735" s="1"/>
      <c r="I735" s="1"/>
      <c r="J735" s="1"/>
      <c r="K735" s="1"/>
      <c r="L735" s="1"/>
      <c r="M735" s="1"/>
      <c r="N735" s="1"/>
      <c r="T735" s="1"/>
      <c r="AE735" s="1"/>
    </row>
    <row r="736" spans="1:31" ht="12.75">
      <c r="A736" s="1"/>
      <c r="B736" s="1"/>
      <c r="C736" s="1"/>
      <c r="D736" s="1"/>
      <c r="E736" s="11"/>
      <c r="F736" s="1"/>
      <c r="G736" s="1"/>
      <c r="H736" s="1"/>
      <c r="I736" s="1"/>
      <c r="J736" s="1"/>
      <c r="K736" s="1"/>
      <c r="L736" s="1"/>
      <c r="M736" s="1"/>
      <c r="N736" s="1"/>
      <c r="T736" s="1"/>
      <c r="AE736" s="1"/>
    </row>
    <row r="737" spans="1:31" ht="12.75">
      <c r="A737" s="1"/>
      <c r="B737" s="1"/>
      <c r="C737" s="1"/>
      <c r="D737" s="1"/>
      <c r="E737" s="11"/>
      <c r="F737" s="1"/>
      <c r="G737" s="1"/>
      <c r="H737" s="1"/>
      <c r="I737" s="1"/>
      <c r="J737" s="1"/>
      <c r="K737" s="1"/>
      <c r="L737" s="1"/>
      <c r="M737" s="1"/>
      <c r="N737" s="1"/>
      <c r="T737" s="1"/>
      <c r="AE737" s="1"/>
    </row>
    <row r="738" spans="1:31" ht="12.75">
      <c r="A738" s="1"/>
      <c r="B738" s="1"/>
      <c r="C738" s="1"/>
      <c r="D738" s="1"/>
      <c r="E738" s="11"/>
      <c r="F738" s="1"/>
      <c r="G738" s="1"/>
      <c r="H738" s="1"/>
      <c r="I738" s="1"/>
      <c r="J738" s="1"/>
      <c r="K738" s="1"/>
      <c r="L738" s="1"/>
      <c r="M738" s="1"/>
      <c r="N738" s="1"/>
      <c r="T738" s="1"/>
      <c r="AE738" s="1"/>
    </row>
    <row r="739" spans="1:31" ht="12.75">
      <c r="A739" s="1"/>
      <c r="B739" s="1"/>
      <c r="C739" s="1"/>
      <c r="D739" s="1"/>
      <c r="E739" s="11"/>
      <c r="F739" s="1"/>
      <c r="G739" s="1"/>
      <c r="H739" s="1"/>
      <c r="I739" s="1"/>
      <c r="J739" s="1"/>
      <c r="K739" s="1"/>
      <c r="L739" s="1"/>
      <c r="M739" s="1"/>
      <c r="N739" s="1"/>
      <c r="T739" s="1"/>
      <c r="AE739" s="1"/>
    </row>
    <row r="740" spans="1:31" ht="12.75">
      <c r="A740" s="1"/>
      <c r="B740" s="1"/>
      <c r="C740" s="1"/>
      <c r="D740" s="1"/>
      <c r="E740" s="11"/>
      <c r="F740" s="1"/>
      <c r="G740" s="1"/>
      <c r="H740" s="1"/>
      <c r="I740" s="1"/>
      <c r="J740" s="1"/>
      <c r="K740" s="1"/>
      <c r="L740" s="1"/>
      <c r="M740" s="1"/>
      <c r="N740" s="1"/>
      <c r="T740" s="1"/>
      <c r="AE740" s="1"/>
    </row>
    <row r="741" spans="1:31" ht="12.75">
      <c r="A741" s="1"/>
      <c r="B741" s="1"/>
      <c r="C741" s="1"/>
      <c r="D741" s="1"/>
      <c r="E741" s="11"/>
      <c r="F741" s="1"/>
      <c r="G741" s="1"/>
      <c r="H741" s="1"/>
      <c r="I741" s="1"/>
      <c r="J741" s="1"/>
      <c r="K741" s="1"/>
      <c r="L741" s="1"/>
      <c r="M741" s="1"/>
      <c r="N741" s="1"/>
      <c r="T741" s="1"/>
      <c r="AE741" s="1"/>
    </row>
    <row r="742" spans="1:31" ht="12.75">
      <c r="A742" s="1"/>
      <c r="B742" s="1"/>
      <c r="C742" s="1"/>
      <c r="D742" s="1"/>
      <c r="E742" s="11"/>
      <c r="F742" s="1"/>
      <c r="G742" s="1"/>
      <c r="H742" s="1"/>
      <c r="I742" s="1"/>
      <c r="J742" s="1"/>
      <c r="K742" s="1"/>
      <c r="L742" s="1"/>
      <c r="M742" s="1"/>
      <c r="N742" s="1"/>
      <c r="T742" s="1"/>
      <c r="AE742" s="1"/>
    </row>
    <row r="743" spans="1:31" ht="12.75">
      <c r="A743" s="1"/>
      <c r="B743" s="1"/>
      <c r="C743" s="1"/>
      <c r="D743" s="1"/>
      <c r="E743" s="11"/>
      <c r="F743" s="1"/>
      <c r="G743" s="1"/>
      <c r="H743" s="1"/>
      <c r="I743" s="1"/>
      <c r="J743" s="1"/>
      <c r="K743" s="1"/>
      <c r="L743" s="1"/>
      <c r="M743" s="1"/>
      <c r="N743" s="1"/>
      <c r="T743" s="1"/>
      <c r="AE743" s="1"/>
    </row>
    <row r="744" spans="1:31" ht="12.75">
      <c r="A744" s="1"/>
      <c r="B744" s="1"/>
      <c r="C744" s="1"/>
      <c r="D744" s="1"/>
      <c r="E744" s="11"/>
      <c r="F744" s="1"/>
      <c r="G744" s="1"/>
      <c r="H744" s="1"/>
      <c r="I744" s="1"/>
      <c r="J744" s="1"/>
      <c r="K744" s="1"/>
      <c r="L744" s="1"/>
      <c r="M744" s="1"/>
      <c r="N744" s="1"/>
      <c r="T744" s="1"/>
      <c r="AE744" s="1"/>
    </row>
    <row r="745" spans="1:31" ht="12.75">
      <c r="A745" s="1"/>
      <c r="B745" s="1"/>
      <c r="C745" s="1"/>
      <c r="D745" s="1"/>
      <c r="E745" s="11"/>
      <c r="F745" s="1"/>
      <c r="G745" s="1"/>
      <c r="H745" s="1"/>
      <c r="I745" s="1"/>
      <c r="J745" s="1"/>
      <c r="K745" s="1"/>
      <c r="L745" s="1"/>
      <c r="M745" s="1"/>
      <c r="N745" s="1"/>
      <c r="T745" s="1"/>
      <c r="AE745" s="1"/>
    </row>
    <row r="746" spans="1:31" ht="12.75">
      <c r="A746" s="1"/>
      <c r="B746" s="1"/>
      <c r="C746" s="1"/>
      <c r="D746" s="1"/>
      <c r="E746" s="11"/>
      <c r="F746" s="1"/>
      <c r="G746" s="1"/>
      <c r="H746" s="1"/>
      <c r="I746" s="1"/>
      <c r="J746" s="1"/>
      <c r="K746" s="1"/>
      <c r="L746" s="1"/>
      <c r="M746" s="1"/>
      <c r="N746" s="1"/>
      <c r="T746" s="1"/>
      <c r="AE746" s="1"/>
    </row>
    <row r="747" spans="1:31" ht="12.75">
      <c r="A747" s="1"/>
      <c r="B747" s="1"/>
      <c r="C747" s="1"/>
      <c r="D747" s="1"/>
      <c r="E747" s="11"/>
      <c r="F747" s="1"/>
      <c r="G747" s="1"/>
      <c r="H747" s="1"/>
      <c r="I747" s="1"/>
      <c r="J747" s="1"/>
      <c r="K747" s="1"/>
      <c r="L747" s="1"/>
      <c r="M747" s="1"/>
      <c r="N747" s="1"/>
      <c r="T747" s="1"/>
      <c r="AE747" s="1"/>
    </row>
    <row r="748" spans="1:31" ht="12.75">
      <c r="A748" s="1"/>
      <c r="B748" s="1"/>
      <c r="C748" s="1"/>
      <c r="D748" s="1"/>
      <c r="E748" s="11"/>
      <c r="F748" s="1"/>
      <c r="G748" s="1"/>
      <c r="H748" s="1"/>
      <c r="I748" s="1"/>
      <c r="J748" s="1"/>
      <c r="K748" s="1"/>
      <c r="L748" s="1"/>
      <c r="M748" s="1"/>
      <c r="N748" s="1"/>
      <c r="T748" s="1"/>
      <c r="AE748" s="1"/>
    </row>
    <row r="749" spans="1:31" ht="12.75">
      <c r="A749" s="1"/>
      <c r="B749" s="1"/>
      <c r="C749" s="1"/>
      <c r="D749" s="1"/>
      <c r="E749" s="11"/>
      <c r="F749" s="1"/>
      <c r="G749" s="1"/>
      <c r="H749" s="1"/>
      <c r="I749" s="1"/>
      <c r="J749" s="1"/>
      <c r="K749" s="1"/>
      <c r="L749" s="1"/>
      <c r="M749" s="1"/>
      <c r="N749" s="1"/>
      <c r="T749" s="1"/>
      <c r="AE749" s="1"/>
    </row>
    <row r="750" spans="1:31" ht="12.75">
      <c r="A750" s="1"/>
      <c r="B750" s="1"/>
      <c r="C750" s="1"/>
      <c r="D750" s="1"/>
      <c r="E750" s="11"/>
      <c r="F750" s="1"/>
      <c r="G750" s="1"/>
      <c r="H750" s="1"/>
      <c r="I750" s="1"/>
      <c r="J750" s="1"/>
      <c r="K750" s="1"/>
      <c r="L750" s="1"/>
      <c r="M750" s="1"/>
      <c r="N750" s="1"/>
      <c r="T750" s="1"/>
      <c r="AE750" s="1"/>
    </row>
    <row r="751" spans="1:31" ht="12.75">
      <c r="A751" s="1"/>
      <c r="B751" s="1"/>
      <c r="C751" s="1"/>
      <c r="D751" s="1"/>
      <c r="E751" s="11"/>
      <c r="F751" s="1"/>
      <c r="G751" s="1"/>
      <c r="H751" s="1"/>
      <c r="I751" s="1"/>
      <c r="J751" s="1"/>
      <c r="K751" s="1"/>
      <c r="L751" s="1"/>
      <c r="M751" s="1"/>
      <c r="N751" s="1"/>
      <c r="T751" s="1"/>
      <c r="AE751" s="1"/>
    </row>
    <row r="752" spans="1:31" ht="12.75">
      <c r="A752" s="1"/>
      <c r="B752" s="1"/>
      <c r="C752" s="1"/>
      <c r="D752" s="1"/>
      <c r="E752" s="11"/>
      <c r="F752" s="1"/>
      <c r="G752" s="1"/>
      <c r="H752" s="1"/>
      <c r="I752" s="1"/>
      <c r="J752" s="1"/>
      <c r="K752" s="1"/>
      <c r="L752" s="1"/>
      <c r="M752" s="1"/>
      <c r="N752" s="1"/>
      <c r="T752" s="1"/>
      <c r="AE752" s="1"/>
    </row>
    <row r="753" spans="1:31" ht="12.75">
      <c r="A753" s="1"/>
      <c r="B753" s="1"/>
      <c r="C753" s="1"/>
      <c r="D753" s="1"/>
      <c r="E753" s="11"/>
      <c r="F753" s="1"/>
      <c r="G753" s="1"/>
      <c r="H753" s="1"/>
      <c r="I753" s="1"/>
      <c r="J753" s="1"/>
      <c r="K753" s="1"/>
      <c r="L753" s="1"/>
      <c r="M753" s="1"/>
      <c r="N753" s="1"/>
      <c r="T753" s="1"/>
      <c r="AE753" s="1"/>
    </row>
    <row r="754" spans="1:31" ht="12.75">
      <c r="A754" s="1"/>
      <c r="B754" s="1"/>
      <c r="C754" s="1"/>
      <c r="D754" s="1"/>
      <c r="E754" s="11"/>
      <c r="F754" s="1"/>
      <c r="G754" s="1"/>
      <c r="H754" s="1"/>
      <c r="I754" s="1"/>
      <c r="J754" s="1"/>
      <c r="K754" s="1"/>
      <c r="L754" s="1"/>
      <c r="M754" s="1"/>
      <c r="N754" s="1"/>
      <c r="T754" s="1"/>
      <c r="AE754" s="1"/>
    </row>
    <row r="755" spans="1:31" ht="12.75">
      <c r="A755" s="1"/>
      <c r="B755" s="1"/>
      <c r="C755" s="1"/>
      <c r="D755" s="1"/>
      <c r="E755" s="11"/>
      <c r="F755" s="1"/>
      <c r="G755" s="1"/>
      <c r="H755" s="1"/>
      <c r="I755" s="1"/>
      <c r="J755" s="1"/>
      <c r="K755" s="1"/>
      <c r="L755" s="1"/>
      <c r="M755" s="1"/>
      <c r="N755" s="1"/>
      <c r="T755" s="1"/>
      <c r="AE755" s="1"/>
    </row>
    <row r="756" spans="1:31" ht="12.75">
      <c r="A756" s="1"/>
      <c r="B756" s="1"/>
      <c r="C756" s="1"/>
      <c r="D756" s="1"/>
      <c r="E756" s="11"/>
      <c r="F756" s="1"/>
      <c r="G756" s="1"/>
      <c r="H756" s="1"/>
      <c r="I756" s="1"/>
      <c r="J756" s="1"/>
      <c r="K756" s="1"/>
      <c r="L756" s="1"/>
      <c r="M756" s="1"/>
      <c r="N756" s="1"/>
      <c r="T756" s="1"/>
      <c r="AE756" s="1"/>
    </row>
    <row r="757" spans="1:31" ht="12.75">
      <c r="A757" s="1"/>
      <c r="B757" s="1"/>
      <c r="C757" s="1"/>
      <c r="D757" s="1"/>
      <c r="E757" s="11"/>
      <c r="F757" s="1"/>
      <c r="G757" s="1"/>
      <c r="H757" s="1"/>
      <c r="I757" s="1"/>
      <c r="J757" s="1"/>
      <c r="K757" s="1"/>
      <c r="L757" s="1"/>
      <c r="M757" s="1"/>
      <c r="N757" s="1"/>
      <c r="T757" s="1"/>
      <c r="AE757" s="1"/>
    </row>
    <row r="758" spans="1:31" ht="12.75">
      <c r="A758" s="1"/>
      <c r="B758" s="1"/>
      <c r="C758" s="1"/>
      <c r="D758" s="1"/>
      <c r="E758" s="11"/>
      <c r="F758" s="1"/>
      <c r="G758" s="1"/>
      <c r="H758" s="1"/>
      <c r="I758" s="1"/>
      <c r="J758" s="1"/>
      <c r="K758" s="1"/>
      <c r="L758" s="1"/>
      <c r="M758" s="1"/>
      <c r="N758" s="1"/>
      <c r="T758" s="1"/>
      <c r="AE758" s="1"/>
    </row>
    <row r="759" spans="1:31" ht="12.75">
      <c r="A759" s="1"/>
      <c r="B759" s="1"/>
      <c r="C759" s="1"/>
      <c r="D759" s="1"/>
      <c r="E759" s="11"/>
      <c r="F759" s="1"/>
      <c r="G759" s="1"/>
      <c r="H759" s="1"/>
      <c r="I759" s="1"/>
      <c r="J759" s="1"/>
      <c r="K759" s="1"/>
      <c r="L759" s="1"/>
      <c r="M759" s="1"/>
      <c r="N759" s="1"/>
      <c r="T759" s="1"/>
      <c r="AE759" s="1"/>
    </row>
    <row r="760" spans="1:31" ht="12.75">
      <c r="A760" s="1"/>
      <c r="B760" s="1"/>
      <c r="C760" s="1"/>
      <c r="D760" s="1"/>
      <c r="E760" s="11"/>
      <c r="F760" s="1"/>
      <c r="G760" s="1"/>
      <c r="H760" s="1"/>
      <c r="I760" s="1"/>
      <c r="J760" s="1"/>
      <c r="K760" s="1"/>
      <c r="L760" s="1"/>
      <c r="M760" s="1"/>
      <c r="N760" s="1"/>
      <c r="T760" s="1"/>
      <c r="AE760" s="1"/>
    </row>
    <row r="761" spans="1:31" ht="12.75">
      <c r="A761" s="1"/>
      <c r="B761" s="1"/>
      <c r="C761" s="1"/>
      <c r="D761" s="1"/>
      <c r="E761" s="11"/>
      <c r="F761" s="1"/>
      <c r="G761" s="1"/>
      <c r="H761" s="1"/>
      <c r="I761" s="1"/>
      <c r="J761" s="1"/>
      <c r="K761" s="1"/>
      <c r="L761" s="1"/>
      <c r="M761" s="1"/>
      <c r="N761" s="1"/>
      <c r="T761" s="1"/>
      <c r="AE761" s="1"/>
    </row>
    <row r="762" spans="1:31" ht="12.75">
      <c r="A762" s="1"/>
      <c r="B762" s="1"/>
      <c r="C762" s="1"/>
      <c r="D762" s="1"/>
      <c r="E762" s="11"/>
      <c r="F762" s="1"/>
      <c r="G762" s="1"/>
      <c r="H762" s="1"/>
      <c r="I762" s="1"/>
      <c r="J762" s="1"/>
      <c r="K762" s="1"/>
      <c r="L762" s="1"/>
      <c r="M762" s="1"/>
      <c r="N762" s="1"/>
      <c r="T762" s="1"/>
      <c r="AE762" s="1"/>
    </row>
    <row r="763" spans="1:31" ht="12.75">
      <c r="A763" s="1"/>
      <c r="B763" s="1"/>
      <c r="C763" s="1"/>
      <c r="D763" s="1"/>
      <c r="E763" s="11"/>
      <c r="F763" s="1"/>
      <c r="G763" s="1"/>
      <c r="H763" s="1"/>
      <c r="I763" s="1"/>
      <c r="J763" s="1"/>
      <c r="K763" s="1"/>
      <c r="L763" s="1"/>
      <c r="M763" s="1"/>
      <c r="N763" s="1"/>
      <c r="T763" s="1"/>
      <c r="AE763" s="1"/>
    </row>
    <row r="764" spans="1:31" ht="12.75">
      <c r="A764" s="1"/>
      <c r="B764" s="1"/>
      <c r="C764" s="1"/>
      <c r="D764" s="1"/>
      <c r="E764" s="11"/>
      <c r="F764" s="1"/>
      <c r="G764" s="1"/>
      <c r="H764" s="1"/>
      <c r="I764" s="1"/>
      <c r="J764" s="1"/>
      <c r="K764" s="1"/>
      <c r="L764" s="1"/>
      <c r="M764" s="1"/>
      <c r="N764" s="1"/>
      <c r="T764" s="1"/>
      <c r="AE764" s="1"/>
    </row>
    <row r="765" spans="1:31" ht="12.75">
      <c r="A765" s="1"/>
      <c r="B765" s="1"/>
      <c r="C765" s="1"/>
      <c r="D765" s="1"/>
      <c r="E765" s="11"/>
      <c r="F765" s="1"/>
      <c r="G765" s="1"/>
      <c r="H765" s="1"/>
      <c r="I765" s="1"/>
      <c r="J765" s="1"/>
      <c r="K765" s="1"/>
      <c r="L765" s="1"/>
      <c r="M765" s="1"/>
      <c r="N765" s="1"/>
      <c r="T765" s="1"/>
      <c r="AE765" s="1"/>
    </row>
    <row r="766" spans="1:31" ht="12.75">
      <c r="A766" s="1"/>
      <c r="B766" s="1"/>
      <c r="C766" s="1"/>
      <c r="D766" s="1"/>
      <c r="E766" s="11"/>
      <c r="F766" s="1"/>
      <c r="G766" s="1"/>
      <c r="H766" s="1"/>
      <c r="I766" s="1"/>
      <c r="J766" s="1"/>
      <c r="K766" s="1"/>
      <c r="L766" s="1"/>
      <c r="M766" s="1"/>
      <c r="N766" s="1"/>
      <c r="T766" s="1"/>
      <c r="AE766" s="1"/>
    </row>
    <row r="767" spans="1:31" ht="12.75">
      <c r="A767" s="1"/>
      <c r="B767" s="1"/>
      <c r="C767" s="1"/>
      <c r="D767" s="1"/>
      <c r="E767" s="11"/>
      <c r="F767" s="1"/>
      <c r="G767" s="1"/>
      <c r="H767" s="1"/>
      <c r="I767" s="1"/>
      <c r="J767" s="1"/>
      <c r="K767" s="1"/>
      <c r="L767" s="1"/>
      <c r="M767" s="1"/>
      <c r="N767" s="1"/>
      <c r="T767" s="1"/>
      <c r="AE767" s="1"/>
    </row>
    <row r="768" spans="1:31" ht="12.75">
      <c r="A768" s="1"/>
      <c r="B768" s="1"/>
      <c r="C768" s="1"/>
      <c r="D768" s="1"/>
      <c r="E768" s="11"/>
      <c r="F768" s="1"/>
      <c r="G768" s="1"/>
      <c r="H768" s="1"/>
      <c r="I768" s="1"/>
      <c r="J768" s="1"/>
      <c r="K768" s="1"/>
      <c r="L768" s="1"/>
      <c r="M768" s="1"/>
      <c r="N768" s="1"/>
      <c r="T768" s="1"/>
      <c r="AE768" s="1"/>
    </row>
  </sheetData>
  <autoFilter ref="A1:M449">
    <filterColumn colId="0"/>
    <filterColumn colId="1"/>
    <filterColumn colId="2"/>
    <filterColumn colId="3"/>
    <filterColumn colId="4"/>
    <filterColumn colId="6"/>
  </autoFilter>
  <mergeCells count="3">
    <mergeCell ref="R1:S1"/>
    <mergeCell ref="R11:S11"/>
    <mergeCell ref="R12:S12"/>
  </mergeCells>
  <conditionalFormatting sqref="H288:H299 H254:H263 H271 H235:H247 H41:H74 H120:H164 H172 H180:H217 H224:H225 H228:H231 H307:H308 H2:H34 X3:X4 H431:H432">
    <cfRule type="cellIs" dxfId="20" priority="19" operator="equal">
      <formula>"_"</formula>
    </cfRule>
    <cfRule type="cellIs" dxfId="19" priority="20" operator="equal">
      <formula>"-"</formula>
    </cfRule>
    <cfRule type="cellIs" dxfId="18" priority="21" operator="equal">
      <formula>"w"</formula>
    </cfRule>
    <cfRule type="cellIs" dxfId="17" priority="22" operator="equal">
      <formula>"X"</formula>
    </cfRule>
  </conditionalFormatting>
  <conditionalFormatting sqref="P11:P29">
    <cfRule type="containsText" dxfId="16" priority="18" operator="containsText" text="PIU">
      <formula>NOT(ISERROR(SEARCH("PIU",P11)))</formula>
    </cfRule>
  </conditionalFormatting>
  <conditionalFormatting sqref="P11:P29">
    <cfRule type="containsText" dxfId="15" priority="17" operator="containsText" text="Projeto">
      <formula>NOT(ISERROR(SEARCH("Projeto",P11)))</formula>
    </cfRule>
  </conditionalFormatting>
  <conditionalFormatting sqref="H320:H344 H346:H348 H352:H358 I361 I363 H378:H380 I392 I382:I384 H392:H396 I394:I396 H398:H400 H404 I397:M404 H5:H318 A2:M4 A5:G429 K405:K432 I5:I359 I365:I367 I371:I380 J5:M396 H405:J429 L405:M429 B430:B753 A433:A753 C433:M753 A451:M451">
    <cfRule type="expression" dxfId="14" priority="16">
      <formula>$F2="F"</formula>
    </cfRule>
  </conditionalFormatting>
  <conditionalFormatting sqref="A300:K300 E301">
    <cfRule type="expression" dxfId="13" priority="15">
      <formula>$D300="F"</formula>
    </cfRule>
  </conditionalFormatting>
  <conditionalFormatting sqref="H288:I299 A288:B299 D288:D299 B300 K288:M299 L396:L411">
    <cfRule type="expression" dxfId="12" priority="14">
      <formula>$I288="F"</formula>
    </cfRule>
  </conditionalFormatting>
  <conditionalFormatting sqref="H288:I299 D288:D299 A288:B299 B300 K288:L299 L396:L411 AE288:AE299">
    <cfRule type="expression" dxfId="11" priority="13">
      <formula>#REF!="F"</formula>
    </cfRule>
  </conditionalFormatting>
  <conditionalFormatting sqref="I393">
    <cfRule type="expression" dxfId="10" priority="12">
      <formula>$F391="F"</formula>
    </cfRule>
  </conditionalFormatting>
  <conditionalFormatting sqref="I381 AE381">
    <cfRule type="expression" dxfId="9" priority="11">
      <formula>#REF!="F"</formula>
    </cfRule>
  </conditionalFormatting>
  <conditionalFormatting sqref="A430:C432 G430:M432">
    <cfRule type="expression" dxfId="8" priority="10">
      <formula>$J430="F"</formula>
    </cfRule>
  </conditionalFormatting>
  <conditionalFormatting sqref="L430">
    <cfRule type="expression" dxfId="7" priority="9">
      <formula>$F430="F"</formula>
    </cfRule>
  </conditionalFormatting>
  <conditionalFormatting sqref="L431">
    <cfRule type="expression" dxfId="6" priority="8">
      <formula>$F431="F"</formula>
    </cfRule>
  </conditionalFormatting>
  <conditionalFormatting sqref="L432">
    <cfRule type="expression" dxfId="5" priority="7">
      <formula>$F432="F"</formula>
    </cfRule>
  </conditionalFormatting>
  <conditionalFormatting sqref="AE361 AE363 AE365:AE367 AE392 AE371:AE380 AE382:AE384 AE2:AE359 AE394:AE429">
    <cfRule type="expression" dxfId="4" priority="6">
      <formula>$F2="F"</formula>
    </cfRule>
  </conditionalFormatting>
  <conditionalFormatting sqref="AE300">
    <cfRule type="expression" dxfId="3" priority="5">
      <formula>$D300="F"</formula>
    </cfRule>
  </conditionalFormatting>
  <conditionalFormatting sqref="AE288:AE299">
    <cfRule type="expression" dxfId="2" priority="4">
      <formula>$I288="F"</formula>
    </cfRule>
  </conditionalFormatting>
  <conditionalFormatting sqref="AE393">
    <cfRule type="expression" dxfId="1" priority="3">
      <formula>$F391="F"</formula>
    </cfRule>
  </conditionalFormatting>
  <conditionalFormatting sqref="AE430:AE432">
    <cfRule type="expression" dxfId="0" priority="2">
      <formula>$J430="F"</formula>
    </cfRule>
  </conditionalFormatting>
  <hyperlinks>
    <hyperlink ref="I4" r:id="rId1"/>
    <hyperlink ref="I5" r:id="rId2"/>
    <hyperlink ref="I6" r:id="rId3"/>
    <hyperlink ref="I8" r:id="rId4"/>
    <hyperlink ref="I15" r:id="rId5"/>
    <hyperlink ref="I16" r:id="rId6"/>
    <hyperlink ref="I17" r:id="rId7"/>
    <hyperlink ref="I19" r:id="rId8"/>
    <hyperlink ref="I20" r:id="rId9"/>
    <hyperlink ref="I22" r:id="rId10"/>
    <hyperlink ref="I23" r:id="rId11"/>
    <hyperlink ref="I24" r:id="rId12"/>
    <hyperlink ref="I25" r:id="rId13"/>
    <hyperlink ref="I171" r:id="rId14"/>
    <hyperlink ref="I173" r:id="rId15"/>
    <hyperlink ref="I177" r:id="rId16"/>
    <hyperlink ref="I178" r:id="rId17"/>
    <hyperlink ref="I179" r:id="rId18"/>
    <hyperlink ref="I183" r:id="rId19"/>
    <hyperlink ref="I197" r:id="rId20"/>
    <hyperlink ref="I198" r:id="rId21"/>
    <hyperlink ref="I196" r:id="rId22"/>
    <hyperlink ref="I182" r:id="rId23"/>
    <hyperlink ref="I180" r:id="rId24"/>
    <hyperlink ref="I175" r:id="rId25"/>
    <hyperlink ref="I172" r:id="rId26"/>
    <hyperlink ref="I203" r:id="rId27"/>
    <hyperlink ref="I204" r:id="rId28"/>
    <hyperlink ref="I222" r:id="rId29"/>
    <hyperlink ref="I223" r:id="rId30"/>
    <hyperlink ref="I224" r:id="rId31"/>
    <hyperlink ref="I225" r:id="rId32"/>
    <hyperlink ref="I226" r:id="rId33"/>
    <hyperlink ref="I227" r:id="rId34"/>
    <hyperlink ref="I228" r:id="rId35" location="/consulta"/>
    <hyperlink ref="I247" r:id="rId36"/>
    <hyperlink ref="I248" r:id="rId37"/>
    <hyperlink ref="I249" r:id="rId38"/>
    <hyperlink ref="I250" r:id="rId39"/>
    <hyperlink ref="I251" r:id="rId40"/>
    <hyperlink ref="I252" r:id="rId41"/>
    <hyperlink ref="I253" r:id="rId42"/>
    <hyperlink ref="I254" r:id="rId43"/>
    <hyperlink ref="Y4" r:id="rId44"/>
    <hyperlink ref="I67" r:id="rId45"/>
    <hyperlink ref="I71" r:id="rId46"/>
    <hyperlink ref="I80" r:id="rId47"/>
    <hyperlink ref="I295" r:id="rId48"/>
    <hyperlink ref="I298" r:id="rId49"/>
    <hyperlink ref="I296" r:id="rId50"/>
    <hyperlink ref="I297" r:id="rId51"/>
    <hyperlink ref="I307" r:id="rId52" location="/consulta"/>
    <hyperlink ref="I305" r:id="rId53"/>
    <hyperlink ref="I304" r:id="rId54"/>
    <hyperlink ref="I306" r:id="rId55"/>
    <hyperlink ref="I133" r:id="rId56"/>
    <hyperlink ref="I100" r:id="rId57"/>
    <hyperlink ref="I137" r:id="rId58"/>
    <hyperlink ref="I138" r:id="rId59"/>
    <hyperlink ref="I139" r:id="rId60"/>
    <hyperlink ref="I140" r:id="rId61"/>
    <hyperlink ref="I117" r:id="rId62"/>
    <hyperlink ref="I118" r:id="rId63"/>
    <hyperlink ref="I119" r:id="rId64"/>
    <hyperlink ref="I72" r:id="rId65"/>
    <hyperlink ref="I114" r:id="rId66"/>
    <hyperlink ref="I115" r:id="rId67"/>
    <hyperlink ref="I229" r:id="rId68"/>
    <hyperlink ref="I230" r:id="rId69" display="http://minuta.gestaourbana.prefeitura.sp.gov.br/pl-arco-jurubatuba/static/pdf/2_PERIMETROS_DE_ADESAO_E_PERIMETRO_EXPANDIDO.pdf"/>
    <hyperlink ref="I231" r:id="rId70" display="http://minuta.gestaourbana.prefeitura.sp.gov.br/pl-arco-jurubatuba/static/pdf/3_PARAMETROS_URBANISTICOS.pdf"/>
    <hyperlink ref="I232" r:id="rId71" display="http://minuta.gestaourbana.prefeitura.sp.gov.br/pl-arco-jurubatuba/static/pdf/4_COMPARTIMENTOS AMBIENTAIS E SISTEMA DE DRENAGEM.pdf"/>
    <hyperlink ref="I233" r:id="rId72" display="http://minuta.gestaourbana.prefeitura.sp.gov.br/pl-arco-jurubatuba/static/pdf/5_FAVELAS_ZEIS.pdf"/>
    <hyperlink ref="I234" r:id="rId73" display="http://minuta.gestaourbana.prefeitura.sp.gov.br/pl-arco-jurubatuba/static/pdf/6_AREAS_VERDES.pdf"/>
    <hyperlink ref="I235" r:id="rId74" display="http://minuta.gestaourbana.prefeitura.sp.gov.br/pl-arco-jurubatuba/static/pdf/7_PLANO_MELHORAMENTOS_VIARIOS.pdf"/>
    <hyperlink ref="I236" r:id="rId75" display="http://minuta.gestaourbana.prefeitura.sp.gov.br/pl-arco-jurubatuba/static/pdf/8_PROGRAMA_DE_INTERVENCOES.pdf"/>
    <hyperlink ref="I238" r:id="rId76" display="http://minuta.gestaourbana.prefeitura.sp.gov.br/pl-arco-jurubatuba/static/pdf/ACJ_Quadro_1A.pdf"/>
    <hyperlink ref="I239" r:id="rId77" display="http://minuta.gestaourbana.prefeitura.sp.gov.br/pl-arco-jurubatuba/static/pdf/ACJ_Quadro_1B.pdf"/>
    <hyperlink ref="I240" r:id="rId78" display="http://minuta.gestaourbana.prefeitura.sp.gov.br/pl-arco-jurubatuba/static/pdf/ACJ_Quadro_1C.pdf"/>
    <hyperlink ref="I241" r:id="rId79" display="http://minuta.gestaourbana.prefeitura.sp.gov.br/pl-arco-jurubatuba/static/pdf/ACJ_Quadro_1D.pdf"/>
    <hyperlink ref="I242" r:id="rId80" display="http://minuta.gestaourbana.prefeitura.sp.gov.br/pl-arco-jurubatuba/static/pdf/ACJ_Quadro_2.pdf"/>
    <hyperlink ref="I243" r:id="rId81" display="http://minuta.gestaourbana.prefeitura.sp.gov.br/pl-arco-jurubatuba/static/pdf/ACJ_Quadro_2A.pdf"/>
    <hyperlink ref="I244" r:id="rId82" display="http://minuta.gestaourbana.prefeitura.sp.gov.br/pl-arco-jurubatuba/static/pdf/ACJ_Quadro_3.pdf"/>
    <hyperlink ref="I386" r:id="rId83"/>
    <hyperlink ref="I387" r:id="rId84"/>
    <hyperlink ref="I401" r:id="rId85" location="/campo-limpo"/>
    <hyperlink ref="I384" r:id="rId86"/>
    <hyperlink ref="I52" r:id="rId87"/>
    <hyperlink ref="I53" r:id="rId88"/>
    <hyperlink ref="I54" r:id="rId89"/>
    <hyperlink ref="I55" r:id="rId90"/>
    <hyperlink ref="I56" r:id="rId91"/>
    <hyperlink ref="I57" r:id="rId92"/>
    <hyperlink ref="I58" r:id="rId93"/>
    <hyperlink ref="I59" r:id="rId94"/>
    <hyperlink ref="I60" r:id="rId95"/>
    <hyperlink ref="I61" r:id="rId96"/>
    <hyperlink ref="I62" r:id="rId97"/>
    <hyperlink ref="I63" r:id="rId98"/>
    <hyperlink ref="I64" r:id="rId99"/>
    <hyperlink ref="I65" r:id="rId100"/>
    <hyperlink ref="I66" r:id="rId101"/>
    <hyperlink ref="I68" r:id="rId102"/>
    <hyperlink ref="I69" r:id="rId103"/>
    <hyperlink ref="I116" r:id="rId104"/>
    <hyperlink ref="I120" r:id="rId105"/>
    <hyperlink ref="I121" r:id="rId106"/>
    <hyperlink ref="I122" r:id="rId107"/>
    <hyperlink ref="I123" r:id="rId108"/>
    <hyperlink ref="I124" r:id="rId109"/>
    <hyperlink ref="I125" r:id="rId110"/>
    <hyperlink ref="I126" r:id="rId111"/>
    <hyperlink ref="I127" r:id="rId112"/>
    <hyperlink ref="I128" r:id="rId113"/>
    <hyperlink ref="I129" r:id="rId114"/>
    <hyperlink ref="I130" r:id="rId115"/>
    <hyperlink ref="I131" r:id="rId116"/>
    <hyperlink ref="I132" r:id="rId117"/>
    <hyperlink ref="I134" r:id="rId118"/>
    <hyperlink ref="I135" r:id="rId119"/>
    <hyperlink ref="I136" r:id="rId120"/>
    <hyperlink ref="I292" r:id="rId121"/>
    <hyperlink ref="I279" r:id="rId122"/>
    <hyperlink ref="I283" r:id="rId123" display="http://minuta.gestaourbana.prefeitura.sp.gov.br/piu-pacaembu/static/xls/piu-pacaembu_consulta_respostas_2018-02-08.zip"/>
    <hyperlink ref="I34" r:id="rId124" location="/"/>
    <hyperlink ref="I42" r:id="rId125"/>
    <hyperlink ref="I44" r:id="rId126"/>
    <hyperlink ref="I45" r:id="rId127"/>
    <hyperlink ref="I46" r:id="rId128"/>
    <hyperlink ref="I47" r:id="rId129"/>
    <hyperlink ref="I271" r:id="rId130" location="/"/>
    <hyperlink ref="I272" r:id="rId131"/>
    <hyperlink ref="I273" r:id="rId132"/>
    <hyperlink ref="I274" r:id="rId133"/>
    <hyperlink ref="I280" r:id="rId134"/>
    <hyperlink ref="I284" r:id="rId135" location="/consulta"/>
    <hyperlink ref="I399" r:id="rId136"/>
    <hyperlink ref="I412" r:id="rId137"/>
    <hyperlink ref="I400" r:id="rId138"/>
    <hyperlink ref="I413" r:id="rId139"/>
    <hyperlink ref="I389" r:id="rId140" location="/item-1"/>
    <hyperlink ref="I407" r:id="rId141" location="/item-1"/>
    <hyperlink ref="I420" r:id="rId142" location="/item-1"/>
    <hyperlink ref="I255" r:id="rId143"/>
    <hyperlink ref="I256" r:id="rId144"/>
    <hyperlink ref="I257" r:id="rId145"/>
    <hyperlink ref="I258" r:id="rId146"/>
    <hyperlink ref="I260" r:id="rId147"/>
    <hyperlink ref="I259" r:id="rId148"/>
    <hyperlink ref="I185" r:id="rId149"/>
    <hyperlink ref="I186" r:id="rId150"/>
    <hyperlink ref="I187" r:id="rId151"/>
    <hyperlink ref="I188" r:id="rId152"/>
    <hyperlink ref="I189" r:id="rId153"/>
    <hyperlink ref="I190" r:id="rId154"/>
    <hyperlink ref="I191" r:id="rId155"/>
    <hyperlink ref="I192" r:id="rId156"/>
    <hyperlink ref="I193" r:id="rId157"/>
    <hyperlink ref="I194" r:id="rId158"/>
    <hyperlink ref="I195" r:id="rId159"/>
    <hyperlink ref="I184" r:id="rId160"/>
    <hyperlink ref="I141" r:id="rId161"/>
    <hyperlink ref="O11" r:id="rId162" display="..\01_Documentação\01_PIU_Rio_Branco"/>
    <hyperlink ref="O12" r:id="rId163" display="..\01_Documentação\02_PIU_Vila_Leopoldina"/>
    <hyperlink ref="O13" r:id="rId164" display="..\01_Documentação\03_PIU_Arco_Tiete"/>
    <hyperlink ref="O14" r:id="rId165" display="..\01_Documentação\04_PIU_NESP"/>
    <hyperlink ref="O15" r:id="rId166" display="..\01_Documentação\05_PIU_Arco_Jurubatuba"/>
    <hyperlink ref="O17" r:id="rId167" display="..\01_Documentação\07_PL_Anhembi"/>
    <hyperlink ref="O18" r:id="rId168" display="..\01_Documentação\08_PIU_Pacaembu"/>
    <hyperlink ref="O19" r:id="rId169" display="..\01_Documentação\09_PIU_Vila_Olimpia"/>
    <hyperlink ref="O20" r:id="rId170" display="..\01_Documentação\010_PIU_Nacoes_Unidas"/>
    <hyperlink ref="O21" r:id="rId171" display="..\01_Documentação\011_PIU_Area_Central"/>
    <hyperlink ref="O22" r:id="rId172" display="..\01_Documentação\012_PIU_Arco_Pinheiros"/>
    <hyperlink ref="O23" r:id="rId173" display="..\01_Documentação\16_Bairros_Tamanduateí"/>
    <hyperlink ref="O24" r:id="rId174" display="..\01_Documentação\17_PIU_Terminal_Capelinha"/>
    <hyperlink ref="O25" r:id="rId175" display="..\01_Documentação\18_PIU_Terminal_Campo_Limpo"/>
    <hyperlink ref="O26" r:id="rId176" display="..\01_Documentação\19_PIU_Terminal_Princesa_Isabel"/>
    <hyperlink ref="P12" r:id="rId177"/>
    <hyperlink ref="P19" r:id="rId178"/>
    <hyperlink ref="P17" r:id="rId179"/>
    <hyperlink ref="P18" r:id="rId180"/>
    <hyperlink ref="P13" r:id="rId181"/>
    <hyperlink ref="P20" r:id="rId182"/>
    <hyperlink ref="P11" r:id="rId183"/>
    <hyperlink ref="P14" r:id="rId184"/>
    <hyperlink ref="P15" r:id="rId185"/>
    <hyperlink ref="P21" r:id="rId186"/>
    <hyperlink ref="P22" r:id="rId187"/>
    <hyperlink ref="P23" r:id="rId188"/>
    <hyperlink ref="P24" r:id="rId189"/>
    <hyperlink ref="P25" r:id="rId190"/>
    <hyperlink ref="P26" r:id="rId191"/>
    <hyperlink ref="I301" r:id="rId192"/>
    <hyperlink ref="I372" r:id="rId193"/>
    <hyperlink ref="I291" r:id="rId194"/>
    <hyperlink ref="I378" r:id="rId195"/>
    <hyperlink ref="I379" r:id="rId196"/>
    <hyperlink ref="I336" r:id="rId197"/>
    <hyperlink ref="I337" r:id="rId198"/>
    <hyperlink ref="I338" r:id="rId199"/>
    <hyperlink ref="I380" r:id="rId200"/>
    <hyperlink ref="I381" r:id="rId201"/>
    <hyperlink ref="I382" r:id="rId202"/>
    <hyperlink ref="I339" r:id="rId203"/>
    <hyperlink ref="I340" r:id="rId204"/>
    <hyperlink ref="I341" r:id="rId205"/>
    <hyperlink ref="I342" r:id="rId206"/>
    <hyperlink ref="I317" r:id="rId207"/>
    <hyperlink ref="I324" r:id="rId208"/>
    <hyperlink ref="L339" r:id="rId209"/>
    <hyperlink ref="I343" r:id="rId210"/>
    <hyperlink ref="I312" r:id="rId211"/>
    <hyperlink ref="I313" r:id="rId212"/>
    <hyperlink ref="I314" r:id="rId213"/>
    <hyperlink ref="I315" r:id="rId214"/>
    <hyperlink ref="I316" r:id="rId215"/>
    <hyperlink ref="I318" r:id="rId216"/>
    <hyperlink ref="I319" r:id="rId217"/>
    <hyperlink ref="I320" r:id="rId218"/>
    <hyperlink ref="I321" r:id="rId219"/>
    <hyperlink ref="I322" r:id="rId220"/>
    <hyperlink ref="I323" r:id="rId221"/>
    <hyperlink ref="I325" r:id="rId222"/>
    <hyperlink ref="I383" r:id="rId223"/>
    <hyperlink ref="I350" r:id="rId224"/>
    <hyperlink ref="I351" r:id="rId225"/>
    <hyperlink ref="I352" r:id="rId226"/>
    <hyperlink ref="I353" r:id="rId227"/>
    <hyperlink ref="I354" r:id="rId228"/>
    <hyperlink ref="I355" r:id="rId229"/>
    <hyperlink ref="I344" r:id="rId230"/>
    <hyperlink ref="I357" r:id="rId231" display="http://gestaourbana.prefeitura.sp.gov.br/18120-2/"/>
    <hyperlink ref="I359" r:id="rId232" display="http://gestaourbana.prefeitura.sp.gov.br/reuniao-com-representantes-dos-movimentos-de-moradia-da-regiao/"/>
    <hyperlink ref="I361" r:id="rId233" display="http://gestaourbana.prefeitura.sp.gov.br/noticias/conselho-municipal-de-politica-urbana-realiza-primeira-reuniao-ordinaria-com-novos-integrantes-eleitos/"/>
    <hyperlink ref="I326" r:id="rId234" display="http://gestaourbana.prefeitura.sp.gov.br/noticias/operacao-urbana-mooca-vila-carioca-encerra-ciclo-de-audiencias-publicas/"/>
    <hyperlink ref="I327" r:id="rId235" display="http://gestaourbana.prefeitura.sp.gov.br/noticias/segunda-audiencia-publica-da-operacao-urbana-mooca-vila-carioca-da-continuidade-a-discussao-sobre-o-licenciamento-ambiental-para-os-bairros-do-tamanduatei/"/>
    <hyperlink ref="I328" r:id="rId236" display="http://gestaourbana.prefeitura.sp.gov.br/noticias/primeira-audiencia-publica-da-operacao-urbana-mooca-vila-carioca-reune-180-pessoas/"/>
    <hyperlink ref="I373" r:id="rId237"/>
    <hyperlink ref="I374" r:id="rId238"/>
    <hyperlink ref="I375" r:id="rId239"/>
    <hyperlink ref="I377" r:id="rId240"/>
    <hyperlink ref="I370" r:id="rId241"/>
    <hyperlink ref="I376" r:id="rId242"/>
    <hyperlink ref="I345" r:id="rId243"/>
    <hyperlink ref="I144" r:id="rId244"/>
    <hyperlink ref="I161" r:id="rId245"/>
    <hyperlink ref="I156" r:id="rId246"/>
    <hyperlink ref="I157" r:id="rId247"/>
    <hyperlink ref="I158" r:id="rId248"/>
    <hyperlink ref="I145" r:id="rId249"/>
    <hyperlink ref="I146" r:id="rId250"/>
    <hyperlink ref="I148" r:id="rId251"/>
    <hyperlink ref="I147" r:id="rId252"/>
    <hyperlink ref="I170" r:id="rId253"/>
    <hyperlink ref="I165" r:id="rId254"/>
    <hyperlink ref="I164" r:id="rId255"/>
    <hyperlink ref="I163" r:id="rId256"/>
    <hyperlink ref="I162" r:id="rId257"/>
    <hyperlink ref="I111" r:id="rId258"/>
    <hyperlink ref="I113" r:id="rId259"/>
    <hyperlink ref="I112" r:id="rId260"/>
    <hyperlink ref="I110" r:id="rId261"/>
    <hyperlink ref="I109" r:id="rId262"/>
    <hyperlink ref="I108" r:id="rId263"/>
    <hyperlink ref="I103" r:id="rId264"/>
    <hyperlink ref="I104" r:id="rId265"/>
    <hyperlink ref="I106" r:id="rId266"/>
    <hyperlink ref="I107" r:id="rId267"/>
    <hyperlink ref="I105" r:id="rId268"/>
    <hyperlink ref="I142" r:id="rId269"/>
    <hyperlink ref="I366" r:id="rId270"/>
    <hyperlink ref="I367" r:id="rId271"/>
    <hyperlink ref="I368" r:id="rId272"/>
    <hyperlink ref="I369" r:id="rId273"/>
    <hyperlink ref="I349" r:id="rId274"/>
    <hyperlink ref="I160" r:id="rId275"/>
    <hyperlink ref="I262" r:id="rId276"/>
    <hyperlink ref="I264" r:id="rId277"/>
    <hyperlink ref="Y3" r:id="rId278"/>
    <hyperlink ref="I3" r:id="rId279"/>
    <hyperlink ref="I426" r:id="rId280"/>
    <hyperlink ref="I427" r:id="rId281"/>
    <hyperlink ref="I428" r:id="rId282"/>
    <hyperlink ref="I429" r:id="rId283" location="/"/>
    <hyperlink ref="I432" r:id="rId284"/>
    <hyperlink ref="I431" r:id="rId285"/>
    <hyperlink ref="AE299" r:id="rId286" display="http://www.prefeitura.sp.gov.br/cidade/secretarias/upload/desenvolvimento_urbano/sp_urbanismo/FARIA_LIMA/2018/GGOUCFL_2a_RE_convocacao_2018_05_22.pdf"/>
    <hyperlink ref="AE308" r:id="rId287" display="http://www.prefeitura.sp.gov.br/cidade/secretarias/upload/desenvolvimento_urbano/sp_urbanismo/FARIA_LIMA/2018/GGOUCFL_2a_RE_convocacao_2018_05_22.pdf"/>
    <hyperlink ref="AC1" r:id="rId288"/>
    <hyperlink ref="I12" r:id="rId289"/>
    <hyperlink ref="I18" r:id="rId290"/>
    <hyperlink ref="I308" r:id="rId291"/>
    <hyperlink ref="I309" r:id="rId292"/>
    <hyperlink ref="I433" r:id="rId293" location="/"/>
    <hyperlink ref="I443" r:id="rId294"/>
    <hyperlink ref="I444" r:id="rId295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296"/>
  <legacyDrawing r:id="rId2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hiperlinks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e059145</dc:creator>
  <cp:lastModifiedBy>e059145</cp:lastModifiedBy>
  <dcterms:created xsi:type="dcterms:W3CDTF">2018-07-30T19:20:58Z</dcterms:created>
  <dcterms:modified xsi:type="dcterms:W3CDTF">2018-07-30T20:16:35Z</dcterms:modified>
</cp:coreProperties>
</file>