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arquivos_tramitacao!$A$1:$L$986</definedName>
    <definedName hidden="1" localSheetId="3" name="_xlnm._FilterDatabase">data_tramitacao!$A$1:$A$145</definedName>
  </definedNames>
  <calcPr/>
  <extLst>
    <ext uri="GoogleSheetsCustomDataVersion1">
      <go:sheetsCustomData xmlns:go="http://customooxmlschemas.google.com/" r:id="rId12" roundtripDataSignature="AMtx7mhITcX3EdnO2hOEbDbJin1RbmDZZQ=="/>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odfoLe+OOQuwRRCQ48LAz/+v21g=="/>
    </ext>
  </extLst>
</comments>
</file>

<file path=xl/sharedStrings.xml><?xml version="1.0" encoding="utf-8"?>
<sst xmlns="http://schemas.openxmlformats.org/spreadsheetml/2006/main" count="2457" uniqueCount="1852">
  <si>
    <t>id_projetos</t>
  </si>
  <si>
    <t>projeto</t>
  </si>
  <si>
    <t>id_tramitacao</t>
  </si>
  <si>
    <t>tramitacao</t>
  </si>
  <si>
    <t>id_grupo</t>
  </si>
  <si>
    <t>grupo</t>
  </si>
  <si>
    <t>id_fonte</t>
  </si>
  <si>
    <t>fonte</t>
  </si>
  <si>
    <t>data</t>
  </si>
  <si>
    <t>evento</t>
  </si>
  <si>
    <t>documento</t>
  </si>
  <si>
    <t>arquivo_url</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</si>
  <si>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</si>
  <si>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</si>
  <si>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</si>
  <si>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</si>
  <si>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</si>
  <si>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</si>
  <si>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</si>
  <si>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</si>
  <si>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</si>
  <si>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</si>
  <si>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http://gestaourbana.prefeitura.sp.gov.br/wp-content/uploads/piu-monitoramento/VL2_34_Consulta_DOC.pdf</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</si>
  <si>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</si>
  <si>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</si>
  <si>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</si>
  <si>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</si>
  <si>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</si>
  <si>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</si>
  <si>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</si>
  <si>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</si>
  <si>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</si>
  <si>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</si>
  <si>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</si>
  <si>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</si>
  <si>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</si>
  <si>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</si>
  <si>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</si>
  <si>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</si>
  <si>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</si>
  <si>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</si>
  <si>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</si>
  <si>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</si>
  <si>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</si>
  <si>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</si>
  <si>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</si>
  <si>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</si>
  <si>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</si>
  <si>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</si>
  <si>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</si>
  <si>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</si>
  <si>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</si>
  <si>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</si>
  <si>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</si>
  <si>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</si>
  <si>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</si>
  <si>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</si>
  <si>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</si>
  <si>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</si>
  <si>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</si>
  <si>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</si>
  <si>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</si>
  <si>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</si>
  <si>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</si>
  <si>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</si>
  <si>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</si>
  <si>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</si>
  <si>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</si>
  <si>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</si>
  <si>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</si>
  <si>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</si>
  <si>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</si>
  <si>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</si>
  <si>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</si>
  <si>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</si>
  <si>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</si>
  <si>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</si>
  <si>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</si>
  <si>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</si>
  <si>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</si>
  <si>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</si>
  <si>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</si>
  <si>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</si>
  <si>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</si>
  <si>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</si>
  <si>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</si>
  <si>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</si>
  <si>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</si>
  <si>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</si>
  <si>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</si>
  <si>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</si>
  <si>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</si>
  <si>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</si>
  <si>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</si>
  <si>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</si>
  <si>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</si>
  <si>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</si>
  <si>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</si>
  <si>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</si>
  <si>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</si>
  <si>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</si>
  <si>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</si>
  <si>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</si>
  <si>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</si>
  <si>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</si>
  <si>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</si>
  <si>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</si>
  <si>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</si>
  <si>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</si>
  <si>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</si>
  <si>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</si>
  <si>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</si>
  <si>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</si>
  <si>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</si>
  <si>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</si>
  <si>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</si>
  <si>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</si>
  <si>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</si>
  <si>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</si>
  <si>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</si>
  <si>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</si>
  <si>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</si>
  <si>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</si>
  <si>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</si>
  <si>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</si>
  <si>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</si>
  <si>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</si>
  <si>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</si>
  <si>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</si>
  <si>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</si>
  <si>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</si>
  <si>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</si>
  <si>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</si>
  <si>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</si>
  <si>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</si>
  <si>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</si>
  <si>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</si>
  <si>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</si>
  <si>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</si>
  <si>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</si>
  <si>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</si>
  <si>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</si>
  <si>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</si>
  <si>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</si>
  <si>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</si>
  <si>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</si>
  <si>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</si>
  <si>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</si>
  <si>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</si>
  <si>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</si>
  <si>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</si>
  <si>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</si>
  <si>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</si>
  <si>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</si>
  <si>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</si>
  <si>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</si>
  <si>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</si>
  <si>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</si>
  <si>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</si>
  <si>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</si>
  <si>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</si>
  <si>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</si>
  <si>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</si>
  <si>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</si>
  <si>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</si>
  <si>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</si>
  <si>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</si>
  <si>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</si>
  <si>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</si>
  <si>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</si>
  <si>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</si>
  <si>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</si>
  <si>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</si>
  <si>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</si>
  <si>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</si>
  <si>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</si>
  <si>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</si>
  <si>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</si>
  <si>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</si>
  <si>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</si>
  <si>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</si>
  <si>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</si>
  <si>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</si>
  <si>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</si>
  <si>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</si>
  <si>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</si>
  <si>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</si>
  <si>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</si>
  <si>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</si>
  <si>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</si>
  <si>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</si>
  <si>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</si>
  <si>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</si>
  <si>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</si>
  <si>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</si>
  <si>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</si>
  <si>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</si>
  <si>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</si>
  <si>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</si>
  <si>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</si>
  <si>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</si>
  <si>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</si>
  <si>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</si>
  <si>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</si>
  <si>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</si>
  <si>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</si>
  <si>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</si>
  <si>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</si>
  <si>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</si>
  <si>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</si>
  <si>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</si>
  <si>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</si>
  <si>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</si>
  <si>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</si>
  <si>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</si>
  <si>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</si>
  <si>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</si>
  <si>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</si>
  <si>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</si>
  <si>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</si>
  <si>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</si>
  <si>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</si>
  <si>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</si>
  <si>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</si>
  <si>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</si>
  <si>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</si>
  <si>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</si>
  <si>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</si>
  <si>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</si>
  <si>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</si>
  <si>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</si>
  <si>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</si>
  <si>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</si>
  <si>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</si>
  <si>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</si>
  <si>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</si>
  <si>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</si>
  <si>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</si>
  <si>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</si>
  <si>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</si>
  <si>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</si>
  <si>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</si>
  <si>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</si>
  <si>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</si>
  <si>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</si>
  <si>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</si>
  <si>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</si>
  <si>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</si>
  <si>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</si>
  <si>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</si>
  <si>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</si>
  <si>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</si>
  <si>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</si>
  <si>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</si>
  <si>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</si>
  <si>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</si>
  <si>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</si>
  <si>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</si>
  <si>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</si>
  <si>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</si>
  <si>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</si>
  <si>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</si>
  <si>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</si>
  <si>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</si>
  <si>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</si>
  <si>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</si>
  <si>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</si>
  <si>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</si>
  <si>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</si>
  <si>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</si>
  <si>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</si>
  <si>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</si>
  <si>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</si>
  <si>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</si>
  <si>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</si>
  <si>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</si>
  <si>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</si>
  <si>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</si>
  <si>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</si>
  <si>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</si>
  <si>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</si>
  <si>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</si>
  <si>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</si>
  <si>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</si>
  <si>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</si>
  <si>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</si>
  <si>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</si>
  <si>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</si>
  <si>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</si>
  <si>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</si>
  <si>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</si>
  <si>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</si>
  <si>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</si>
  <si>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</si>
  <si>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</si>
  <si>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</si>
  <si>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</si>
  <si>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</si>
  <si>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</si>
  <si>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</si>
  <si>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</si>
  <si>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</si>
  <si>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</si>
  <si>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</si>
  <si>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</si>
  <si>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</si>
  <si>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</si>
  <si>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</si>
  <si>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</si>
  <si>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</si>
  <si>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</si>
  <si>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</si>
  <si>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</si>
  <si>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</si>
  <si>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</si>
  <si>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</si>
  <si>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</si>
  <si>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</si>
  <si>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</si>
  <si>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</si>
  <si>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</si>
  <si>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</si>
  <si>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</si>
  <si>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</si>
  <si>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</si>
  <si>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</si>
  <si>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</si>
  <si>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</si>
  <si>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</si>
  <si>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</si>
  <si>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</si>
  <si>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</si>
  <si>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</si>
  <si>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</si>
  <si>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</si>
  <si>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</si>
  <si>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</si>
  <si>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</si>
  <si>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</si>
  <si>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</si>
  <si>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</si>
  <si>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</si>
  <si>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</si>
  <si>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</si>
  <si>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</si>
  <si>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</si>
  <si>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</si>
  <si>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</si>
  <si>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</si>
  <si>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</si>
  <si>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</si>
  <si>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</si>
  <si>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</si>
  <si>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</si>
  <si>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</si>
  <si>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</si>
  <si>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</si>
  <si>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</si>
  <si>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</si>
  <si>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</si>
  <si>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</si>
  <si>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</si>
  <si>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</si>
  <si>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</si>
  <si>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</si>
  <si>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</si>
  <si>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</si>
  <si>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</si>
  <si>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</si>
  <si>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</si>
  <si>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</si>
  <si>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</si>
  <si>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</si>
  <si>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</si>
  <si>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</si>
  <si>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</si>
  <si>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</si>
  <si>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</si>
  <si>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</si>
  <si>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</si>
  <si>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</si>
  <si>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</si>
  <si>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</si>
  <si>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</si>
  <si>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</si>
  <si>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</si>
  <si>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</si>
  <si>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</si>
  <si>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</si>
  <si>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</si>
  <si>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</si>
  <si>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</si>
  <si>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</si>
  <si>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</si>
  <si>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</si>
  <si>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</si>
  <si>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</si>
  <si>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</si>
  <si>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</si>
  <si>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</si>
  <si>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</si>
  <si>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</si>
  <si>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</si>
  <si>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</si>
  <si>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</si>
  <si>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</si>
  <si>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</si>
  <si>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</si>
  <si>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</si>
  <si>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</si>
  <si>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</si>
  <si>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</si>
  <si>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</si>
  <si>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</si>
  <si>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</si>
  <si>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</si>
  <si>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</si>
  <si>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</si>
  <si>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</si>
  <si>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</si>
  <si>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</si>
  <si>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</si>
  <si>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</si>
  <si>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</si>
  <si>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</si>
  <si>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</si>
  <si>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</si>
  <si>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</si>
  <si>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</si>
  <si>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</si>
  <si>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</si>
  <si>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</si>
  <si>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</si>
  <si>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</si>
  <si>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</si>
  <si>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</si>
  <si>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</si>
  <si>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</si>
  <si>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</si>
  <si>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</si>
  <si>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</si>
  <si>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</si>
  <si>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</si>
  <si>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</si>
  <si>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</si>
  <si>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</si>
  <si>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</si>
  <si>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</si>
  <si>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</si>
  <si>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</si>
  <si>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</si>
  <si>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</si>
  <si>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</si>
  <si>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</si>
  <si>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</si>
  <si>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</si>
  <si>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</si>
  <si>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</si>
  <si>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</si>
  <si>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</si>
  <si>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</si>
  <si>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</si>
  <si>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</si>
  <si>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</si>
  <si>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</si>
  <si>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</si>
  <si>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</si>
  <si>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</si>
  <si>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</si>
  <si>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</si>
  <si>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</si>
  <si>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</si>
  <si>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</si>
  <si>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</si>
  <si>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</si>
  <si>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</si>
  <si>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</si>
  <si>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</si>
  <si>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</si>
  <si>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</si>
  <si>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</si>
  <si>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</si>
  <si>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</si>
  <si>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</si>
  <si>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</si>
  <si>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</si>
  <si>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</si>
  <si>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</si>
  <si>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</si>
  <si>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</si>
  <si>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</si>
  <si>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</si>
  <si>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</si>
  <si>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</si>
  <si>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</si>
  <si>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</si>
  <si>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</si>
  <si>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</si>
  <si>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</si>
  <si>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</si>
  <si>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</si>
  <si>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</si>
  <si>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</si>
  <si>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</si>
  <si>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</si>
  <si>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</si>
  <si>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</si>
  <si>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</si>
  <si>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</si>
  <si>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</si>
  <si>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</si>
  <si>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</si>
  <si>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</si>
  <si>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</si>
  <si>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</si>
  <si>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</si>
  <si>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</si>
  <si>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</si>
  <si>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</si>
  <si>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</si>
  <si>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</si>
  <si>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</si>
  <si>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</si>
  <si>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</si>
  <si>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</si>
  <si>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</si>
  <si>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</si>
  <si>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</si>
  <si>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</si>
  <si>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</si>
  <si>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</si>
  <si>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</si>
  <si>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</si>
  <si>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</si>
  <si>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</si>
  <si>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</si>
  <si>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</si>
  <si>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</si>
  <si>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</si>
  <si>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</si>
  <si>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</si>
  <si>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</si>
  <si>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</si>
  <si>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</si>
  <si>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</si>
  <si>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</si>
  <si>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</si>
  <si>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</si>
  <si>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</si>
  <si>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</si>
  <si>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</si>
  <si>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</si>
  <si>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</si>
  <si>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</si>
  <si>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</si>
  <si>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08.12.2014 – Audiência Pública sobre Licenciamento Ambiental – CEU Meninos</t>
  </si>
  <si>
    <t>03/12/2014 – Audiência Pública sobre Licenciamento Ambiental – Círculo dos Trabalhadores Cristãos</t>
  </si>
  <si>
    <t>03.12.2014 – Audiência Pública sobre Licenciamento Ambiental – Círculo dos Trabalhadores Cristãos</t>
  </si>
  <si>
    <t>01/12/2014 – Audiência Pública sobre Licenciamento Ambiental – Clube Atlético Juventus</t>
  </si>
  <si>
    <t>01.12.2014 – Audiência Pública sobre Licenciamento Ambiental – Clube Atlético Juventus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</si>
  <si>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</si>
  <si>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</si>
  <si>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</si>
  <si>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</si>
  <si>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</si>
  <si>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</si>
  <si>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</si>
  <si>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</si>
  <si>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</si>
  <si>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</si>
  <si>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</si>
  <si>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</si>
  <si>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</si>
  <si>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</si>
  <si>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</si>
  <si>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</si>
  <si>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</si>
  <si>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</si>
  <si>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</si>
  <si>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</si>
  <si>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</si>
  <si>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</si>
  <si>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</si>
  <si>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</si>
  <si>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</si>
  <si>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</si>
  <si>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</si>
  <si>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</si>
  <si>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</si>
  <si>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</si>
  <si>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</si>
  <si>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</si>
  <si>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</si>
  <si>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</si>
  <si>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</si>
  <si>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</si>
  <si>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</si>
  <si>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</si>
  <si>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</si>
  <si>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</si>
  <si>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</si>
  <si>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</si>
  <si>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</si>
  <si>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</si>
  <si>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</si>
  <si>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</si>
  <si>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</si>
  <si>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</si>
  <si>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</si>
  <si>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</si>
  <si>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</si>
  <si>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</si>
  <si>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</si>
  <si>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</si>
  <si>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</si>
  <si>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</si>
  <si>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</si>
  <si>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</si>
  <si>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</si>
  <si>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</si>
  <si>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</si>
  <si>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</si>
  <si>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</si>
  <si>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</si>
  <si>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</si>
  <si>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</si>
  <si>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</si>
  <si>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</si>
  <si>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</si>
  <si>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</si>
  <si>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</si>
  <si>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</si>
  <si>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</si>
  <si>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</si>
  <si>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</si>
  <si>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</si>
  <si>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</si>
  <si>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</si>
  <si>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</si>
  <si>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</si>
  <si>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</si>
  <si>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</si>
  <si>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</si>
  <si>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</si>
  <si>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</si>
  <si>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</si>
  <si>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</si>
  <si>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</si>
  <si>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</si>
  <si>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</si>
  <si>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</si>
  <si>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</si>
  <si>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</si>
  <si>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</si>
  <si>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</si>
  <si>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</si>
  <si>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</si>
  <si>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</si>
  <si>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</si>
  <si>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</si>
  <si>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</si>
  <si>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</si>
  <si>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</si>
  <si>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</si>
  <si>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</si>
  <si>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</si>
  <si>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</si>
  <si>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</si>
  <si>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</si>
  <si>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</si>
  <si>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</si>
  <si>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</si>
  <si>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</si>
  <si>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</si>
  <si>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</si>
  <si>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</si>
  <si>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</si>
  <si>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</si>
  <si>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</si>
  <si>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</si>
  <si>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</si>
  <si>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</si>
  <si>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</si>
  <si>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</si>
  <si>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</si>
  <si>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</si>
  <si>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</si>
  <si>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</si>
  <si>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</si>
  <si>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</si>
  <si>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</si>
  <si>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</si>
  <si>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</si>
  <si>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</si>
  <si>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</si>
  <si>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</si>
  <si>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</si>
  <si>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</si>
  <si>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</si>
  <si>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</si>
  <si>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</si>
  <si>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</si>
  <si>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</si>
  <si>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</si>
  <si>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</si>
  <si>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</si>
  <si>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</si>
  <si>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</si>
  <si>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</si>
  <si>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</si>
  <si>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</si>
  <si>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</si>
  <si>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</si>
  <si>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</si>
  <si>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</si>
  <si>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</si>
  <si>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</si>
  <si>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</si>
  <si>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</si>
  <si>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</si>
  <si>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</si>
  <si>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</si>
  <si>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</si>
  <si>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</si>
  <si>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</si>
  <si>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</si>
  <si>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</si>
  <si>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</si>
  <si>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</si>
  <si>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</si>
  <si>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</si>
  <si>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</si>
  <si>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</si>
  <si>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</si>
  <si>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</si>
  <si>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</si>
  <si>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</si>
  <si>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</si>
  <si>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</si>
  <si>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</si>
  <si>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</si>
  <si>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</si>
  <si>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</si>
  <si>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</si>
  <si>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</si>
  <si>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</si>
  <si>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</si>
  <si>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</si>
  <si>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</si>
  <si>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</si>
  <si>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</si>
  <si>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</si>
  <si>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</si>
  <si>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</si>
  <si>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</si>
  <si>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</si>
  <si>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</si>
  <si>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</si>
  <si>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</si>
  <si>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</si>
  <si>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</si>
  <si>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</si>
  <si>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</si>
  <si>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</si>
  <si>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</si>
  <si>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</si>
  <si>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</si>
  <si>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</si>
  <si>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</si>
  <si>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</si>
  <si>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</si>
  <si>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</si>
  <si>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</si>
  <si>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</si>
  <si>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</si>
  <si>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</si>
  <si>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</si>
  <si>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</si>
  <si>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</si>
  <si>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</si>
  <si>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</si>
  <si>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</si>
  <si>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</si>
  <si>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</si>
  <si>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</si>
  <si>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</si>
  <si>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</si>
  <si>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</si>
  <si>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</si>
  <si>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</si>
  <si>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</si>
  <si>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</si>
  <si>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</si>
  <si>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</si>
  <si>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</si>
  <si>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</si>
  <si>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</si>
  <si>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</si>
  <si>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</si>
  <si>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</si>
  <si>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</si>
  <si>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</si>
  <si>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</si>
  <si>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</si>
  <si>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</si>
  <si>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</si>
  <si>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</si>
  <si>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</si>
  <si>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</si>
  <si>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</si>
  <si>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</si>
  <si>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</si>
  <si>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</si>
  <si>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</si>
  <si>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</si>
  <si>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</si>
  <si>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</si>
  <si>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</si>
  <si>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</si>
  <si>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</si>
  <si>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</si>
  <si>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</si>
  <si>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</si>
  <si>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</si>
  <si>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</si>
  <si>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</si>
  <si>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</si>
  <si>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</si>
  <si>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</si>
  <si>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</si>
  <si>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</si>
  <si>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</si>
  <si>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</si>
  <si>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</si>
  <si>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</si>
  <si>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</si>
  <si>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</si>
  <si>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</si>
  <si>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</si>
  <si>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</si>
  <si>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</si>
  <si>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</si>
  <si>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</si>
  <si>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</si>
  <si>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</si>
  <si>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</si>
  <si>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</si>
  <si>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</si>
  <si>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</si>
  <si>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</si>
  <si>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</si>
  <si>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</si>
  <si>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</si>
  <si>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</si>
  <si>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</si>
  <si>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</si>
  <si>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</si>
  <si>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</si>
  <si>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</si>
  <si>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</si>
  <si>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</si>
  <si>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</si>
  <si>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</si>
  <si>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</si>
  <si>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</si>
  <si>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</si>
  <si>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</si>
  <si>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</si>
  <si>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</si>
  <si>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</si>
  <si>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</si>
  <si>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</si>
  <si>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</si>
  <si>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</si>
  <si>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</si>
  <si>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</si>
  <si>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</si>
  <si>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</si>
  <si>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</si>
  <si>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</si>
  <si>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</si>
  <si>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</si>
  <si>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</si>
  <si>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</si>
  <si>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</si>
  <si>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</si>
  <si>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</si>
  <si>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</si>
  <si>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</si>
  <si>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</si>
  <si>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</si>
  <si>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</si>
  <si>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</si>
  <si>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</si>
  <si>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</si>
  <si>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</si>
  <si>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</si>
  <si>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</si>
  <si>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</si>
  <si>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</si>
  <si>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</si>
  <si>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</si>
  <si>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</si>
  <si>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</si>
  <si>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</si>
  <si>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</si>
  <si>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</si>
  <si>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</si>
  <si>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</si>
  <si>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</si>
  <si>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</si>
  <si>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</si>
  <si>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</si>
  <si>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</si>
  <si>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</si>
  <si>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</si>
  <si>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</si>
  <si>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</si>
  <si>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</si>
  <si>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</si>
  <si>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</si>
  <si>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</si>
  <si>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</si>
  <si>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</si>
  <si>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</si>
  <si>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</si>
  <si>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</si>
  <si>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</si>
  <si>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</si>
  <si>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</si>
  <si>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</si>
  <si>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</si>
  <si>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</si>
  <si>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</si>
  <si>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</si>
  <si>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</si>
  <si>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</si>
  <si>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</si>
  <si>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</si>
  <si>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</si>
  <si>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</si>
  <si>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</si>
  <si>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</si>
  <si>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</si>
  <si>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</si>
  <si>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</si>
  <si>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</si>
  <si>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</si>
  <si>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</si>
  <si>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</si>
  <si>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</si>
  <si>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</si>
  <si>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</si>
  <si>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</si>
  <si>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</si>
  <si>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</si>
  <si>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</si>
  <si>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</si>
  <si>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</si>
  <si>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</si>
  <si>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</si>
  <si>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</si>
  <si>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</si>
  <si>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</si>
  <si>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</si>
  <si>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</si>
  <si>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</si>
  <si>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</si>
  <si>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</si>
  <si>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</si>
  <si>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</si>
  <si>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</si>
  <si>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</si>
  <si>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</si>
  <si>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</si>
  <si>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</si>
  <si>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</si>
  <si>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</si>
  <si>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</si>
  <si>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</si>
  <si>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</si>
  <si>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</si>
  <si>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</si>
  <si>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</si>
  <si>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</si>
  <si>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</si>
  <si>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</si>
  <si>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</si>
  <si>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</si>
  <si>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</si>
  <si>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</si>
  <si>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</si>
  <si>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</si>
  <si>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</si>
  <si>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</si>
  <si>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</si>
  <si>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</si>
  <si>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</si>
  <si>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</si>
  <si>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</si>
  <si>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</si>
  <si>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</si>
  <si>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</si>
  <si>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</si>
  <si>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Parecer SMUL-AJ</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</si>
  <si>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</si>
  <si>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</si>
  <si>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</si>
  <si>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</si>
  <si>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</si>
  <si>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</si>
  <si>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</si>
  <si>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</si>
  <si>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</si>
  <si>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</si>
  <si>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</si>
  <si>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</si>
  <si>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</si>
  <si>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</si>
  <si>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</si>
  <si>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</si>
  <si>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</si>
  <si>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</si>
  <si>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</si>
  <si>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</si>
  <si>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</si>
  <si>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</si>
  <si>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</si>
  <si>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</si>
  <si>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</si>
  <si>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</si>
  <si>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</si>
  <si>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</si>
  <si>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</si>
  <si>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</si>
  <si>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</si>
  <si>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</si>
  <si>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</si>
  <si>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</si>
  <si>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</si>
  <si>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</si>
  <si>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</si>
  <si>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</si>
  <si>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</si>
  <si>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</si>
  <si>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</si>
  <si>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</si>
  <si>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</si>
  <si>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</si>
  <si>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</si>
  <si>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</si>
  <si>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</si>
  <si>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</si>
  <si>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</si>
  <si>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</si>
  <si>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</si>
  <si>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</si>
  <si>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</si>
  <si>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</si>
  <si>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</si>
  <si>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</si>
  <si>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</si>
  <si>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</si>
  <si>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</si>
  <si>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</si>
  <si>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</si>
  <si>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</si>
  <si>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</si>
  <si>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</si>
  <si>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</si>
  <si>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</si>
  <si>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</si>
  <si>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</si>
  <si>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</si>
  <si>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</si>
  <si>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</si>
  <si>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</si>
  <si>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</si>
  <si>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</si>
  <si>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</si>
  <si>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</si>
  <si>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</si>
  <si>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</si>
  <si>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</si>
  <si>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</si>
  <si>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</si>
  <si>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</si>
  <si>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</si>
  <si>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</si>
  <si>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</si>
  <si>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</si>
  <si>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</si>
  <si>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</si>
  <si>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</si>
  <si>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</si>
  <si>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</si>
  <si>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</si>
  <si>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</si>
  <si>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</si>
  <si>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</si>
  <si>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</si>
  <si>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</si>
  <si>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</si>
  <si>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</si>
  <si>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</si>
  <si>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</si>
  <si>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</si>
  <si>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</si>
  <si>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</si>
  <si>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</si>
  <si>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</si>
  <si>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</si>
  <si>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</si>
  <si>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</si>
  <si>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</si>
  <si>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</si>
  <si>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</si>
  <si>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</si>
  <si>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</si>
  <si>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</si>
  <si>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</si>
  <si>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</si>
  <si>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</si>
  <si>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</si>
  <si>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</si>
  <si>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</si>
  <si>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</si>
  <si>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</si>
  <si>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</si>
  <si>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</si>
  <si>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</si>
  <si>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</si>
  <si>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</si>
  <si>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</si>
  <si>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</si>
  <si>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</si>
  <si>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</si>
  <si>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</si>
  <si>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</si>
  <si>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</si>
  <si>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</si>
  <si>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</si>
  <si>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</si>
  <si>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</si>
  <si>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</si>
  <si>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</si>
  <si>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</si>
  <si>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</si>
  <si>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</si>
  <si>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</si>
  <si>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</si>
  <si>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</si>
  <si>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</si>
  <si>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</si>
  <si>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</si>
  <si>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</si>
  <si>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</si>
  <si>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</si>
  <si>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</si>
  <si>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</si>
  <si>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</si>
  <si>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</si>
  <si>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</si>
  <si>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</si>
  <si>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</si>
  <si>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</si>
  <si>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</si>
  <si>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</si>
  <si>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</si>
  <si>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</si>
  <si>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</si>
  <si>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</si>
  <si>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</si>
  <si>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</si>
  <si>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</si>
  <si>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</si>
  <si>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</si>
  <si>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</si>
  <si>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</si>
  <si>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</si>
  <si>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</si>
  <si>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</si>
  <si>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</si>
  <si>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</si>
  <si>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</si>
  <si>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</si>
  <si>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</si>
  <si>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</si>
  <si>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</si>
  <si>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</si>
  <si>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</si>
  <si>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</si>
  <si>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</si>
  <si>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</si>
  <si>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</si>
  <si>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</si>
  <si>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</si>
  <si>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</si>
  <si>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</si>
  <si>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</si>
  <si>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</si>
  <si>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</si>
  <si>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</si>
  <si>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</si>
  <si>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</si>
  <si>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</si>
  <si>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</si>
  <si>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</si>
  <si>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</si>
  <si>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</si>
  <si>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</si>
  <si>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</si>
  <si>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</si>
  <si>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</si>
  <si>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</si>
  <si>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</si>
  <si>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</si>
  <si>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</si>
  <si>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</si>
  <si>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</si>
  <si>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</si>
  <si>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</si>
  <si>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</si>
  <si>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</si>
  <si>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</si>
  <si>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</si>
  <si>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</si>
  <si>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</si>
  <si>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</si>
  <si>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</si>
  <si>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</si>
  <si>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</si>
  <si>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</si>
  <si>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</si>
  <si>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</si>
  <si>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</si>
  <si>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</si>
  <si>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</si>
  <si>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</si>
  <si>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</si>
  <si>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</si>
  <si>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</si>
  <si>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</si>
  <si>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</si>
  <si>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</si>
  <si>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</si>
  <si>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</si>
  <si>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</si>
  <si>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</si>
  <si>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</si>
  <si>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</si>
  <si>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</si>
  <si>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</si>
  <si>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</si>
  <si>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</si>
  <si>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</si>
  <si>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</si>
  <si>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</si>
  <si>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</si>
  <si>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</si>
  <si>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</si>
  <si>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</si>
  <si>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</si>
  <si>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</si>
  <si>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</si>
  <si>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</si>
  <si>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</si>
  <si>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</si>
  <si>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</si>
  <si>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</si>
  <si>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</si>
  <si>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</si>
  <si>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</si>
  <si>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Despacho Autorizatório SMDU-Gabinete</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</si>
  <si>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</si>
  <si>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</si>
  <si>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</si>
  <si>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</si>
  <si>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</si>
  <si>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</si>
  <si>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</si>
  <si>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</si>
  <si>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</si>
  <si>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</si>
  <si>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</si>
  <si>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</si>
  <si>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</si>
  <si>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</si>
  <si>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</si>
  <si>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</si>
  <si>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</si>
  <si>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</si>
  <si>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</si>
  <si>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</si>
  <si>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</si>
  <si>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</si>
  <si>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</si>
  <si>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</si>
  <si>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</si>
  <si>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</si>
  <si>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</si>
  <si>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</si>
  <si>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</si>
  <si>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</si>
  <si>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</si>
  <si>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</si>
  <si>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</si>
  <si>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</si>
  <si>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</si>
  <si>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</si>
  <si>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</si>
  <si>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</si>
  <si>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</si>
  <si>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</si>
  <si>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</si>
  <si>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</si>
  <si>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</si>
  <si>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</si>
  <si>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</si>
  <si>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</si>
  <si>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</si>
  <si>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</si>
  <si>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</si>
  <si>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</si>
  <si>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</si>
  <si>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</si>
  <si>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</si>
  <si>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</si>
  <si>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</si>
  <si>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</si>
  <si>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</si>
  <si>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</si>
  <si>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</si>
  <si>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</si>
  <si>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</si>
  <si>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</si>
  <si>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</si>
  <si>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</si>
  <si>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</si>
  <si>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</si>
  <si>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</si>
  <si>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</si>
  <si>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</si>
  <si>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</si>
  <si>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</si>
  <si>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</si>
  <si>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</si>
  <si>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</si>
  <si>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</si>
  <si>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</si>
  <si>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</si>
  <si>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</si>
  <si>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</si>
  <si>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</si>
  <si>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</si>
  <si>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</si>
  <si>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</si>
  <si>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</si>
  <si>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</si>
  <si>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</si>
  <si>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</si>
  <si>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</si>
  <si>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</si>
  <si>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</si>
  <si>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</si>
  <si>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</si>
  <si>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</si>
  <si>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</si>
  <si>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</si>
  <si>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</si>
  <si>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</si>
  <si>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</si>
  <si>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</si>
  <si>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</si>
  <si>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</si>
  <si>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</si>
  <si>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</si>
  <si>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</si>
  <si>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</si>
  <si>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</si>
  <si>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</si>
  <si>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</si>
  <si>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</si>
  <si>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</si>
  <si>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</si>
  <si>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</si>
  <si>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</si>
  <si>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</si>
  <si>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</si>
  <si>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</si>
  <si>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</si>
  <si>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</si>
  <si>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</si>
  <si>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</si>
  <si>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</si>
  <si>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</si>
  <si>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</si>
  <si>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</si>
  <si>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</si>
  <si>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</si>
  <si>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</si>
  <si>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</si>
  <si>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</si>
  <si>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</si>
  <si>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</si>
  <si>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</si>
  <si>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</si>
  <si>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</si>
  <si>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Análise ambiental</t>
  </si>
  <si>
    <t>https://participe.gestaourbana.prefeitura.sp.gov.br/arquivos/arco-tiete/pdf/ACT_11_01_Diagnostico-P1-Parte3.pdf</t>
  </si>
  <si>
    <t>Análise do marco regulatório e dos projetos colocalizados superveientes</t>
  </si>
  <si>
    <t>https://participe.gestaourbana.prefeitura.sp.gov.br/arquivos/arco-tiete/pdf/ACT_11_01_Diagnostico-P1-Parte1.pdf</t>
  </si>
  <si>
    <t>Análise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</si>
  <si>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</si>
  <si>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</si>
  <si>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</si>
  <si>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</si>
  <si>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</si>
  <si>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</si>
  <si>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Diagnóstico ambiental</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</si>
  <si>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</si>
  <si>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</si>
  <si>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</si>
  <si>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</si>
  <si>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</si>
  <si>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</si>
  <si>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</si>
  <si>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</si>
  <si>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</si>
  <si>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</si>
  <si>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</si>
  <si>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</si>
  <si>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</si>
  <si>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</si>
  <si>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</si>
  <si>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</si>
  <si>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</si>
  <si>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</si>
  <si>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</si>
  <si>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</si>
  <si>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</si>
  <si>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</si>
  <si>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</si>
  <si>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</si>
  <si>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</si>
  <si>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</si>
  <si>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</si>
  <si>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</si>
  <si>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</si>
  <si>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</si>
  <si>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</si>
  <si>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</si>
  <si>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</si>
  <si>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</si>
  <si>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</si>
  <si>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</si>
  <si>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</si>
  <si>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</si>
  <si>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</si>
  <si>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</si>
  <si>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</si>
  <si>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</si>
  <si>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</si>
  <si>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</si>
  <si>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</si>
  <si>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</si>
  <si>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</si>
  <si>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</si>
  <si>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</si>
  <si>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</si>
  <si>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</si>
  <si>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</si>
  <si>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</si>
  <si>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</si>
  <si>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</si>
  <si>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</si>
  <si>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</si>
  <si>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</si>
  <si>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</si>
  <si>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</si>
  <si>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</si>
  <si>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</si>
  <si>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</si>
  <si>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</si>
  <si>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</si>
  <si>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</si>
  <si>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</si>
  <si>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</si>
  <si>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</si>
  <si>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</si>
  <si>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</si>
  <si>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</si>
  <si>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</si>
  <si>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</si>
  <si>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</si>
  <si>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</si>
  <si>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</si>
  <si>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</si>
  <si>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</si>
  <si>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</si>
  <si>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</si>
  <si>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</si>
  <si>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</si>
  <si>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</si>
  <si>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</si>
  <si>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</si>
  <si>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</si>
  <si>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</si>
  <si>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</si>
  <si>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</si>
  <si>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</si>
  <si>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</si>
  <si>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</si>
  <si>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</si>
  <si>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</si>
  <si>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</si>
  <si>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</si>
  <si>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</si>
  <si>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</si>
  <si>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</si>
  <si>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</si>
  <si>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</si>
  <si>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</si>
  <si>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</si>
  <si>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</si>
  <si>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</si>
  <si>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</si>
  <si>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</si>
  <si>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</si>
  <si>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</si>
  <si>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</si>
  <si>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</si>
  <si>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</si>
  <si>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</si>
  <si>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</si>
  <si>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</si>
  <si>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</si>
  <si>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</si>
  <si>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</si>
  <si>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</si>
  <si>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</si>
  <si>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</si>
  <si>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</si>
  <si>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</si>
  <si>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</si>
  <si>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</si>
  <si>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</si>
  <si>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</si>
  <si>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</si>
  <si>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</si>
  <si>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</si>
  <si>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</si>
  <si>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</si>
  <si>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</si>
  <si>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</si>
  <si>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</si>
  <si>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</si>
  <si>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</si>
  <si>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</si>
  <si>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</si>
  <si>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</si>
  <si>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</si>
  <si>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</si>
  <si>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</si>
  <si>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</si>
  <si>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</si>
  <si>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</si>
  <si>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</si>
  <si>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</si>
  <si>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</si>
  <si>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</si>
  <si>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</si>
  <si>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</si>
  <si>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</si>
  <si>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</si>
  <si>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</si>
  <si>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</si>
  <si>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</si>
  <si>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</si>
  <si>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</si>
  <si>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</si>
  <si>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</si>
  <si>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</si>
  <si>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</si>
  <si>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</si>
  <si>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</si>
  <si>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</si>
  <si>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</si>
  <si>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</si>
  <si>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</si>
  <si>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</si>
  <si>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</si>
  <si>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</si>
  <si>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</si>
  <si>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</si>
  <si>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</si>
  <si>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</si>
  <si>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</si>
  <si>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</si>
  <si>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</si>
  <si>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</si>
  <si>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</si>
  <si>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</si>
  <si>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</si>
  <si>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</si>
  <si>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</si>
  <si>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</si>
  <si>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</si>
  <si>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</si>
  <si>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</si>
  <si>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</si>
  <si>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</si>
  <si>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</si>
  <si>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</si>
  <si>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</si>
  <si>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id</t>
  </si>
  <si>
    <t>nome</t>
  </si>
  <si>
    <t>Proposição</t>
  </si>
  <si>
    <t>Avaliação SMUL</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</si>
  <si>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</si>
  <si>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</si>
  <si>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</si>
  <si>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</si>
  <si>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</si>
  <si>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</si>
  <si>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</si>
  <si>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</si>
  <si>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</si>
  <si>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</si>
  <si>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</si>
  <si>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</si>
  <si>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</si>
  <si>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</si>
  <si>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</si>
  <si>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</si>
  <si>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</si>
  <si>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</si>
  <si>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</si>
  <si>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</si>
  <si>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</si>
  <si>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</si>
  <si>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</si>
  <si>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</si>
  <si>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</si>
  <si>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</si>
  <si>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</si>
  <si>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</si>
  <si>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</si>
  <si>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</si>
  <si>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</si>
  <si>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</si>
  <si>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</si>
  <si>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</si>
  <si>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</si>
  <si>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</si>
  <si>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</si>
  <si>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</si>
  <si>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</si>
  <si>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</si>
  <si>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</si>
  <si>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</si>
  <si>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</si>
  <si>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</si>
  <si>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</si>
  <si>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</si>
  <si>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</si>
  <si>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</si>
  <si>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</si>
  <si>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</si>
  <si>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</si>
  <si>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</si>
  <si>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</si>
  <si>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</si>
  <si>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</si>
  <si>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</si>
  <si>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</si>
  <si>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</si>
  <si>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</si>
  <si>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</si>
  <si>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</si>
  <si>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</si>
  <si>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</si>
  <si>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</si>
  <si>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</si>
  <si>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</si>
  <si>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</si>
  <si>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</si>
  <si>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</si>
  <si>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</si>
  <si>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</si>
  <si>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</si>
  <si>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</si>
  <si>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</si>
  <si>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</si>
  <si>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</si>
  <si>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</si>
  <si>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</si>
  <si>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</si>
  <si>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</si>
  <si>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</si>
  <si>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</si>
  <si>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</si>
  <si>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</si>
  <si>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</si>
  <si>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</si>
  <si>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</si>
  <si>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</si>
  <si>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</si>
  <si>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</si>
  <si>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</si>
  <si>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</si>
  <si>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</si>
  <si>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</si>
  <si>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</si>
  <si>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</si>
  <si>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</si>
  <si>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</si>
  <si>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</si>
  <si>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</si>
  <si>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</si>
  <si>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</si>
  <si>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</si>
  <si>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</si>
  <si>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</si>
  <si>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</si>
  <si>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</si>
  <si>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</si>
  <si>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</si>
  <si>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</si>
  <si>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</si>
  <si>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</si>
  <si>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</si>
  <si>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</si>
  <si>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</si>
  <si>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</si>
  <si>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</si>
  <si>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</si>
  <si>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</si>
  <si>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(16/10/2019—05/11/2019) </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</si>
  <si>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</si>
  <si>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</si>
  <si>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</si>
  <si>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</si>
  <si>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</si>
  <si>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</si>
  <si>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</si>
  <si>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</si>
  <si>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</si>
  <si>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</si>
  <si>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</si>
  <si>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</si>
  <si>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</si>
  <si>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</si>
  <si>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</si>
  <si>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</si>
  <si>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</si>
  <si>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</si>
  <si>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</si>
  <si>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</si>
  <si>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</si>
  <si>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</si>
  <si>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</si>
  <si>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</si>
  <si>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</si>
  <si>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</si>
  <si>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</si>
  <si>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</si>
  <si>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</si>
  <si>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</si>
  <si>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</si>
  <si>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</si>
  <si>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</si>
  <si>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</si>
  <si>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</si>
  <si>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</si>
  <si>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</si>
  <si>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</si>
  <si>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</si>
  <si>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</si>
  <si>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</si>
  <si>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</si>
  <si>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</si>
  <si>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</si>
  <si>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</si>
  <si>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</si>
  <si>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</si>
  <si>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</si>
  <si>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</si>
  <si>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</si>
  <si>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</si>
  <si>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</si>
  <si>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</si>
  <si>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</si>
  <si>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</si>
  <si>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</si>
  <si>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</si>
  <si>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</si>
  <si>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</si>
  <si>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</si>
  <si>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 xml:space="preserve">Consulta encerrada (18/10/2019—09/10/2019) </t>
  </si>
  <si>
    <t>Consulta Instâncias</t>
  </si>
  <si>
    <t>Consulta Inicial</t>
  </si>
  <si>
    <t>Consulta Minuta</t>
  </si>
  <si>
    <t>Audiência Pública</t>
  </si>
  <si>
    <t>Reuniões Bilateriais</t>
  </si>
  <si>
    <t>Outros</t>
  </si>
  <si>
    <t>Projeto Final</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</si>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</sst>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8.0"/>
      <color theme="1"/>
      <name val="Arial"/>
    </font>
    <font>
      <sz val="8.0"/>
      <color rgb="FF000000"/>
      <name val="Arial"/>
    </font>
    <font>
      <sz val="8.0"/>
      <color rgb="FFA5A5A5"/>
      <name val="Arial"/>
    </font>
    <font>
      <sz val="10.0"/>
      <color theme="1"/>
      <name val="Arial"/>
    </font>
    <font>
      <u/>
      <sz val="8.0"/>
      <color theme="1"/>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sz val="8.0"/>
      <color rgb="FF333333"/>
      <name val="Arial"/>
    </font>
    <font>
      <u/>
      <sz val="8.0"/>
      <color theme="1"/>
      <name val="Arial"/>
    </font>
    <font>
      <u/>
      <sz val="8.0"/>
      <color theme="10"/>
      <name val="Arial"/>
    </font>
    <font>
      <u/>
      <sz val="8.0"/>
      <color theme="10"/>
      <name val="Arial"/>
    </font>
    <font>
      <u/>
      <sz val="8.0"/>
      <color rgb="FF0000FF"/>
      <name val="Arial"/>
    </font>
    <font>
      <u/>
      <sz val="8.0"/>
      <color rgb="FF0000FF"/>
      <name val="Arial"/>
    </font>
    <font>
      <u/>
      <sz val="8.0"/>
      <color theme="10"/>
      <name val="Arial"/>
    </font>
    <font>
      <u/>
      <sz val="8.0"/>
      <color theme="10"/>
      <name val="Arial"/>
    </font>
    <font>
      <u/>
      <sz val="8.0"/>
      <color theme="10"/>
      <name val="Arial"/>
    </font>
    <font>
      <sz val="8.0"/>
      <color theme="1"/>
      <name val="Calibri"/>
    </font>
    <font>
      <color theme="1"/>
      <name val="Calibri"/>
    </font>
    <font>
      <sz val="8.0"/>
      <color rgb="FF9C0006"/>
      <name val="Arial"/>
    </font>
    <font>
      <sz val="10.0"/>
      <color theme="1"/>
      <name val="Roboto"/>
    </font>
  </fonts>
  <fills count="10">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CCC0D9"/>
        <bgColor rgb="FFCCC0D9"/>
      </patternFill>
    </fill>
    <fill>
      <patternFill patternType="solid">
        <fgColor theme="0"/>
        <bgColor theme="0"/>
      </patternFill>
    </fill>
    <fill>
      <patternFill patternType="solid">
        <fgColor rgb="FFFFD966"/>
        <bgColor rgb="FFFFD966"/>
      </patternFill>
    </fill>
    <fill>
      <patternFill patternType="solid">
        <fgColor rgb="FFFFFF00"/>
        <bgColor rgb="FFFFFF00"/>
      </patternFill>
    </fill>
    <fill>
      <patternFill patternType="solid">
        <fgColor rgb="FFFFC7CE"/>
        <bgColor rgb="FFFFC7CE"/>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0" numFmtId="0" xfId="0" applyFont="1"/>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vertical="center"/>
    </xf>
    <xf borderId="0" fillId="0" fontId="4" numFmtId="0" xfId="0" applyFont="1"/>
    <xf borderId="0" fillId="0" fontId="5" numFmtId="0" xfId="0" applyFont="1"/>
    <xf borderId="0" fillId="0" fontId="1" numFmtId="0" xfId="0" applyFont="1"/>
    <xf borderId="1" fillId="0" fontId="6" numFmtId="0" xfId="0" applyBorder="1" applyFont="1"/>
    <xf borderId="0" fillId="0" fontId="7" numFmtId="0" xfId="0" applyAlignment="1" applyFont="1">
      <alignment shrinkToFit="0" wrapText="1"/>
    </xf>
    <xf borderId="1" fillId="0" fontId="1" numFmtId="0" xfId="0" applyAlignment="1" applyBorder="1" applyFont="1">
      <alignment horizontal="center"/>
    </xf>
    <xf borderId="0" fillId="4" fontId="8" numFmtId="0" xfId="0" applyAlignment="1" applyFill="1" applyFont="1">
      <alignment readingOrder="0"/>
    </xf>
    <xf borderId="0" fillId="4" fontId="9" numFmtId="0" xfId="0" applyFont="1"/>
    <xf borderId="0" fillId="0" fontId="10"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1" numFmtId="0" xfId="0" applyBorder="1" applyFont="1"/>
    <xf borderId="0" fillId="0" fontId="3" numFmtId="0" xfId="0" applyFont="1"/>
    <xf borderId="0" fillId="0" fontId="12" numFmtId="0" xfId="0" applyFont="1"/>
    <xf borderId="0" fillId="0" fontId="1" numFmtId="0" xfId="0" applyAlignment="1" applyFont="1">
      <alignment readingOrder="0"/>
    </xf>
    <xf borderId="1" fillId="0" fontId="0" numFmtId="14" xfId="0" applyAlignment="1" applyBorder="1" applyFont="1" applyNumberFormat="1">
      <alignment horizontal="center"/>
    </xf>
    <xf borderId="1" fillId="5"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3" numFmtId="0" xfId="0" applyFont="1"/>
    <xf borderId="1" fillId="6" fontId="2" numFmtId="14" xfId="0" applyAlignment="1" applyBorder="1" applyFill="1" applyFont="1" applyNumberFormat="1">
      <alignment horizontal="center"/>
    </xf>
    <xf borderId="1" fillId="0" fontId="1" numFmtId="0" xfId="0" applyAlignment="1" applyBorder="1" applyFont="1">
      <alignment horizontal="left"/>
    </xf>
    <xf borderId="2" fillId="0" fontId="14" numFmtId="0" xfId="0" applyBorder="1" applyFont="1"/>
    <xf borderId="2" fillId="0" fontId="15" numFmtId="0" xfId="0" applyAlignment="1" applyBorder="1" applyFont="1">
      <alignment shrinkToFit="0" wrapText="1"/>
    </xf>
    <xf borderId="2" fillId="7" fontId="16" numFmtId="0" xfId="0" applyBorder="1" applyFill="1" applyFont="1"/>
    <xf borderId="2" fillId="4" fontId="0" numFmtId="0" xfId="0" applyBorder="1" applyFont="1"/>
    <xf borderId="0" fillId="0" fontId="17" numFmtId="0" xfId="0" applyFont="1"/>
    <xf borderId="0" fillId="0" fontId="18" numFmtId="0" xfId="0" applyAlignment="1" applyFont="1">
      <alignment shrinkToFit="0" wrapText="1"/>
    </xf>
    <xf borderId="2" fillId="4" fontId="19" numFmtId="0" xfId="0" applyBorder="1" applyFont="1"/>
    <xf borderId="2" fillId="6" fontId="0" numFmtId="0" xfId="0" applyBorder="1" applyFont="1"/>
    <xf borderId="2" fillId="4" fontId="20" numFmtId="0" xfId="0" applyAlignment="1" applyBorder="1" applyFont="1">
      <alignment shrinkToFit="0" wrapText="1"/>
    </xf>
    <xf borderId="2" fillId="8" fontId="21" numFmtId="0" xfId="0" applyBorder="1" applyFill="1" applyFont="1"/>
    <xf borderId="1" fillId="0" fontId="0" numFmtId="14" xfId="0" applyBorder="1" applyFont="1" applyNumberFormat="1"/>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2" numFmtId="0" xfId="0" applyFont="1"/>
    <xf borderId="0" fillId="0" fontId="1" numFmtId="0" xfId="0" applyAlignment="1" applyFont="1">
      <alignment horizontal="center" readingOrder="0"/>
    </xf>
    <xf borderId="0" fillId="0" fontId="23"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0" fillId="0" fontId="0" numFmtId="0" xfId="0" applyAlignment="1" applyFont="1">
      <alignment readingOrder="0"/>
    </xf>
    <xf borderId="2" fillId="9" fontId="24" numFmtId="0" xfId="0" applyAlignment="1" applyBorder="1" applyFill="1" applyFont="1">
      <alignment horizontal="right"/>
    </xf>
    <xf borderId="0" fillId="0" fontId="1" numFmtId="164" xfId="0" applyAlignment="1" applyFont="1" applyNumberFormat="1">
      <alignment horizontal="right" readingOrder="0"/>
    </xf>
    <xf borderId="2" fillId="8" fontId="0" numFmtId="0" xfId="0" applyBorder="1" applyFont="1"/>
    <xf borderId="0" fillId="0" fontId="25" numFmtId="3" xfId="0" applyFont="1" applyNumberFormat="1"/>
    <xf borderId="0" fillId="0" fontId="0" numFmtId="0" xfId="0" applyAlignment="1" applyFont="1">
      <alignment horizontal="right"/>
    </xf>
    <xf borderId="0" fillId="0" fontId="0" numFmtId="14" xfId="0" applyAlignment="1" applyFont="1" applyNumberFormat="1">
      <alignment horizontal="right"/>
    </xf>
    <xf borderId="2" fillId="9" fontId="1" numFmtId="0" xfId="0" applyAlignment="1" applyBorder="1" applyFont="1">
      <alignment horizontal="right" readingOrder="0"/>
    </xf>
    <xf borderId="2" fillId="9" fontId="0" numFmtId="14" xfId="0" applyAlignment="1" applyBorder="1" applyFont="1" applyNumberFormat="1">
      <alignment horizontal="right"/>
    </xf>
    <xf borderId="0" fillId="0" fontId="0" numFmtId="14" xfId="0" applyAlignment="1" applyFont="1" applyNumberFormat="1">
      <alignment horizontal="left"/>
    </xf>
    <xf borderId="2" fillId="9" fontId="0" numFmtId="0" xfId="0" applyAlignment="1" applyBorder="1" applyFont="1">
      <alignment horizontal="right"/>
    </xf>
    <xf borderId="2" fillId="5" fontId="0" numFmtId="0" xfId="0" applyBorder="1" applyFont="1"/>
    <xf borderId="0" fillId="0" fontId="1" numFmtId="0" xfId="0" applyAlignment="1" applyFont="1">
      <alignment readingOrder="0" shrinkToFit="0" wrapText="1"/>
    </xf>
    <xf borderId="2" fillId="9" fontId="24" numFmtId="14" xfId="0" applyAlignment="1" applyBorder="1" applyFont="1" applyNumberFormat="1">
      <alignment horizontal="right"/>
    </xf>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46" Type="http://schemas.openxmlformats.org/officeDocument/2006/relationships/hyperlink" Target="http://gestaourbana.prefeitura.sp.gov.br/wp-content/uploads/2016/03/PIU-terminais-municipais_consultas-publicas.pdf" TargetMode="External"/><Relationship Id="rId192" Type="http://schemas.openxmlformats.org/officeDocument/2006/relationships/hyperlink" Target="https://www.prefeitura.sp.gov.br/cidade/secretarias/upload/desenvolvimento_urbano/sp_urbanismo/op_urbana_CENTRO/2018/REVISAO/PIU_SETOR_CENTRAL_SECOVI_list_.pdf" TargetMode="External"/><Relationship Id="rId45" Type="http://schemas.openxmlformats.org/officeDocument/2006/relationships/hyperlink" Target="http://minuta.gestaourbana.prefeitura.sp.gov.br/piu-terminais/" TargetMode="External"/><Relationship Id="rId191" Type="http://schemas.openxmlformats.org/officeDocument/2006/relationships/hyperlink" Target="https://www.prefeitura.sp.gov.br/cidade/secretarias/upload/desenvolvimento_urbano/sp_urbanismo/op_urbana_CENTRO/2018/REVISAO/Sugest%C3%B5es%20Setor%20Imobili%C3%A1rio.pdf" TargetMode="External"/><Relationship Id="rId48" Type="http://schemas.openxmlformats.org/officeDocument/2006/relationships/hyperlink" Target="http://minuta.gestaourbana.prefeitura.sp.gov.br/piu-terminais/static/pdf/5_rota-cicloviaria/Mapa6_Rota_Cicloviaria_Term_Princesa_Isabel.pdf" TargetMode="External"/><Relationship Id="rId187" Type="http://schemas.openxmlformats.org/officeDocument/2006/relationships/hyperlink" Target="https://gestaourbana.prefeitura.sp.gov.br/wp-content/uploads/2019/05/CE_OUCentro_28a_RE_ata_2018_11_30-2.pdf" TargetMode="External"/><Relationship Id="rId47" Type="http://schemas.openxmlformats.org/officeDocument/2006/relationships/hyperlink" Target="http://gestaourbana.prefeitura.sp.gov.br/wp-content/uploads/2016/03/PIU-terminais-municipais_consultas-publicas_2017-08.pdf" TargetMode="External"/><Relationship Id="rId186" Type="http://schemas.openxmlformats.org/officeDocument/2006/relationships/hyperlink" Target="https://www.prefeitura.sp.gov.br/cidade/secretarias/upload/urbanismo/spurbanismo/CE_OUCentro_28a_RE_apresentacao_2018_11_30_v1.pdf" TargetMode="External"/><Relationship Id="rId185" Type="http://schemas.openxmlformats.org/officeDocument/2006/relationships/hyperlink" Target="https://www.prefeitura.sp.gov.br/cidade/secretarias/upload/urbanismo/spurbanismo/PIU_2018_11_23_v2.pdf" TargetMode="External"/><Relationship Id="rId49" Type="http://schemas.openxmlformats.org/officeDocument/2006/relationships/hyperlink" Target="http://minuta.gestaourbana.prefeitura.sp.gov.br/piu-terminais/" TargetMode="External"/><Relationship Id="rId184" Type="http://schemas.openxmlformats.org/officeDocument/2006/relationships/hyperlink" Target="https://www.prefeitura.sp.gov.br/cidade/secretarias/upload/desenvolvimento_urbano/sp_urbanismo/op_urbana_CENTRO/2018/CE_OUCentro_156a_RO_ata_assinada_2018_10_29.pdf" TargetMode="External"/><Relationship Id="rId189" Type="http://schemas.openxmlformats.org/officeDocument/2006/relationships/hyperlink" Target="https://www.prefeitura.sp.gov.br/cidade/secretarias/upload/desenvolvimento_urbano/sp_urbanismo/op_urbana_CENTRO/2018/REVISAO/TDC-InstitutoEngenharia_A.pdf" TargetMode="External"/><Relationship Id="rId188" Type="http://schemas.openxmlformats.org/officeDocument/2006/relationships/hyperlink" Target="https://www.prefeitura.sp.gov.br/cidade/secretarias/upload/desenvolvimento_urbano/sp_urbanismo/op_urbana_CENTRO/2018/REVISAO/Lista_presenca_28RE_OUCentro.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www.prefeitura.sp.gov.br/cidade/secretarias/upload/desenvolvimento_urbano/sp_urbanismo/op_urbana_CENTRO/2018/REVISAO/20181019_ListaPresenca_site.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desenvolvimento_urbano/sp_urbanismo/op_urbana_CENTRO/2018/REVISAO/2018_Ata_Reuniao_ASBEA.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desenvolvimento_urbano/sp_urbanismo/arquivos/PIU_Setor_Central_ASBEA.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gestaourbana.prefeitura.sp.gov.br/wp-content/uploads/2018/07/CE_OUCentro_155a_RO_ata_assinada_2018_09_24.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www.prefeitura.sp.gov.br/cidade/secretarias/upload/chamadas/cmtt_-_reuniao_40_1539259726.pdf" TargetMode="External"/><Relationship Id="rId297" Type="http://schemas.openxmlformats.org/officeDocument/2006/relationships/hyperlink" Target="http://www.capital.sp.gov.br/noticia/prefeitura-inicia-nova-etapa-de-discussao-do-parque-minhocao"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desenvolvimento_urbano/sp_urbanismo/arquivos/PIU_Setor_Central_Conselho.pdf" TargetMode="External"/><Relationship Id="rId296" Type="http://schemas.openxmlformats.org/officeDocument/2006/relationships/hyperlink" Target="https://gestaourbana.prefeitura.sp.gov.br/wp-content/uploads/2019/05/PMSP_GTI-PQ-MINHOCAO_RELATORIO-V7.pdf"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295" Type="http://schemas.openxmlformats.org/officeDocument/2006/relationships/hyperlink" Target="http://legislacao.prefeitura.sp.gov.br/leis/decreto-58601-de-15-de-janeiro-de-2019"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294" Type="http://schemas.openxmlformats.org/officeDocument/2006/relationships/hyperlink" Target="https://www.prefeitura.sp.gov.br/cidade/secretarias/urbanismo/participacao_social/conselhos_e_orgaos_colegiados/cmpu/index.php?p=275707" TargetMode="External"/><Relationship Id="rId179" Type="http://schemas.openxmlformats.org/officeDocument/2006/relationships/hyperlink" Target="https://www.prefeitura.sp.gov.br/cidade/secretarias/upload/desenvolvimento_urbano/sp_urbanismo/op_urbana_CENTRO/2019/Revisao_OUCentro/LISTA_DE_PRESENCA_40_REUNIAO_DO_CMTT.pdf" TargetMode="External"/><Relationship Id="rId178"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9" Type="http://schemas.openxmlformats.org/officeDocument/2006/relationships/hyperlink" Target="http://www.docidadesp.imprensaoficial.com.br/NavegaEdicao.aspx?ClipID=3f3bce2f0bfdce608ec2a2410dbcf758&amp;PalavraChave=arco+pinheiros" TargetMode="External"/><Relationship Id="rId177" Type="http://schemas.openxmlformats.org/officeDocument/2006/relationships/hyperlink" Target="https://gestaourbana.prefeitura.sp.gov.br/wp-content/uploads/2018/02/PIU-Anhembi-P18-MAPA-3.pdf" TargetMode="External"/><Relationship Id="rId298" Type="http://schemas.openxmlformats.org/officeDocument/2006/relationships/hyperlink" Target="https://participe.gestaourbana.prefeitura.sp.gov.br/parque-minhocao"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gestaourbana.prefeitura.sp.gov.br/wp-content/uploads/2018/07/20190214_29.pdf"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wp-content/uploads/2019/05/CE_OUCentro_29a_RE_ata_2019_02_11.pdf" TargetMode="External"/><Relationship Id="rId17" Type="http://schemas.openxmlformats.org/officeDocument/2006/relationships/hyperlink" Target="https://www.youtube.com/watch?v=xCpVr4AxAsY" TargetMode="External"/><Relationship Id="rId196" Type="http://schemas.openxmlformats.org/officeDocument/2006/relationships/hyperlink" Target="https://gestaourbana.prefeitura.sp.gov.br/wp-content/uploads/2018/07/PIU_setor_central_coreona_termoreuniao_2018_02_0.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84" Type="http://schemas.openxmlformats.org/officeDocument/2006/relationships/hyperlink" Target="http://www.prefeitura.sp.gov.br/cidade/secretarias/upload/desenvolvimento_urbano/arquivos/mvc/mvc-equipamentos-z/mvc-equipamentos-z.pdf" TargetMode="External"/><Relationship Id="rId83" Type="http://schemas.openxmlformats.org/officeDocument/2006/relationships/hyperlink" Target="http://gestaourbana.prefeitura.sp.gov.br/wp-content/uploads/2014/11/MVC_01_6V_AP_001.pdf" TargetMode="External"/><Relationship Id="rId86" Type="http://schemas.openxmlformats.org/officeDocument/2006/relationships/hyperlink" Target="http://www.prefeitura.sp.gov.br/cidade/secretarias/upload/desenvolvimento_urbano/arquivos/mvc/mvc-habitacao-z/mvc-habitacao-z.pdf" TargetMode="External"/><Relationship Id="rId85" Type="http://schemas.openxmlformats.org/officeDocument/2006/relationships/hyperlink" Target="http://www.prefeitura.sp.gov.br/cidade/secretarias/upload/desenvolvimento_urbano/arquivos/mvc/mvc-equipamentos-z/mvc-equipamentos-z.pptx" TargetMode="External"/><Relationship Id="rId88" Type="http://schemas.openxmlformats.org/officeDocument/2006/relationships/hyperlink" Target="http://www.prefeitura.sp.gov.br/cidade/secretarias/upload/desenvolvimento_urbano/arquivos/mvc/mvc-sub-se-z/mvc-sub-se-z.pdf" TargetMode="External"/><Relationship Id="rId150" Type="http://schemas.openxmlformats.org/officeDocument/2006/relationships/hyperlink" Target="http://www.docidadesp.imprensaoficial.com.br/NavegaEdicao.aspx?ClipID=2ee94d6df2f2cb4f2b35da7ea211e066&amp;PalavraChave=58.355" TargetMode="External"/><Relationship Id="rId271" Type="http://schemas.openxmlformats.org/officeDocument/2006/relationships/hyperlink" Target="https://gestaourbana.prefeitura.sp.gov.br/piu-arco-pinheiros/" TargetMode="External"/><Relationship Id="rId87" Type="http://schemas.openxmlformats.org/officeDocument/2006/relationships/hyperlink" Target="http://www.prefeitura.sp.gov.br/cidade/secretarias/upload/desenvolvimento_urbano/arquivos/mvc/mvc-habitacao-z/mvc-habitacao-z.pptx" TargetMode="External"/><Relationship Id="rId270" Type="http://schemas.openxmlformats.org/officeDocument/2006/relationships/hyperlink" Target="https://gestaourbana.prefeitura.sp.gov.br/wp-content/uploads/2018/09/ACP_P3_Parte3_Nota-Tecnica.pdf" TargetMode="External"/><Relationship Id="rId89" Type="http://schemas.openxmlformats.org/officeDocument/2006/relationships/hyperlink" Target="http://www.prefeitura.sp.gov.br/cidade/secretarias/upload/desenvolvimento_urbano/arquivos/mvc/mvc-sub-se-z/mvc-sub-se-z.ppt" TargetMode="External"/><Relationship Id="rId80" Type="http://schemas.openxmlformats.org/officeDocument/2006/relationships/hyperlink" Target="http://gestaourbana.prefeitura.sp.gov.br/wp-content/uploads/2015/08/MVC_99-6-U-ET-001-014_Quadros_A_Todos.pdf" TargetMode="External"/><Relationship Id="rId82" Type="http://schemas.openxmlformats.org/officeDocument/2006/relationships/hyperlink" Target="http://gestaourbana.prefeitura.sp.gov.br/wp-content/uploads/2016/01/OUCBT_GU_ProcessoParticipativo.pdf" TargetMode="External"/><Relationship Id="rId81" Type="http://schemas.openxmlformats.org/officeDocument/2006/relationships/hyperlink" Target="http://gestaourbana.prefeitura.sp.gov.br/estruturacao-territorial/operacoes-urbanas/oucbt/processo-participativo/" TargetMode="External"/><Relationship Id="rId1" Type="http://schemas.openxmlformats.org/officeDocument/2006/relationships/hyperlink" Target="http://gestaourbana.prefeitura.sp.gov.br/wp-content/uploads/2016/03/01_-MIP_PIU_Vila-Leopoldina-Villa-Lobos_motiva%C3%A7%C3%A3o.pdf" TargetMode="External"/><Relationship Id="rId2" Type="http://schemas.openxmlformats.org/officeDocument/2006/relationships/hyperlink" Target="http://minuta.gestaourbana.prefeitura.sp.gov.br/piu-leopoldina/wp-content/uploads/2016/08/02_MIP_PIU_Vila_Leopoldina-Villa-Lobos_diagnostico_e_programa.pdf" TargetMode="External"/><Relationship Id="rId3" Type="http://schemas.openxmlformats.org/officeDocument/2006/relationships/hyperlink" Target="http://minuta.gestaourbana.prefeitura.sp.gov.br/piu-leopoldina/wp-content/uploads/2016/08/03_MIP_PIU_Vila_Leopoldina-Villa-Lobos_mapas.pdf" TargetMode="External"/><Relationship Id="rId149" Type="http://schemas.openxmlformats.org/officeDocument/2006/relationships/hyperlink" Target="http://gestaourbana.prefeitura.sp.gov.br/wp-content/uploads/2018/04/PIU_VLVL_RT_listadeprsen%C3%A7a_planourbanisticoemeioambiente_2018_07_24.pdf" TargetMode="External"/><Relationship Id="rId4" Type="http://schemas.openxmlformats.org/officeDocument/2006/relationships/hyperlink" Target="http://gestaourbana.prefeitura.sp.gov.br/noticias/prorrogado-o-prazo-da-consulta-publica-sobre-o-piu-vila-leopoldina/" TargetMode="External"/><Relationship Id="rId148" Type="http://schemas.openxmlformats.org/officeDocument/2006/relationships/hyperlink" Target="https://www.prefeitura.sp.gov.br/cidade/secretarias/upload/desenvolvimento_urbano/sp_urbanismo/op_urbana_CENTRO/2018/REVISAO/51RO.pdf" TargetMode="External"/><Relationship Id="rId269" Type="http://schemas.openxmlformats.org/officeDocument/2006/relationships/hyperlink" Target="http://www.docidadesp.imprensaoficial.com.br/NavegaEdicao.aspx?ClipID=c435f34ef35523b7cd6c800d7304d014&amp;PalavraChave=vila%20leopoldina"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minuta.gestaourbana.prefeitura.sp.gov.br/piu-setor-central/" TargetMode="External"/><Relationship Id="rId264"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2" Type="http://schemas.openxmlformats.org/officeDocument/2006/relationships/hyperlink" Target="http://www.prefeitura.sp.gov.br/cidade/secretarias/upload/desenvolvimento_urbano/sp_urbanismo/op_urbana_CENTRO/2018/REVISAO/Lista_Presenca.pdf" TargetMode="External"/><Relationship Id="rId263"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1" Type="http://schemas.openxmlformats.org/officeDocument/2006/relationships/hyperlink" Target="http://gestaourbana.prefeitura.sp.gov.br/wp-content/uploads/piu-monitoramento/NU2_ApresentacaoInstancia_GGOUCFL_2a_RE_apresentacao_2018_05_22.pdf" TargetMode="External"/><Relationship Id="rId262" Type="http://schemas.openxmlformats.org/officeDocument/2006/relationships/hyperlink" Target="https://gestaourbana.prefeitura.sp.gov.br/wp-content/uploads/2019/05/PIU_acp_listadepresenca_tematica_mobilidade_20190517_site.pdf" TargetMode="External"/><Relationship Id="rId140" Type="http://schemas.openxmlformats.org/officeDocument/2006/relationships/hyperlink" Target="http://gestaourbana.prefeitura.sp.gov.br/wp-content/uploads/piu-monitoramento/NU2_ConvocacaoInstancia_GGOUCFL_2a_RE_convocacao_2018_05_22.pdf" TargetMode="External"/><Relationship Id="rId261" Type="http://schemas.openxmlformats.org/officeDocument/2006/relationships/hyperlink" Target="https://participe.gestaourbana.prefeitura.sp.gov.br/arquivos/arco-pinheiros-2/ACP_Contribuicoes_Cons_Pub_2_Devolutiva.pdf" TargetMode="External"/><Relationship Id="rId5" Type="http://schemas.openxmlformats.org/officeDocument/2006/relationships/hyperlink" Target="http://gestaourbana.prefeitura.sp.gov.br/wp-content/uploads/piu-monitoramento/VL2_34_Consulta_DOC.pdf" TargetMode="External"/><Relationship Id="rId147" Type="http://schemas.openxmlformats.org/officeDocument/2006/relationships/hyperlink" Target="https://www.prefeitura.sp.gov.br/cidade/secretarias/urbanismo/noticias/index.php?p=261294" TargetMode="External"/><Relationship Id="rId268" Type="http://schemas.openxmlformats.org/officeDocument/2006/relationships/hyperlink" Target="http://www.saopaulo.sp.leg.br/blog/intervencao-urbana-na-vila-leopoldina-e-debatida-em-audiencia-publica/"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noticias/prefeitura-lanca-segunda-consulta-publica-para-o-piu-anhembi/" TargetMode="External"/><Relationship Id="rId267" Type="http://schemas.openxmlformats.org/officeDocument/2006/relationships/hyperlink" Target="http://splegisconsulta.camara.sp.gov.br/Pesquisa/DetailsDetalhado?COD_MTRA_LEGL=1&amp;ANO_PCSS_CMSP=2019&amp;COD_PCSS_CMSP=427"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6" Type="http://schemas.openxmlformats.org/officeDocument/2006/relationships/hyperlink" Target="http://www.docidadesp.imprensaoficial.com.br/NavegaEdicao.aspx?ClipID=ef864099af32403f25cd52722542026a&amp;PalavraChave=PIU%20vila%20leopoldina"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gestaourbana.prefeitura.sp.gov.br/estruturacao-territorial/piu/piu-setor-central/" TargetMode="External"/><Relationship Id="rId265" Type="http://schemas.openxmlformats.org/officeDocument/2006/relationships/hyperlink" Target="http://splegisconsulta.camara.sp.gov.br/Pesquisa/DetailsDetalhado?COD_MTRA_LEGL=1&amp;ANO_PCSS_CMSP=2019&amp;COD_PCSS_CMSP=428" TargetMode="External"/><Relationship Id="rId73" Type="http://schemas.openxmlformats.org/officeDocument/2006/relationships/hyperlink" Target="http://minutapiuriobranco.gestaourbana.prefeitura.sp.gov.br/wp-content/uploads/2016/04/PIU_RioBranco_ConsultaPublica_V03.pdf" TargetMode="External"/><Relationship Id="rId72" Type="http://schemas.openxmlformats.org/officeDocument/2006/relationships/hyperlink" Target="http://www.prefeitura.sp.gov.br/cidade/secretarias/upload/desenvolvimento_urbano/sp_urbanismo/op_urbana_CENTRO/2018/REVISAO/20180612_Ata_Reuniao.pdf" TargetMode="External"/><Relationship Id="rId75" Type="http://schemas.openxmlformats.org/officeDocument/2006/relationships/hyperlink" Target="https://www.prefeitura.sp.gov.br/cidade/secretarias/upload/desenvolvimento_urbano/sp_urbanismo/arquivos/CMH.pdf" TargetMode="External"/><Relationship Id="rId74"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7" Type="http://schemas.openxmlformats.org/officeDocument/2006/relationships/hyperlink" Target="http://gestaourbana.prefeitura.sp.gov.br/estruturacao-territorial/operacoes-urbanas/oucbt/" TargetMode="External"/><Relationship Id="rId260"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estruturacao-territorial/piu/piu-pacaembu/" TargetMode="External"/><Relationship Id="rId79" Type="http://schemas.openxmlformats.org/officeDocument/2006/relationships/hyperlink" Target="http://gestaourbana.prefeitura.sp.gov.br/wp-content/uploads/2015/08/MVC_MapasLei_Todos.pdf" TargetMode="External"/><Relationship Id="rId78" Type="http://schemas.openxmlformats.org/officeDocument/2006/relationships/hyperlink" Target="http://gestaourbana.prefeitura.sp.gov.br/noticias/prefeitura-disponibiliza-minuta-participativa-do-projeto-de-lei-da-operacao-urbana-consorciada-bairros-do-tamanduatei/" TargetMode="External"/><Relationship Id="rId71" Type="http://schemas.openxmlformats.org/officeDocument/2006/relationships/hyperlink" Target="https://www.prefeitura.sp.gov.br/cidade/secretarias/upload/urbanismo/spurbanismo/CMH.pdf" TargetMode="External"/><Relationship Id="rId70" Type="http://schemas.openxmlformats.org/officeDocument/2006/relationships/hyperlink" Target="http://www.prefeitura.sp.gov.br/cidade/secretarias/upload/desenvolvimento_urbano/sp_urbanismo/op_urbana_CENTRO/2018/REVISAO/20180426_Ata_Reuniao(1).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gestaourbana.prefeitura.sp.gov.br/wp-content/uploads/2018/04/PIU_VL_Devolutiva_Consulta3.pdf" TargetMode="External"/><Relationship Id="rId137" Type="http://schemas.openxmlformats.org/officeDocument/2006/relationships/hyperlink" Target="http://gestaourbana.prefeitura.sp.gov.br/wp-content/uploads/piu-monitoramento/VL1_Parecer_DEUSO.pdf" TargetMode="External"/><Relationship Id="rId258" Type="http://schemas.openxmlformats.org/officeDocument/2006/relationships/hyperlink" Target="https://gestaourbana.prefeitura.sp.gov.br/wp-content/uploads/2019/10/PIU_act_lista_presenca_cmpu_58_20191031.pdf" TargetMode="External"/><Relationship Id="rId132" Type="http://schemas.openxmlformats.org/officeDocument/2006/relationships/hyperlink" Target="https://www.prefeitura.sp.gov.br/cidade/secretarias/upload/urbanismo/spurbanismo/CMH.pdf" TargetMode="External"/><Relationship Id="rId253" Type="http://schemas.openxmlformats.org/officeDocument/2006/relationships/hyperlink" Target="https://participe.gestaourbana.prefeitura.sp.gov.br/minuta-piu-setor-central" TargetMode="External"/><Relationship Id="rId131" Type="http://schemas.openxmlformats.org/officeDocument/2006/relationships/hyperlink" Target="https://www.prefeitura.sp.gov.br/cidade/secretarias/upload/desenvolvimento_urbano/sp_urbanismo/op_urbana_CENTRO/2018/20180619_ATA_Reuniao%20(2).pdf" TargetMode="External"/><Relationship Id="rId252" Type="http://schemas.openxmlformats.org/officeDocument/2006/relationships/hyperlink" Target="https://participe.gestaourbana.prefeitura.sp.gov.br/arquivos/minuta-piu-setor-central/devolutivas/Devolutiva_Contribuicoes.pdf" TargetMode="External"/><Relationship Id="rId130" Type="http://schemas.openxmlformats.org/officeDocument/2006/relationships/hyperlink" Target="http://gestaourbana.prefeitura.sp.gov.br/wp-content/uploads/2015/11/OUCBT_Contribuicoes_Audiencia_TeatroAZ_2015nov17.pdf" TargetMode="External"/><Relationship Id="rId251" Type="http://schemas.openxmlformats.org/officeDocument/2006/relationships/hyperlink" Target="https://participe.gestaourbana.prefeitura.sp.gov.br/arquivos/minuta-piu-setor-central/devolutivas/Devolutiva-Contribuicoes_II.pdf" TargetMode="External"/><Relationship Id="rId250" Type="http://schemas.openxmlformats.org/officeDocument/2006/relationships/hyperlink" Target="https://www.prefeitura.sp.gov.br/cidade/secretarias/urbanismo/participacao_social/conselhos_e_orgaos_colegiados/cmpu/index.php?p=278796" TargetMode="External"/><Relationship Id="rId136" Type="http://schemas.openxmlformats.org/officeDocument/2006/relationships/hyperlink" Target="http://minuta.gestaourbana.prefeitura.sp.gov.br/piu-anhembi/" TargetMode="External"/><Relationship Id="rId257" Type="http://schemas.openxmlformats.org/officeDocument/2006/relationships/hyperlink" Target="https://gestaourbana.prefeitura.sp.gov.br/wp-content/uploads/2019/10/PIU_act_extrato_cmpu_58_20191031.pdf" TargetMode="External"/><Relationship Id="rId135" Type="http://schemas.openxmlformats.org/officeDocument/2006/relationships/hyperlink" Target="http://gestaourbana.prefeitura.sp.gov.br/noticias/prefeitura-abre-consulta-publica-do-projeto-de-lei-para-o-piu-anhembi/" TargetMode="External"/><Relationship Id="rId256" Type="http://schemas.openxmlformats.org/officeDocument/2006/relationships/hyperlink" Target="https://gestaourbana.prefeitura.sp.gov.br/wp-content/uploads/2019/10/PIU_act_convocacao_58_cmpu_20191031.pdf" TargetMode="External"/><Relationship Id="rId134" Type="http://schemas.openxmlformats.org/officeDocument/2006/relationships/hyperlink" Target="https://www.prefeitura.sp.gov.br/cidade/secretarias/upload/urbanismo/spurbanismo/CMH.pdf" TargetMode="External"/><Relationship Id="rId255" Type="http://schemas.openxmlformats.org/officeDocument/2006/relationships/hyperlink" Target="https://gestaourbana.prefeitura.sp.gov.br/wp-content/uploads/2019/10/PIU_act_apresentacao_58_cmpu_20191031.pdf" TargetMode="External"/><Relationship Id="rId133" Type="http://schemas.openxmlformats.org/officeDocument/2006/relationships/hyperlink" Target="http://www.prefeitura.sp.gov.br/cidade/secretarias/upload/desenvolvimento_urbano/sp_urbanismo/op_urbana_CENTRO/2018/REVISAO/20180620_Ata_Reuniao_ACSP.pdf" TargetMode="External"/><Relationship Id="rId254" Type="http://schemas.openxmlformats.org/officeDocument/2006/relationships/hyperlink" Target="http://www.capital.sp.gov.br/noticia/prefeitura-lanca-consulta-publica-final-para-discutir-projeto-urbanistico-para-o-centro" TargetMode="External"/><Relationship Id="rId62"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61"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64" Type="http://schemas.openxmlformats.org/officeDocument/2006/relationships/hyperlink" Target="http://www.prefeitura.sp.gov.br/cidade/secretarias/upload/desenvolvimento_urbano/sp_urbanismo/op_urbana_CENTRO/2018/REVISAO/OUC_NRP_minuta_ata_reuniao_macro_tematica_revisada.pdf" TargetMode="External"/><Relationship Id="rId63"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6" Type="http://schemas.openxmlformats.org/officeDocument/2006/relationships/hyperlink" Target="http://www.prefeitura.sp.gov.br/cidade/secretarias/upload/desenvolvimento_urbano/sp_urbanismo/op_urbana_CENTRO/2018/REVISAO/20180426_Ata_Reuniao.pdf"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293" Type="http://schemas.openxmlformats.org/officeDocument/2006/relationships/hyperlink" Target="https://gestaourbana.prefeitura.sp.gov.br/wp-content/uploads/2019/05/PIU_pq_minhocao_CMPU_apresentacao_2019_04_30.pdf" TargetMode="External"/><Relationship Id="rId65"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292" Type="http://schemas.openxmlformats.org/officeDocument/2006/relationships/hyperlink" Target="https://www.prefeitura.sp.gov.br/cidade/secretarias/urbanismo/participacao_social/conselhos_e_orgaos_colegiados/cmpu/index.php?p=275204" TargetMode="External"/><Relationship Id="rId68" Type="http://schemas.openxmlformats.org/officeDocument/2006/relationships/hyperlink" Target="https://www.prefeitura.sp.gov.br/cidade/secretarias/upload/urbanismo/spurbanismo/CMH.pdf" TargetMode="External"/><Relationship Id="rId170" Type="http://schemas.openxmlformats.org/officeDocument/2006/relationships/hyperlink" Target="https://gestaourbana.prefeitura.sp.gov.br/wp-content/uploads/2018/07/CE_OUCentro_154a_RO_ata_assinada_2018_08_27.pdf" TargetMode="External"/><Relationship Id="rId291"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7"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90" Type="http://schemas.openxmlformats.org/officeDocument/2006/relationships/hyperlink" Target="http://minuta.gestaourbana.prefeitura.sp.gov.br/piu-setor-central/anexos/Diagnostico_Socio-Territorial.pdf" TargetMode="External"/><Relationship Id="rId60" Type="http://schemas.openxmlformats.org/officeDocument/2006/relationships/hyperlink" Target="https://www.prefeitura.sp.gov.br/cidade/secretarias/upload/urbanismo/spurbanismo/CE_OUCentro_23a_RE_ata_assinada_2017_12_11.pdf" TargetMode="External"/><Relationship Id="rId165" Type="http://schemas.openxmlformats.org/officeDocument/2006/relationships/hyperlink" Target="http://gestaourbana.prefeitura.sp.gov.br/wp-content/uploads/piu-monitoramento/PA_20160193579_6/PA" TargetMode="External"/><Relationship Id="rId286" Type="http://schemas.openxmlformats.org/officeDocument/2006/relationships/hyperlink" Target="https://gestaourbana.prefeitura.sp.gov.br/wp-content/uploads/2020/03/PIU_setor_central_lista_presenca_2020_03_03_site.pdf" TargetMode="External"/><Relationship Id="rId69" Type="http://schemas.openxmlformats.org/officeDocument/2006/relationships/hyperlink" Target="http://www.prefeitura.sp.gov.br/cidade/secretarias/upload/desenvolvimento_urbano/sp_urbanismo/op_urbana_CENTRO/2018/REVISAO/Lista_presenca.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termo_reuniao_Apito_2020_02_19.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agenda/audiencia-publica-sobre-piu-setor-central/"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noticias/prefeitura-lanca-segunda-consulta-publica-online-para-qualificar-projeto-para-o-entorno-do-rio-tiete/" TargetMode="External"/><Relationship Id="rId169" Type="http://schemas.openxmlformats.org/officeDocument/2006/relationships/hyperlink" Target="https://www.prefeitura.sp.gov.br/cidade/secretarias/desestatizacao/noticias/?p=262475" TargetMode="External"/><Relationship Id="rId168" Type="http://schemas.openxmlformats.org/officeDocument/2006/relationships/hyperlink" Target="http://gestaourbana.prefeitura.sp.gov.br/wp-content/uploads/piu-monitoramento/PA_20160193579_6/PA" TargetMode="External"/><Relationship Id="rId289" Type="http://schemas.openxmlformats.org/officeDocument/2006/relationships/hyperlink" Target="https://participe.gestaourbana.prefeitura.sp.gov.br/arquivos/arco-tiete/pdf/ACT_11_01_Diagnostico-P1-Parte2.pdf" TargetMode="External"/><Relationship Id="rId167" Type="http://schemas.openxmlformats.org/officeDocument/2006/relationships/hyperlink" Target="http://gestaourbana.prefeitura.sp.gov.br/wp-content/uploads/piu-monitoramento/PA_20160193579_6/PA" TargetMode="External"/><Relationship Id="rId288" Type="http://schemas.openxmlformats.org/officeDocument/2006/relationships/hyperlink" Target="https://participe.gestaourbana.prefeitura.sp.gov.br/arquivos/arco-tiete/pdf/ACT_11_01_Diagnostico-P1-Parte1.pdf" TargetMode="External"/><Relationship Id="rId166" Type="http://schemas.openxmlformats.org/officeDocument/2006/relationships/hyperlink" Target="http://gestaourbana.prefeitura.sp.gov.br/wp-content/uploads/piu-monitoramento/PA_20160193579_6/PA" TargetMode="External"/><Relationship Id="rId287" Type="http://schemas.openxmlformats.org/officeDocument/2006/relationships/hyperlink" Target="https://participe.gestaourbana.prefeitura.sp.gov.br/arquivos/arco-tiete/pdf/ACT_11_01_Diagnostico-P1-Parte3.pdf" TargetMode="External"/><Relationship Id="rId51" Type="http://schemas.openxmlformats.org/officeDocument/2006/relationships/hyperlink" Target="http://minutapiuriobranco.gestaourbana.prefeitura.sp.gov.br/wp-content/uploads/2016/04/PIU_RioBranco_ConsultaPublica_ANEXOI_reduzido.pdf" TargetMode="External"/><Relationship Id="rId50" Type="http://schemas.openxmlformats.org/officeDocument/2006/relationships/hyperlink" Target="http://gestaourbana.prefeitura.sp.gov.br/wp-content/uploads/2018/03/PIU_Vila-Olimpia_Devolutiva_Consulta1.pdf" TargetMode="External"/><Relationship Id="rId53" Type="http://schemas.openxmlformats.org/officeDocument/2006/relationships/hyperlink" Target="http://gestaourbana.prefeitura.sp.gov.br/wp-content/uploads/2016/03/Contribui%C3%A7%C3%B5es.pdf" TargetMode="External"/><Relationship Id="rId52" Type="http://schemas.openxmlformats.org/officeDocument/2006/relationships/hyperlink" Target="http://minutapiuriobranco.gestaourbana.prefeitura.sp.gov.br/" TargetMode="External"/><Relationship Id="rId55" Type="http://schemas.openxmlformats.org/officeDocument/2006/relationships/hyperlink" Target="http://gestaourbana.prefeitura.sp.gov.br/wp-content/uploads/2016/03/PIU-Nacoes-Unidas_anexo2.pdf"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wp-content/uploads/2020/04/piu_act_despacho_autorizatorio_smdu_20191224.pdf" TargetMode="External"/><Relationship Id="rId54" Type="http://schemas.openxmlformats.org/officeDocument/2006/relationships/hyperlink" Target="http://gestaourbana.prefeitura.sp.gov.br/noticias/participe-da-consulta-publica-para-o-piu-anhembi/"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57" Type="http://schemas.openxmlformats.org/officeDocument/2006/relationships/hyperlink" Target="http://gestaourbana.prefeitura.sp.gov.br/noticias/piu-nacoes-unidas-em-consulta-publica-participe/" TargetMode="External"/><Relationship Id="rId280"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56" Type="http://schemas.openxmlformats.org/officeDocument/2006/relationships/hyperlink" Target="http://gestaourbana.prefeitura.sp.gov.br/wp-content/uploads/2016/03/PIU-NacoesUnidas_anexo1.pdf"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www.prefeitura.sp.gov.br/cidade/secretarias/upload/desenvolvimento_urbano/sp_urbanismo/CE_OUCentro_23a_RE_apresentacao_2017_12_11.pdf" TargetMode="External"/><Relationship Id="rId154"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58" Type="http://schemas.openxmlformats.org/officeDocument/2006/relationships/hyperlink" Target="http://minuta.gestaourbana.prefeitura.sp.gov.br/piu-nacoes-unidas/" TargetMode="External"/><Relationship Id="rId15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4" Type="http://schemas.openxmlformats.org/officeDocument/2006/relationships/hyperlink" Target="https://www.prefeitura.sp.gov.br/cidade/secretarias/upload/desenvolvimento_urbano/sp_urbanismo/op_urbana_CENTRO/2019/Revisao_OUCentro/LISTA_DE_PRESENCA%20_CTLU_05_12_2019.pdf" TargetMode="External"/><Relationship Id="rId152" Type="http://schemas.openxmlformats.org/officeDocument/2006/relationships/hyperlink" Target="http://gestaourbana.prefeitura.sp.gov.br/wp-content/uploads/2018/04/PIU__LEOPOLDINA_2018_08_02.pdf.pdf" TargetMode="External"/><Relationship Id="rId273" Type="http://schemas.openxmlformats.org/officeDocument/2006/relationships/hyperlink" Target="https://gestaourbana.prefeitura.sp.gov.br/agenda/audiencia-publica-piu-setor-central/" TargetMode="External"/><Relationship Id="rId151" Type="http://schemas.openxmlformats.org/officeDocument/2006/relationships/hyperlink" Target="http://gestaourbana.prefeitura.sp.gov.br/wp-content/uploads/2018/04/PIUVLVL_Tematica_HIS_Densidades.pdf" TargetMode="External"/><Relationship Id="rId272"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7"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8"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56" Type="http://schemas.openxmlformats.org/officeDocument/2006/relationships/hyperlink" Target="http://participe.gestaourbana.prefeitura.sp.gov.br/" TargetMode="External"/><Relationship Id="rId277" Type="http://schemas.openxmlformats.org/officeDocument/2006/relationships/hyperlink" Target="https://www.prefeitura.sp.gov.br/cidade/secretarias/upload/desenvolvimento_urbano/sp_urbanismo/op_urbana_CENTRO/2019/Revisao_OUCentro/LISTA_DE_PRESENCA_CMPU_12_12_2019.pdf" TargetMode="External"/><Relationship Id="rId155" Type="http://schemas.openxmlformats.org/officeDocument/2006/relationships/hyperlink" Target="http://www.prefeitura.sp.gov.br/cidade/secretarias/urbanismo/participacao_social/conselhos_e_orgaos_colegiados/cmpu/index.php?p=262781" TargetMode="External"/><Relationship Id="rId276" Type="http://schemas.openxmlformats.org/officeDocument/2006/relationships/hyperlink" Target="https://gestaourbana.prefeitura.sp.gov.br/agenda/audiencia-publica-do-piu-setor-central-patrimonio-historico-e-producao-imobiliaria/" TargetMode="External"/><Relationship Id="rId107" Type="http://schemas.openxmlformats.org/officeDocument/2006/relationships/hyperlink" Target="http://gestaourbana.prefeitura.sp.gov.br/wp-content/uploads/2015/09/OUCBT_Lista_Presenca_Circulo_2015set21.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noticias/oficina-do-conselho-municipal-de-politica-urbana-debate-a-minuta-de-projeto-de-lei-da-operacao-urbana-consorciada-bairros-do-tamanduatei/"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noticias/minuta-do-projeto-de-lei-da-operacao-urbana-consorciada-bairros-do-tamanduatei-e-apresentada-a-populacao-em-audiencia-publica-devolutiva/"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www.prefeitura.sp.gov.br/cidade/secretarias/upload/desenvolvimento_urbano/arquivos/orgaos_colegiados/CMPU/CMPU_final.pdf" TargetMode="External"/><Relationship Id="rId225" Type="http://schemas.openxmlformats.org/officeDocument/2006/relationships/hyperlink" Target="http://www.capital.sp.gov.br/noticia/prefeitura-promove-segunda-audiencia-publica-para-debater-piu-setor-central" TargetMode="External"/><Relationship Id="rId109" Type="http://schemas.openxmlformats.org/officeDocument/2006/relationships/hyperlink" Target="http://gestaourbana.prefeitura.sp.gov.br/wp-content/uploads/2015/09/OUCBT_Contribuicoes_Audiencia_Circulo_2015set21.pdf" TargetMode="External"/><Relationship Id="rId108" Type="http://schemas.openxmlformats.org/officeDocument/2006/relationships/hyperlink" Target="http://gestaourbana.prefeitura.sp.gov.br/wp-content/uploads/2015/09/OUCBT_Ata_Audiencia_Circulo_2015set21.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www.capital.sp.gov.br/noticia/audiencia-publica-para-debater-piu-setor-central-acontece-dia-18-de-junho" TargetMode="External"/><Relationship Id="rId341"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340"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03" Type="http://schemas.openxmlformats.org/officeDocument/2006/relationships/hyperlink" Target="http://gestaourbana.prefeitura.sp.gov.br/wp-content/uploads/2015/08/MVC_99_6U_AP_Audiencias_2015-09-14.pptx" TargetMode="External"/><Relationship Id="rId224" Type="http://schemas.openxmlformats.org/officeDocument/2006/relationships/hyperlink" Target="https://gestaourbana.prefeitura.sp.gov.br/wp-content/uploads/2018/07/PIU_setor_central_lista_presenca_sem_contatos_2019_07_03.pdf" TargetMode="External"/><Relationship Id="rId102" Type="http://schemas.openxmlformats.org/officeDocument/2006/relationships/hyperlink" Target="http://gestaourbana.prefeitura.sp.gov.br/wp-content/uploads/2015/08/MVC_99_6U_AP_Audiencias_2015-09-14.pdf" TargetMode="External"/><Relationship Id="rId223" Type="http://schemas.openxmlformats.org/officeDocument/2006/relationships/hyperlink" Target="https://gestaourbana.prefeitura.sp.gov.br/wp-content/uploads/2018/07/PIU_setor_central_ata_2019_07_03.pdf" TargetMode="External"/><Relationship Id="rId101" Type="http://schemas.openxmlformats.org/officeDocument/2006/relationships/hyperlink" Target="http://www.prefeitura.sp.gov.br/cidade/secretarias/upload/desenvolvimento_urbano/arquivos/orgaos_colegiados/CMPU/Apresentacao_26aRE_CMPU.pdf" TargetMode="External"/><Relationship Id="rId222" Type="http://schemas.openxmlformats.org/officeDocument/2006/relationships/hyperlink" Target="https://gestaourbana.prefeitura.sp.gov.br/wp-content/uploads/2018/07/PIU_setor_central_apresentacao_2019_07_03-1.pdf" TargetMode="External"/><Relationship Id="rId343" Type="http://schemas.openxmlformats.org/officeDocument/2006/relationships/drawing" Target="../drawings/drawing1.xml"/><Relationship Id="rId100" Type="http://schemas.openxmlformats.org/officeDocument/2006/relationships/hyperlink" Target="http://www.prefeitura.sp.gov.br/cidade/secretarias/upload/desenvolvimento_urbano/arquivos/orgaos_colegiados/CMPU_%2027.pdf" TargetMode="External"/><Relationship Id="rId221" Type="http://schemas.openxmlformats.org/officeDocument/2006/relationships/hyperlink" Target="https://gestaourbana.prefeitura.sp.gov.br/wp-content/uploads/2018/07/PIU_setor_central_contribuicoes_audiencia_2019-06-18.pdf" TargetMode="External"/><Relationship Id="rId342" Type="http://schemas.openxmlformats.org/officeDocument/2006/relationships/hyperlink" Target="https://gestaourbana.prefeitura.sp.gov.br/piu-ginasio-do-ibirapuera/" TargetMode="External"/><Relationship Id="rId217" Type="http://schemas.openxmlformats.org/officeDocument/2006/relationships/hyperlink" Target="https://gestaourbana.prefeitura.sp.gov.br/wp-content/uploads/2018/04/PIU_VLVL_reuniaodevolutiva_list.pdf" TargetMode="External"/><Relationship Id="rId338"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6" Type="http://schemas.openxmlformats.org/officeDocument/2006/relationships/hyperlink" Target="https://gestaourbana.prefeitura.sp.gov.br/wp-content/uploads/2018/04/DEVOLUTIVA_PIUVL_3a_consulta_23.04.pdf" TargetMode="External"/><Relationship Id="rId337"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5"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6"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4" Type="http://schemas.openxmlformats.org/officeDocument/2006/relationships/hyperlink" Target="https://gestaourbana.prefeitura.sp.gov.br/wp-content/uploads/2018/07/PIUSEC_1_AUDIENCIAS_PUBLICAS_2019_06_18.pdf" TargetMode="External"/><Relationship Id="rId335" Type="http://schemas.openxmlformats.org/officeDocument/2006/relationships/hyperlink" Target="https://gestaourbana.prefeitura.sp.gov.br/noticias/prefeitura-comeca-a-discutir-parametros-urbanisticos-para-a-area-do-ginasio-do-ibirapuera/" TargetMode="External"/><Relationship Id="rId219" Type="http://schemas.openxmlformats.org/officeDocument/2006/relationships/hyperlink" Target="https://gestaourbana.prefeitura.sp.gov.br/wp-content/uploads/2018/07/PIU_setor_central_lista_presenca_2019_06_18_edit.pdf" TargetMode="External"/><Relationship Id="rId218" Type="http://schemas.openxmlformats.org/officeDocument/2006/relationships/hyperlink" Target="https://gestaourbana.prefeitura.sp.gov.br/wp-content/uploads/2018/04/PIU_VL_ATA_Devolutiva_23042019.R0.pdf" TargetMode="External"/><Relationship Id="rId339"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330" Type="http://schemas.openxmlformats.org/officeDocument/2006/relationships/hyperlink" Target="https://participe.gestaourbana.prefeitura.sp.gov.br/ginasio-ibirapuera" TargetMode="External"/><Relationship Id="rId213" Type="http://schemas.openxmlformats.org/officeDocument/2006/relationships/hyperlink" Target="https://gestaourbana.prefeitura.sp.gov.br/wp-content/uploads/2018/07/OUC_TEE_ata_reuniao_tematica_2019_06_10.pdf" TargetMode="External"/><Relationship Id="rId334"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2" Type="http://schemas.openxmlformats.org/officeDocument/2006/relationships/hyperlink" Target="https://gestaourbana.prefeitura.sp.gov.br/piu-arco-pinheiros/" TargetMode="External"/><Relationship Id="rId333"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1" Type="http://schemas.openxmlformats.org/officeDocument/2006/relationships/hyperlink" Target="https://participe.gestaourbana.prefeitura.sp.gov.br/arco-pinheiros-2" TargetMode="External"/><Relationship Id="rId332" Type="http://schemas.openxmlformats.org/officeDocument/2006/relationships/hyperlink" Target="https://participe.gestaourbana.prefeitura.sp.gov.br/arquivos/ginasio-ibirapuera/piu-ibirapuera_projeto-de-interesse-publico.pdf" TargetMode="External"/><Relationship Id="rId210"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31" Type="http://schemas.openxmlformats.org/officeDocument/2006/relationships/hyperlink" Target="https://participe.gestaourbana.prefeitura.sp.gov.br/arquivos/ginasio-ibirapuera/piu-ibirapuera_diagnostico.pdf" TargetMode="External"/><Relationship Id="rId129" Type="http://schemas.openxmlformats.org/officeDocument/2006/relationships/hyperlink" Target="http://gestaourbana.prefeitura.sp.gov.br/wp-content/uploads/2015/11/OUCBT_99_6U_AudienciaPublica_Devolutiva_Z.pdf" TargetMode="External"/><Relationship Id="rId128" Type="http://schemas.openxmlformats.org/officeDocument/2006/relationships/hyperlink" Target="http://gestaourbana.prefeitura.sp.gov.br/wp-content/uploads/2015/11/OUCBT_Lista_Presenca_Audiencia_Teatro_2015nov17.pdf" TargetMode="External"/><Relationship Id="rId249" Type="http://schemas.openxmlformats.org/officeDocument/2006/relationships/hyperlink" Target="https://www.prefeitura.sp.gov.br/cidade/secretarias/urbanismo/participacao_social/conselhos_e_orgaos_colegiados/cmpu/index.php?p=278259" TargetMode="External"/><Relationship Id="rId127" Type="http://schemas.openxmlformats.org/officeDocument/2006/relationships/hyperlink" Target="http://gestaourbana.prefeitura.sp.gov.br/wp-content/uploads/2015/11/OUCBT_99_6U_AudienciaPublica_Devolutiva_Z.pdf" TargetMode="External"/><Relationship Id="rId248" Type="http://schemas.openxmlformats.org/officeDocument/2006/relationships/hyperlink" Target="http://www.docidadesp.imprensaoficial.com.br/NavegaEdicao.aspx?ClipID=3f3bce2f0bfdce608ec2a2410dbcf758&amp;PalavraChave=arco+pinheiros" TargetMode="External"/><Relationship Id="rId126" Type="http://schemas.openxmlformats.org/officeDocument/2006/relationships/hyperlink" Target="http://gestaourbana.prefeitura.sp.gov.br/estruturacao-territorial/operacoes-urbanas/oucbt/a-cidade-que-queremos/" TargetMode="External"/><Relationship Id="rId247" Type="http://schemas.openxmlformats.org/officeDocument/2006/relationships/hyperlink" Target="http://www.docidadesp.imprensaoficial.com.br/NavegaEdicao.aspx?ClipID=f6c886a3f578b9787cd80d0cfa0b3821&amp;PalavraChave=arco%20pinheiros" TargetMode="External"/><Relationship Id="rId121" Type="http://schemas.openxmlformats.org/officeDocument/2006/relationships/hyperlink" Target="http://www.prefeitura.sp.gov.br/cidade/secretarias/upload/desenvolvimento_urbano/arquivos/eia/eia_v3-a.pdf"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www.prefeitura.sp.gov.br/cidade/secretarias/upload/desenvolvimento_urbano/arquivos/eia/eia_v2.pdf" TargetMode="External"/><Relationship Id="rId241" Type="http://schemas.openxmlformats.org/officeDocument/2006/relationships/hyperlink" Target="https://participe.gestaourbana.prefeitura.sp.gov.br/arquivos/minuta-piu-setor-central/devolutivas/Devolutiva_Consulta_Publica.pdf" TargetMode="External"/><Relationship Id="rId240" Type="http://schemas.openxmlformats.org/officeDocument/2006/relationships/hyperlink" Target="https://participe.gestaourbana.prefeitura.sp.gov.br/arco-tiete" TargetMode="External"/><Relationship Id="rId125" Type="http://schemas.openxmlformats.org/officeDocument/2006/relationships/hyperlink" Target="http://gestaourbana.prefeitura.sp.gov.br/wp-content/uploads/2015/10/OUCBT_Contribuicoes_CPMU_2015_Out.pdf" TargetMode="External"/><Relationship Id="rId246" Type="http://schemas.openxmlformats.org/officeDocument/2006/relationships/hyperlink" Target="https://www.prefeitura.sp.gov.br/cidade/secretarias/urbanismo/participacao_social/conselhos_e_orgaos_colegiados/cmpu/index.php?p=275707" TargetMode="External"/><Relationship Id="rId124" Type="http://schemas.openxmlformats.org/officeDocument/2006/relationships/hyperlink" Target="http://www.prefeitura.sp.gov.br/cidade/secretarias/urbanismo/participacao_social/conselhos_e_orgaos_colegiados/cmpu/index.php?p=206289" TargetMode="External"/><Relationship Id="rId245" Type="http://schemas.openxmlformats.org/officeDocument/2006/relationships/hyperlink" Target="https://www.prefeitura.sp.gov.br/cidade/secretarias/urbanismo/participacao_social/conselhos_e_orgaos_colegiados/cmpu/index.php?p=275707" TargetMode="External"/><Relationship Id="rId123" Type="http://schemas.openxmlformats.org/officeDocument/2006/relationships/hyperlink" Target="http://gestaourbana.prefeitura.sp.gov.br/wp-content/uploads/2015/08/OUCBT_Contribuicoes_Minuta_Colaborativa_2015ago_set.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www.prefeitura.sp.gov.br/cidade/secretarias/upload/desenvolvimento_urbano/arquivos/eia/eia_v3-b.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mvc/mvc-sub-mooca-z/mvc-sub-mooca-z.ppt" TargetMode="External"/><Relationship Id="rId94" Type="http://schemas.openxmlformats.org/officeDocument/2006/relationships/hyperlink" Target="http://www.prefeitura.sp.gov.br/cidade/secretarias/upload/desenvolvimento_urbano/arquivos/mvc/mvc-sub-mooca-z/mvc-sub-mooca-z.pdf" TargetMode="External"/><Relationship Id="rId97" Type="http://schemas.openxmlformats.org/officeDocument/2006/relationships/hyperlink" Target="http://gestaourbana.prefeitura.sp.gov.br/noticias/operacao-urbana-mooca-vila-carioca-encerra-ciclo-de-audiencias-publicas/" TargetMode="External"/><Relationship Id="rId96" Type="http://schemas.openxmlformats.org/officeDocument/2006/relationships/hyperlink" Target="http://www.prefeitura.sp.gov.br/cidade/secretarias/upload/chamadas/mvc_acdm_20140507_z_1405003711.pdf" TargetMode="External"/><Relationship Id="rId99" Type="http://schemas.openxmlformats.org/officeDocument/2006/relationships/hyperlink" Target="http://gestaourbana.prefeitura.sp.gov.br/noticias/primeira-audiencia-publica-da-operacao-urbana-mooca-vila-carioca-reune-180-pessoas/" TargetMode="External"/><Relationship Id="rId9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91" Type="http://schemas.openxmlformats.org/officeDocument/2006/relationships/hyperlink" Target="http://www.prefeitura.sp.gov.br/cidade/secretarias/upload/desenvolvimento_urbano/arquivos/mvc/mvc-sub-vp-z/mvc-sub-vp-z.ppt" TargetMode="External"/><Relationship Id="rId90" Type="http://schemas.openxmlformats.org/officeDocument/2006/relationships/hyperlink" Target="http://www.prefeitura.sp.gov.br/cidade/secretarias/upload/desenvolvimento_urbano/arquivos/mvc/mvc-sub-vp-z/mvc-sub-vp-z.pdf" TargetMode="External"/><Relationship Id="rId93" Type="http://schemas.openxmlformats.org/officeDocument/2006/relationships/hyperlink" Target="http://www.prefeitura.sp.gov.br/cidade/secretarias/upload/desenvolvimento_urbano/arquivos/mvc/mvc-sub-ipiranga-z/mvc-sub-ipiranga-z.ppt" TargetMode="External"/><Relationship Id="rId92" Type="http://schemas.openxmlformats.org/officeDocument/2006/relationships/hyperlink" Target="http://www.prefeitura.sp.gov.br/cidade/secretarias/upload/desenvolvimento_urbano/arquivos/mvc/mvc-sub-ipiranga-z/mvc-sub-ipiranga-z.pdf" TargetMode="External"/><Relationship Id="rId118" Type="http://schemas.openxmlformats.org/officeDocument/2006/relationships/hyperlink" Target="http://gestaourbana.prefeitura.sp.gov.br/wp-content/uploads/2015/08/LAP_01_SVMA-G_2015.pdf" TargetMode="External"/><Relationship Id="rId239" Type="http://schemas.openxmlformats.org/officeDocument/2006/relationships/hyperlink" Target="https://gestaourbana.prefeitura.sp.gov.br/noticias/prefeitura-inicia-nova-discussao-para-requalificacao-no-entorno-do-rio-tiete/" TargetMode="External"/><Relationship Id="rId117" Type="http://schemas.openxmlformats.org/officeDocument/2006/relationships/hyperlink" Target="http://gestaourbana.prefeitura.sp.gov.br/wp-content/uploads/2015/08/OUCBT_min-ilu_portal-gestao-ubana_correcoes_2015-09-04.pdf" TargetMode="External"/><Relationship Id="rId238" Type="http://schemas.openxmlformats.org/officeDocument/2006/relationships/hyperlink" Target="http://www.capital.sp.gov.br/noticia/prefeitura-realiza-terceira-audiencia-publica-para-discutir-piu-setor-central" TargetMode="External"/><Relationship Id="rId116" Type="http://schemas.openxmlformats.org/officeDocument/2006/relationships/hyperlink" Target="http://gestaourbana.prefeitura.sp.gov.br/noticias/conselho-municipal-de-politica-urbana-realiza-primeira-reuniao-ordinaria-com-novos-integrantes-eleitos/" TargetMode="External"/><Relationship Id="rId237" Type="http://schemas.openxmlformats.org/officeDocument/2006/relationships/hyperlink" Target="https://gestaourbana.prefeitura.sp.gov.br/wp-content/uploads/2018/07/PIU_setor_central_lista_presenca_2019_08_06_site.pdf" TargetMode="External"/><Relationship Id="rId115" Type="http://schemas.openxmlformats.org/officeDocument/2006/relationships/hyperlink" Target="http://gestaourbana.prefeitura.sp.gov.br/reuniao-com-representantes-dos-movimentos-de-moradia-da-regiao/" TargetMode="External"/><Relationship Id="rId236" Type="http://schemas.openxmlformats.org/officeDocument/2006/relationships/hyperlink" Target="https://gestaourbana.prefeitura.sp.gov.br/wp-content/uploads/2018/07/PIU_setor_central_ata_2019_08_06.pdf" TargetMode="External"/><Relationship Id="rId119" Type="http://schemas.openxmlformats.org/officeDocument/2006/relationships/hyperlink" Target="http://www.prefeitura.sp.gov.br/cidade/secretarias/upload/desenvolvimento_urbano/arquivos/eia/eia_v1.pdf" TargetMode="External"/><Relationship Id="rId110" Type="http://schemas.openxmlformats.org/officeDocument/2006/relationships/hyperlink" Target="http://gestaourbana.prefeitura.sp.gov.br/wp-content/uploads/2015/09/OUCBT_Lista_Presenca_Juventus2015set14.pdf" TargetMode="External"/><Relationship Id="rId231" Type="http://schemas.openxmlformats.org/officeDocument/2006/relationships/hyperlink" Target="https://gestaourbana.prefeitura.sp.gov.br/piu-arco-pinheiros/" TargetMode="External"/><Relationship Id="rId230" Type="http://schemas.openxmlformats.org/officeDocument/2006/relationships/hyperlink" Target="https://gestaourbana.prefeitura.sp.gov.br/piu-arco-pinheiros/" TargetMode="External"/><Relationship Id="rId114" Type="http://schemas.openxmlformats.org/officeDocument/2006/relationships/hyperlink" Target="http://gestaourbana.prefeitura.sp.gov.br/18120-2/" TargetMode="External"/><Relationship Id="rId235" Type="http://schemas.openxmlformats.org/officeDocument/2006/relationships/hyperlink" Target="https://gestaourbana.prefeitura.sp.gov.br/wp-content/uploads/2018/07/PIU_setor_central_apresentacao_2019_08_06.pdf" TargetMode="External"/><Relationship Id="rId113" Type="http://schemas.openxmlformats.org/officeDocument/2006/relationships/hyperlink" Target="http://gestaourbana.prefeitura.sp.gov.br/wp-content/uploads/2015/09/OUCBT_Contribuicoes_Audiencia_Juventus_2015set14.pdf" TargetMode="External"/><Relationship Id="rId234" Type="http://schemas.openxmlformats.org/officeDocument/2006/relationships/hyperlink" Target="https://gestaourbana.prefeitura.sp.gov.br/wp-content/uploads/2018/07/PIU_setor_central_contribuicoes_2019_07_03.pdf" TargetMode="External"/><Relationship Id="rId112" Type="http://schemas.openxmlformats.org/officeDocument/2006/relationships/hyperlink" Target="http://gestaourbana.prefeitura.sp.gov.br/wp-content/uploads/2015/09/OUCBT_Ata_Audiencia_Juventus_2015set14.pdf" TargetMode="External"/><Relationship Id="rId233" Type="http://schemas.openxmlformats.org/officeDocument/2006/relationships/hyperlink" Target="https://gestaourbana.prefeitura.sp.gov.br/piu-arco-pinheiros/" TargetMode="External"/><Relationship Id="rId111" Type="http://schemas.openxmlformats.org/officeDocument/2006/relationships/hyperlink" Target="http://gestaourbana.prefeitura.sp.gov.br/wp-content/uploads/2015/09/OUCBT_Texto_WandaHerrero_2015set14_autorizado.pdf" TargetMode="External"/><Relationship Id="rId232" Type="http://schemas.openxmlformats.org/officeDocument/2006/relationships/hyperlink" Target="https://www.prefeitura.sp.gov.br/cidade/secretarias/urbanismo/participacao_social/conselhos_e_orgaos_colegiados/cmpu/index.php?p=275707" TargetMode="External"/><Relationship Id="rId305"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4"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3"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2"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9"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8" Type="http://schemas.openxmlformats.org/officeDocument/2006/relationships/hyperlink" Target="https://gestaourbana.prefeitura.sp.gov.br/piu-parque-minhocao/" TargetMode="External"/><Relationship Id="rId307" Type="http://schemas.openxmlformats.org/officeDocument/2006/relationships/hyperlink" Target="http://documentacao.saopaulo.sp.leg.br/iah/fulltext/leis/L16833.pdf" TargetMode="External"/><Relationship Id="rId306"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1"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00"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206"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7"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5" Type="http://schemas.openxmlformats.org/officeDocument/2006/relationships/hyperlink" Target="https://esaj.tjsp.jus.br/cposg/show.do?processo.foro=990&amp;processo.codigo=RI00513JK0000" TargetMode="External"/><Relationship Id="rId326"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4" Type="http://schemas.openxmlformats.org/officeDocument/2006/relationships/hyperlink" Target="https://gestaourbana.prefeitura.sp.gov.br/wp-content/uploads/2018/04/PIU_VL_Consula3_ListaContribuicoes.xls" TargetMode="External"/><Relationship Id="rId325"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3" Type="http://schemas.openxmlformats.org/officeDocument/2006/relationships/hyperlink" Target="https://gestaourbana.prefeitura.sp.gov.br/wp-content/uploads/2018/07/CE_OUCentro_30a_RE_apresentacao_2019_06_03.pdf" TargetMode="External"/><Relationship Id="rId324"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9"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08"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9"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07" Type="http://schemas.openxmlformats.org/officeDocument/2006/relationships/hyperlink" Target="http://diariooficial.imprensaoficial.com.br/nav_cidade/index.asp?c=1&amp;e=20190405&amp;p=1&amp;clipID=192ed330ff5f162d14f8b0ecfb416551" TargetMode="External"/><Relationship Id="rId328"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2" Type="http://schemas.openxmlformats.org/officeDocument/2006/relationships/hyperlink" Target="https://participe.gestaourbana.prefeitura.sp.gov.br/setor-central-2" TargetMode="External"/><Relationship Id="rId323"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1" Type="http://schemas.openxmlformats.org/officeDocument/2006/relationships/hyperlink" Target="https://gestaourbana.prefeitura.sp.gov.br/noticias/plano-urbanistico-para-regiao-central-e-apresentado-em-consulta-publica/" TargetMode="External"/><Relationship Id="rId322" Type="http://schemas.openxmlformats.org/officeDocument/2006/relationships/hyperlink" Target="https://gestaourbana.prefeitura.sp.gov.br/wp-content/uploads/2019/12/PIU_JOCKEY_Devolutiva_ConsultaPublica.pdf"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21" Type="http://schemas.openxmlformats.org/officeDocument/2006/relationships/hyperlink" Target="https://participe.gestaourbana.prefeitura.sp.gov.br/jockey-club" TargetMode="External"/><Relationship Id="rId320" Type="http://schemas.openxmlformats.org/officeDocument/2006/relationships/hyperlink" Target="https://www.prefeitura.sp.gov.br/cidade/secretarias/urbanismo/noticias/index.php?p=286510" TargetMode="External"/><Relationship Id="rId316" Type="http://schemas.openxmlformats.org/officeDocument/2006/relationships/hyperlink" Target="https://gestaourbana.prefeitura.sp.gov.br/wp-content/uploads/2019/11/PIU_jockey_lista_presenca_cpm_butanta_20191029.pdf" TargetMode="External"/><Relationship Id="rId315" Type="http://schemas.openxmlformats.org/officeDocument/2006/relationships/hyperlink" Target="https://gestaourbana.prefeitura.sp.gov.br/wp-content/uploads/2019/10/PIU_jockey_convocacao_cpmb_DOC_2019_10_26.pdf" TargetMode="External"/><Relationship Id="rId314" Type="http://schemas.openxmlformats.org/officeDocument/2006/relationships/hyperlink" Target="https://participe.gestaourbana.prefeitura.sp.gov.br/arquivos/jockey/anexos/ANEXO-I_RESOLUCAO-SC97-10_CONDEPHAAT.pdf" TargetMode="External"/><Relationship Id="rId313" Type="http://schemas.openxmlformats.org/officeDocument/2006/relationships/hyperlink" Target="https://participe.gestaourbana.prefeitura.sp.gov.br/arquivos/jockey/anexos/ANEXO_REFERENCIAS-HIPODROMOS.pdf" TargetMode="External"/><Relationship Id="rId319" Type="http://schemas.openxmlformats.org/officeDocument/2006/relationships/hyperlink" Target="https://www.prefeitura.sp.gov.br/cidade/secretarias/urbanismo/participacao_social/conselhos_e_orgaos_colegiados/cmpu/index.php?p=288244" TargetMode="External"/><Relationship Id="rId318" Type="http://schemas.openxmlformats.org/officeDocument/2006/relationships/hyperlink" Target="https://www.prefeitura.sp.gov.br/cidade/secretarias/upload/PIU_JCK_Etapa1_ElementosPrevios_R1(1).pdf" TargetMode="External"/><Relationship Id="rId317" Type="http://schemas.openxmlformats.org/officeDocument/2006/relationships/hyperlink" Target="https://www.prefeitura.sp.gov.br/cidade/secretarias/urbanismo/participacao_social/conselhos_e_orgaos_colegiados/cmpu/index.php?p=287623" TargetMode="External"/><Relationship Id="rId312" Type="http://schemas.openxmlformats.org/officeDocument/2006/relationships/hyperlink" Target="https://participe.gestaourbana.prefeitura.sp.gov.br/arquivos/jockey/anexos/PIU_JOCKEY_Programa-de-Interesse-Publico.pdf" TargetMode="External"/><Relationship Id="rId311" Type="http://schemas.openxmlformats.org/officeDocument/2006/relationships/hyperlink" Target="https://participe.gestaourbana.prefeitura.sp.gov.br/arquivos/jockey/anexos/PIU_JOCKEY_Diagnostico-Socioterritorial.pdf" TargetMode="External"/><Relationship Id="rId310" Type="http://schemas.openxmlformats.org/officeDocument/2006/relationships/hyperlink" Target="https://participe.gestaourbana.prefeitura.sp.gov.br/arquivos/jockey/anexos/PIU_JOCKEY_Diagnostico-Ambient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3.17"/>
    <col customWidth="1" min="2" max="2" width="15.17"/>
    <col customWidth="1" min="3" max="3" width="9.5"/>
    <col customWidth="1" min="4" max="4" width="23.17"/>
    <col customWidth="1" min="5" max="5" width="9.83"/>
    <col customWidth="1" min="6" max="6" width="20.83"/>
    <col customWidth="1" min="7" max="7" width="9.67"/>
    <col customWidth="1" min="8" max="8" width="16.5"/>
    <col customWidth="1" min="9" max="9" width="16.0"/>
    <col customWidth="1" min="10" max="10" width="24.5"/>
    <col customWidth="1" min="11" max="11" width="66.17"/>
    <col customWidth="1" min="12" max="12" width="139.17"/>
    <col customWidth="1" min="13" max="27" width="9.17"/>
  </cols>
  <sheetData>
    <row r="1" ht="15.0" customHeight="1">
      <c r="A1" s="1" t="s">
        <v>0</v>
      </c>
      <c r="B1" s="2" t="s">
        <v>1</v>
      </c>
      <c r="C1" s="1" t="s">
        <v>2</v>
      </c>
      <c r="D1" s="3" t="s">
        <v>3</v>
      </c>
      <c r="E1" s="1" t="s">
        <v>4</v>
      </c>
      <c r="F1" s="2" t="s">
        <v>5</v>
      </c>
      <c r="G1" s="1" t="s">
        <v>6</v>
      </c>
      <c r="H1" s="4" t="s">
        <v>7</v>
      </c>
      <c r="I1" s="5" t="s">
        <v>8</v>
      </c>
      <c r="J1" s="6" t="s">
        <v>9</v>
      </c>
      <c r="K1" s="7" t="s">
        <v>10</v>
      </c>
      <c r="L1" s="8" t="s">
        <v>11</v>
      </c>
      <c r="M1" s="9"/>
      <c r="N1" s="9"/>
      <c r="O1" s="9"/>
      <c r="P1" s="9"/>
      <c r="Q1" s="9"/>
      <c r="R1" s="9"/>
      <c r="S1" s="9"/>
      <c r="T1" s="9"/>
      <c r="U1" s="9"/>
      <c r="V1" s="9"/>
      <c r="W1" s="9"/>
      <c r="X1" s="9"/>
      <c r="Y1" s="9"/>
      <c r="Z1" s="9"/>
      <c r="AA1" s="9"/>
    </row>
    <row r="2" ht="15.0" customHeight="1">
      <c r="A2" s="10">
        <v>4.0</v>
      </c>
      <c r="B2" s="2" t="str">
        <f>IFERROR(VLOOKUP(A2,projetos!$A$2:$B$96,2,0),"0")</f>
        <v>PIU NESP</v>
      </c>
      <c r="C2" s="10">
        <v>0.0</v>
      </c>
      <c r="D2" s="3" t="str">
        <f>IFERROR(VLOOKUP(C2,tramitacao!$A$2:$B$101,2,0),"0")</f>
        <v>0</v>
      </c>
      <c r="E2" s="10">
        <v>0.0</v>
      </c>
      <c r="F2" s="2" t="str">
        <f>IFERROR(VLOOKUP(E2,grupos!$A$2:$B$100,2,0),"0")</f>
        <v>0</v>
      </c>
      <c r="G2" s="10">
        <v>1.0</v>
      </c>
      <c r="H2" s="10" t="str">
        <f>IFERROR(VLOOKUP(G2,fontes!$A$2:$B$100,2,0),"0")</f>
        <v>Gestão Urbana</v>
      </c>
      <c r="I2" s="11">
        <v>42354.0</v>
      </c>
      <c r="J2" s="10"/>
      <c r="K2" s="9" t="s">
        <v>12</v>
      </c>
      <c r="L2" s="12" t="s">
        <v>13</v>
      </c>
      <c r="M2" s="13"/>
      <c r="N2" s="13"/>
      <c r="O2" s="13"/>
      <c r="P2" s="13"/>
      <c r="Q2" s="13"/>
      <c r="R2" s="13"/>
      <c r="S2" s="13"/>
      <c r="T2" s="13"/>
      <c r="U2" s="13"/>
      <c r="V2" s="13"/>
      <c r="W2" s="13"/>
      <c r="X2" s="13"/>
      <c r="Y2" s="13"/>
      <c r="Z2" s="13"/>
      <c r="AA2" s="13"/>
    </row>
    <row r="3" ht="15.0" customHeight="1">
      <c r="A3" s="10">
        <v>2.0</v>
      </c>
      <c r="B3" s="2" t="str">
        <f>IFERROR(VLOOKUP(A3,projetos!$A$2:$B$96,2,0),"0")</f>
        <v>PIU Vila Leopoldina</v>
      </c>
      <c r="C3" s="10">
        <v>1.0</v>
      </c>
      <c r="D3" s="3" t="str">
        <f>IFERROR(VLOOKUP(C3,tramitacao!$A$2:$B$101,2,0),"0")</f>
        <v>Proposição</v>
      </c>
      <c r="E3" s="10">
        <v>2.0</v>
      </c>
      <c r="F3" s="2" t="str">
        <f>IFERROR(VLOOKUP(E3,grupos!$A$2:$B$100,2,0),"0")</f>
        <v>Consulta Inicial</v>
      </c>
      <c r="G3" s="10">
        <v>1.0</v>
      </c>
      <c r="H3" s="10" t="str">
        <f>IFERROR(VLOOKUP(G3,fontes!$A$2:$B$100,2,0),"0")</f>
        <v>Gestão Urbana</v>
      </c>
      <c r="I3" s="11"/>
      <c r="J3" s="10"/>
      <c r="K3" s="9" t="s">
        <v>14</v>
      </c>
      <c r="L3" s="14" t="s">
        <v>15</v>
      </c>
      <c r="M3" s="13"/>
      <c r="N3" s="13"/>
      <c r="O3" s="13"/>
      <c r="P3" s="13"/>
      <c r="Q3" s="13"/>
      <c r="R3" s="13"/>
      <c r="S3" s="13"/>
      <c r="T3" s="13"/>
      <c r="U3" s="13"/>
      <c r="V3" s="13"/>
      <c r="W3" s="13"/>
      <c r="X3" s="13"/>
      <c r="Y3" s="13"/>
      <c r="Z3" s="13"/>
      <c r="AA3" s="13"/>
    </row>
    <row r="4" ht="15.0" customHeight="1">
      <c r="A4" s="10">
        <v>2.0</v>
      </c>
      <c r="B4" s="2" t="str">
        <f>IFERROR(VLOOKUP(A4,projetos!$A$2:$B$96,2,0),"0")</f>
        <v>PIU Vila Leopoldina</v>
      </c>
      <c r="C4" s="10">
        <v>2.0</v>
      </c>
      <c r="D4" s="3" t="str">
        <f>IFERROR(VLOOKUP(C4,tramitacao!$A$2:$B$101,2,0),"0")</f>
        <v>Consulta Pública Inicial</v>
      </c>
      <c r="E4" s="10">
        <v>2.0</v>
      </c>
      <c r="F4" s="2" t="str">
        <f>IFERROR(VLOOKUP(E4,grupos!$A$2:$B$100,2,0),"0")</f>
        <v>Consulta Inicial</v>
      </c>
      <c r="G4" s="10">
        <v>1.0</v>
      </c>
      <c r="H4" s="10" t="str">
        <f>IFERROR(VLOOKUP(G4,fontes!$A$2:$B$100,2,0),"0")</f>
        <v>Gestão Urbana</v>
      </c>
      <c r="I4" s="11"/>
      <c r="J4" s="10"/>
      <c r="K4" s="9" t="s">
        <v>16</v>
      </c>
      <c r="L4" s="14" t="s">
        <v>17</v>
      </c>
      <c r="M4" s="13"/>
      <c r="N4" s="13"/>
      <c r="O4" s="13"/>
      <c r="P4" s="13"/>
      <c r="Q4" s="13"/>
      <c r="R4" s="13"/>
      <c r="S4" s="13"/>
      <c r="T4" s="13"/>
      <c r="U4" s="13"/>
      <c r="V4" s="13"/>
      <c r="W4" s="13"/>
      <c r="X4" s="13"/>
      <c r="Y4" s="13"/>
      <c r="Z4" s="13"/>
      <c r="AA4" s="13"/>
    </row>
    <row r="5" ht="15.0" customHeight="1">
      <c r="A5" s="10">
        <v>2.0</v>
      </c>
      <c r="B5" s="2" t="str">
        <f>IFERROR(VLOOKUP(A5,projetos!$A$2:$B$96,2,0),"0")</f>
        <v>PIU Vila Leopoldina</v>
      </c>
      <c r="C5" s="10">
        <v>2.0</v>
      </c>
      <c r="D5" s="3" t="str">
        <f>IFERROR(VLOOKUP(C5,tramitacao!$A$2:$B$101,2,0),"0")</f>
        <v>Consulta Pública Inicial</v>
      </c>
      <c r="E5" s="10">
        <v>2.0</v>
      </c>
      <c r="F5" s="2" t="str">
        <f>IFERROR(VLOOKUP(E5,grupos!$A$2:$B$100,2,0),"0")</f>
        <v>Consulta Inicial</v>
      </c>
      <c r="G5" s="10">
        <v>1.0</v>
      </c>
      <c r="H5" s="10" t="str">
        <f>IFERROR(VLOOKUP(G5,fontes!$A$2:$B$100,2,0),"0")</f>
        <v>Gestão Urbana</v>
      </c>
      <c r="I5" s="11"/>
      <c r="J5" s="10"/>
      <c r="K5" s="9" t="s">
        <v>18</v>
      </c>
      <c r="L5" s="14" t="s">
        <v>19</v>
      </c>
      <c r="M5" s="13"/>
      <c r="N5" s="13"/>
      <c r="O5" s="13"/>
      <c r="P5" s="13"/>
      <c r="Q5" s="13"/>
      <c r="R5" s="13"/>
      <c r="S5" s="13"/>
      <c r="T5" s="13"/>
      <c r="U5" s="13"/>
      <c r="V5" s="13"/>
      <c r="W5" s="13"/>
      <c r="X5" s="13"/>
      <c r="Y5" s="13"/>
      <c r="Z5" s="13"/>
      <c r="AA5" s="13"/>
    </row>
    <row r="6" ht="15.0" customHeight="1">
      <c r="A6" s="10">
        <v>2.0</v>
      </c>
      <c r="B6" s="2" t="str">
        <f>IFERROR(VLOOKUP(A6,projetos!$A$2:$B$96,2,0),"0")</f>
        <v>PIU Vila Leopoldina</v>
      </c>
      <c r="C6" s="10">
        <v>2.0</v>
      </c>
      <c r="D6" s="3" t="str">
        <f>IFERROR(VLOOKUP(C6,tramitacao!$A$2:$B$101,2,0),"0")</f>
        <v>Consulta Pública Inicial</v>
      </c>
      <c r="E6" s="10">
        <v>2.0</v>
      </c>
      <c r="F6" s="2" t="str">
        <f>IFERROR(VLOOKUP(E6,grupos!$A$2:$B$100,2,0),"0")</f>
        <v>Consulta Inicial</v>
      </c>
      <c r="G6" s="10">
        <v>1.0</v>
      </c>
      <c r="H6" s="10" t="str">
        <f>IFERROR(VLOOKUP(G6,fontes!$A$2:$B$100,2,0),"0")</f>
        <v>Gestão Urbana</v>
      </c>
      <c r="I6" s="11"/>
      <c r="J6" s="10"/>
      <c r="K6" s="9" t="s">
        <v>20</v>
      </c>
      <c r="L6" s="14" t="s">
        <v>21</v>
      </c>
      <c r="M6" s="13"/>
      <c r="N6" s="13"/>
      <c r="O6" s="13"/>
      <c r="P6" s="13"/>
      <c r="Q6" s="13"/>
      <c r="R6" s="13"/>
      <c r="S6" s="13"/>
      <c r="T6" s="13"/>
      <c r="U6" s="13"/>
      <c r="V6" s="13"/>
      <c r="W6" s="13"/>
      <c r="X6" s="13"/>
      <c r="Y6" s="13"/>
      <c r="Z6" s="13"/>
      <c r="AA6" s="13"/>
    </row>
    <row r="7" ht="15.0" customHeight="1">
      <c r="A7" s="10">
        <v>2.0</v>
      </c>
      <c r="B7" s="2" t="str">
        <f>IFERROR(VLOOKUP(A7,projetos!$A$2:$B$96,2,0),"0")</f>
        <v>PIU Vila Leopoldina</v>
      </c>
      <c r="C7" s="10">
        <v>2.0</v>
      </c>
      <c r="D7" s="3" t="str">
        <f>IFERROR(VLOOKUP(C7,tramitacao!$A$2:$B$101,2,0),"0")</f>
        <v>Consulta Pública Inicial</v>
      </c>
      <c r="E7" s="10">
        <v>2.0</v>
      </c>
      <c r="F7" s="2" t="str">
        <f>IFERROR(VLOOKUP(E7,grupos!$A$2:$B$100,2,0),"0")</f>
        <v>Consulta Inicial</v>
      </c>
      <c r="G7" s="10">
        <v>3.0</v>
      </c>
      <c r="H7" s="10" t="str">
        <f>IFERROR(VLOOKUP(G7,fontes!$A$2:$B$100,2,0),"0")</f>
        <v>Diário Oficial</v>
      </c>
      <c r="I7" s="11"/>
      <c r="J7" s="10"/>
      <c r="K7" s="9" t="s">
        <v>20</v>
      </c>
      <c r="L7" s="14" t="s">
        <v>22</v>
      </c>
      <c r="M7" s="13"/>
      <c r="N7" s="13"/>
      <c r="O7" s="13"/>
      <c r="P7" s="13"/>
      <c r="Q7" s="13"/>
      <c r="R7" s="13"/>
      <c r="S7" s="13"/>
      <c r="T7" s="13"/>
      <c r="U7" s="13"/>
      <c r="V7" s="13"/>
      <c r="W7" s="13"/>
      <c r="X7" s="13"/>
      <c r="Y7" s="13"/>
      <c r="Z7" s="13"/>
      <c r="AA7" s="13"/>
    </row>
    <row r="8" ht="15.0" customHeight="1">
      <c r="A8" s="10">
        <v>2.0</v>
      </c>
      <c r="B8" s="2" t="str">
        <f>IFERROR(VLOOKUP(A8,projetos!$A$2:$B$96,2,0),"0")</f>
        <v>PIU Vila Leopoldina</v>
      </c>
      <c r="C8" s="10">
        <v>2.0</v>
      </c>
      <c r="D8" s="3" t="str">
        <f>IFERROR(VLOOKUP(C8,tramitacao!$A$2:$B$101,2,0),"0")</f>
        <v>Consulta Pública Inicial</v>
      </c>
      <c r="E8" s="10">
        <v>2.0</v>
      </c>
      <c r="F8" s="2" t="str">
        <f>IFERROR(VLOOKUP(E8,grupos!$A$2:$B$100,2,0),"0")</f>
        <v>Consulta Inicial</v>
      </c>
      <c r="G8" s="10">
        <v>1.0</v>
      </c>
      <c r="H8" s="10" t="str">
        <f>IFERROR(VLOOKUP(G8,fontes!$A$2:$B$100,2,0),"0")</f>
        <v>Gestão Urbana</v>
      </c>
      <c r="I8" s="11"/>
      <c r="J8" s="10"/>
      <c r="K8" s="9" t="s">
        <v>23</v>
      </c>
      <c r="L8" s="14" t="s">
        <v>24</v>
      </c>
      <c r="M8" s="13"/>
      <c r="N8" s="13"/>
      <c r="O8" s="13"/>
      <c r="P8" s="13"/>
      <c r="Q8" s="13"/>
      <c r="R8" s="13"/>
      <c r="S8" s="13"/>
      <c r="T8" s="13"/>
      <c r="U8" s="13"/>
      <c r="V8" s="13"/>
      <c r="W8" s="13"/>
      <c r="X8" s="13"/>
      <c r="Y8" s="13"/>
      <c r="Z8" s="13"/>
      <c r="AA8" s="13"/>
    </row>
    <row r="9" ht="15.0" customHeight="1">
      <c r="A9" s="10">
        <v>2.0</v>
      </c>
      <c r="B9" s="2" t="str">
        <f>IFERROR(VLOOKUP(A9,projetos!$A$2:$B$96,2,0),"0")</f>
        <v>PIU Vila Leopoldina</v>
      </c>
      <c r="C9" s="10">
        <v>2.0</v>
      </c>
      <c r="D9" s="3" t="str">
        <f>IFERROR(VLOOKUP(C9,tramitacao!$A$2:$B$101,2,0),"0")</f>
        <v>Consulta Pública Inicial</v>
      </c>
      <c r="E9" s="10">
        <v>2.0</v>
      </c>
      <c r="F9" s="2" t="str">
        <f>IFERROR(VLOOKUP(E9,grupos!$A$2:$B$100,2,0),"0")</f>
        <v>Consulta Inicial</v>
      </c>
      <c r="G9" s="10">
        <v>1.0</v>
      </c>
      <c r="H9" s="10" t="str">
        <f>IFERROR(VLOOKUP(G9,fontes!$A$2:$B$100,2,0),"0")</f>
        <v>Gestão Urbana</v>
      </c>
      <c r="I9" s="11"/>
      <c r="J9" s="10"/>
      <c r="K9" s="9" t="s">
        <v>25</v>
      </c>
      <c r="L9" s="14" t="s">
        <v>26</v>
      </c>
      <c r="M9" s="13"/>
      <c r="N9" s="13"/>
      <c r="O9" s="13"/>
      <c r="P9" s="13"/>
      <c r="Q9" s="13"/>
      <c r="R9" s="13"/>
      <c r="S9" s="13"/>
      <c r="T9" s="13"/>
      <c r="U9" s="13"/>
      <c r="V9" s="13"/>
      <c r="W9" s="13"/>
      <c r="X9" s="13"/>
      <c r="Y9" s="13"/>
      <c r="Z9" s="13"/>
      <c r="AA9" s="13"/>
    </row>
    <row r="10" ht="15.0" customHeight="1">
      <c r="A10" s="10">
        <v>2.0</v>
      </c>
      <c r="B10" s="2" t="str">
        <f>IFERROR(VLOOKUP(A10,projetos!$A$2:$B$96,2,0),"0")</f>
        <v>PIU Vila Leopoldina</v>
      </c>
      <c r="C10" s="10">
        <v>2.0</v>
      </c>
      <c r="D10" s="3" t="str">
        <f>IFERROR(VLOOKUP(C10,tramitacao!$A$2:$B$101,2,0),"0")</f>
        <v>Consulta Pública Inicial</v>
      </c>
      <c r="E10" s="10">
        <v>4.0</v>
      </c>
      <c r="F10" s="2" t="str">
        <f>IFERROR(VLOOKUP(E10,grupos!$A$2:$B$100,2,0),"0")</f>
        <v>Audiência Pública</v>
      </c>
      <c r="G10" s="10">
        <v>1.0</v>
      </c>
      <c r="H10" s="10" t="str">
        <f>IFERROR(VLOOKUP(G10,fontes!$A$2:$B$100,2,0),"0")</f>
        <v>Gestão Urbana</v>
      </c>
      <c r="I10" s="11"/>
      <c r="J10" s="10"/>
      <c r="K10" s="9" t="s">
        <v>27</v>
      </c>
      <c r="L10" s="14" t="s">
        <v>28</v>
      </c>
      <c r="M10" s="13"/>
      <c r="N10" s="13"/>
      <c r="O10" s="13"/>
      <c r="P10" s="13"/>
      <c r="Q10" s="13"/>
      <c r="R10" s="13"/>
      <c r="S10" s="13"/>
      <c r="T10" s="13"/>
      <c r="U10" s="13"/>
      <c r="V10" s="13"/>
      <c r="W10" s="13"/>
      <c r="X10" s="13"/>
      <c r="Y10" s="13"/>
      <c r="Z10" s="13"/>
      <c r="AA10" s="13"/>
    </row>
    <row r="11" ht="15.0" customHeight="1">
      <c r="A11" s="10">
        <v>2.0</v>
      </c>
      <c r="B11" s="2" t="str">
        <f>IFERROR(VLOOKUP(A11,projetos!$A$2:$B$96,2,0),"0")</f>
        <v>PIU Vila Leopoldina</v>
      </c>
      <c r="C11" s="10">
        <v>2.0</v>
      </c>
      <c r="D11" s="3" t="str">
        <f>IFERROR(VLOOKUP(C11,tramitacao!$A$2:$B$101,2,0),"0")</f>
        <v>Consulta Pública Inicial</v>
      </c>
      <c r="E11" s="10">
        <v>4.0</v>
      </c>
      <c r="F11" s="2" t="str">
        <f>IFERROR(VLOOKUP(E11,grupos!$A$2:$B$100,2,0),"0")</f>
        <v>Audiência Pública</v>
      </c>
      <c r="G11" s="10">
        <v>1.0</v>
      </c>
      <c r="H11" s="10" t="str">
        <f>IFERROR(VLOOKUP(G11,fontes!$A$2:$B$100,2,0),"0")</f>
        <v>Gestão Urbana</v>
      </c>
      <c r="I11" s="11"/>
      <c r="J11" s="10"/>
      <c r="K11" s="9" t="s">
        <v>27</v>
      </c>
      <c r="L11" s="14" t="s">
        <v>29</v>
      </c>
      <c r="M11" s="13"/>
      <c r="N11" s="13"/>
      <c r="O11" s="13"/>
      <c r="P11" s="13"/>
      <c r="Q11" s="13"/>
      <c r="R11" s="13"/>
      <c r="S11" s="13"/>
      <c r="T11" s="13"/>
      <c r="U11" s="13"/>
      <c r="V11" s="13"/>
      <c r="W11" s="13"/>
      <c r="X11" s="13"/>
      <c r="Y11" s="13"/>
      <c r="Z11" s="13"/>
      <c r="AA11" s="13"/>
    </row>
    <row r="12" ht="15.0" customHeight="1">
      <c r="A12" s="10">
        <v>2.0</v>
      </c>
      <c r="B12" s="2" t="str">
        <f>IFERROR(VLOOKUP(A12,projetos!$A$2:$B$96,2,0),"0")</f>
        <v>PIU Vila Leopoldina</v>
      </c>
      <c r="C12" s="10">
        <v>2.0</v>
      </c>
      <c r="D12" s="3" t="str">
        <f>IFERROR(VLOOKUP(C12,tramitacao!$A$2:$B$101,2,0),"0")</f>
        <v>Consulta Pública Inicial</v>
      </c>
      <c r="E12" s="10">
        <v>4.0</v>
      </c>
      <c r="F12" s="2" t="str">
        <f>IFERROR(VLOOKUP(E12,grupos!$A$2:$B$100,2,0),"0")</f>
        <v>Audiência Pública</v>
      </c>
      <c r="G12" s="10">
        <v>1.0</v>
      </c>
      <c r="H12" s="10" t="str">
        <f>IFERROR(VLOOKUP(G12,fontes!$A$2:$B$100,2,0),"0")</f>
        <v>Gestão Urbana</v>
      </c>
      <c r="I12" s="11"/>
      <c r="J12" s="10"/>
      <c r="K12" s="9" t="s">
        <v>30</v>
      </c>
      <c r="L12" s="14" t="s">
        <v>31</v>
      </c>
      <c r="M12" s="13"/>
      <c r="N12" s="13"/>
      <c r="O12" s="13"/>
      <c r="P12" s="13"/>
      <c r="Q12" s="13"/>
      <c r="R12" s="13"/>
      <c r="S12" s="13"/>
      <c r="T12" s="13"/>
      <c r="U12" s="13"/>
      <c r="V12" s="13"/>
      <c r="W12" s="13"/>
      <c r="X12" s="13"/>
      <c r="Y12" s="13"/>
      <c r="Z12" s="13"/>
      <c r="AA12" s="13"/>
    </row>
    <row r="13" ht="15.0" customHeight="1">
      <c r="A13" s="10">
        <v>2.0</v>
      </c>
      <c r="B13" s="2" t="str">
        <f>IFERROR(VLOOKUP(A13,projetos!$A$2:$B$96,2,0),"0")</f>
        <v>PIU Vila Leopoldina</v>
      </c>
      <c r="C13" s="10">
        <v>2.0</v>
      </c>
      <c r="D13" s="3" t="str">
        <f>IFERROR(VLOOKUP(C13,tramitacao!$A$2:$B$101,2,0),"0")</f>
        <v>Consulta Pública Inicial</v>
      </c>
      <c r="E13" s="10">
        <v>4.0</v>
      </c>
      <c r="F13" s="2" t="str">
        <f>IFERROR(VLOOKUP(E13,grupos!$A$2:$B$100,2,0),"0")</f>
        <v>Audiência Pública</v>
      </c>
      <c r="G13" s="10">
        <v>1.0</v>
      </c>
      <c r="H13" s="10" t="str">
        <f>IFERROR(VLOOKUP(G13,fontes!$A$2:$B$100,2,0),"0")</f>
        <v>Gestão Urbana</v>
      </c>
      <c r="I13" s="11"/>
      <c r="J13" s="10"/>
      <c r="K13" s="9" t="s">
        <v>32</v>
      </c>
      <c r="L13" s="14" t="s">
        <v>33</v>
      </c>
      <c r="M13" s="13"/>
      <c r="N13" s="13"/>
      <c r="O13" s="13"/>
      <c r="P13" s="13"/>
      <c r="Q13" s="13"/>
      <c r="R13" s="13"/>
      <c r="S13" s="13"/>
      <c r="T13" s="13"/>
      <c r="U13" s="13"/>
      <c r="V13" s="13"/>
      <c r="W13" s="13"/>
      <c r="X13" s="13"/>
      <c r="Y13" s="13"/>
      <c r="Z13" s="13"/>
      <c r="AA13" s="13"/>
    </row>
    <row r="14" ht="15.0" customHeight="1">
      <c r="A14" s="10">
        <v>2.0</v>
      </c>
      <c r="B14" s="2" t="str">
        <f>IFERROR(VLOOKUP(A14,projetos!$A$2:$B$96,2,0),"0")</f>
        <v>PIU Vila Leopoldina</v>
      </c>
      <c r="C14" s="10">
        <v>5.0</v>
      </c>
      <c r="D14" s="3" t="str">
        <f>IFERROR(VLOOKUP(C14,tramitacao!$A$2:$B$101,2,0),"0")</f>
        <v>Discussão Pública</v>
      </c>
      <c r="E14" s="10">
        <v>2.0</v>
      </c>
      <c r="F14" s="2" t="str">
        <f>IFERROR(VLOOKUP(E14,grupos!$A$2:$B$100,2,0),"0")</f>
        <v>Consulta Inicial</v>
      </c>
      <c r="G14" s="10">
        <v>1.0</v>
      </c>
      <c r="H14" s="10" t="str">
        <f>IFERROR(VLOOKUP(G14,fontes!$A$2:$B$100,2,0),"0")</f>
        <v>Gestão Urbana</v>
      </c>
      <c r="I14" s="11"/>
      <c r="J14" s="10"/>
      <c r="K14" s="9" t="s">
        <v>23</v>
      </c>
      <c r="L14" s="14" t="s">
        <v>34</v>
      </c>
      <c r="M14" s="13"/>
      <c r="N14" s="13"/>
      <c r="O14" s="13"/>
      <c r="P14" s="13"/>
      <c r="Q14" s="13"/>
      <c r="R14" s="13"/>
      <c r="S14" s="13"/>
      <c r="T14" s="13"/>
      <c r="U14" s="13"/>
      <c r="V14" s="13"/>
      <c r="W14" s="13"/>
      <c r="X14" s="13"/>
      <c r="Y14" s="13"/>
      <c r="Z14" s="13"/>
      <c r="AA14" s="13"/>
    </row>
    <row r="15" ht="15.0" customHeight="1">
      <c r="A15" s="10">
        <v>2.0</v>
      </c>
      <c r="B15" s="2" t="str">
        <f>IFERROR(VLOOKUP(A15,projetos!$A$2:$B$96,2,0),"0")</f>
        <v>PIU Vila Leopoldina</v>
      </c>
      <c r="C15" s="10">
        <v>5.0</v>
      </c>
      <c r="D15" s="3" t="str">
        <f>IFERROR(VLOOKUP(C15,tramitacao!$A$2:$B$101,2,0),"0")</f>
        <v>Discussão Pública</v>
      </c>
      <c r="E15" s="10">
        <v>2.0</v>
      </c>
      <c r="F15" s="2" t="str">
        <f>IFERROR(VLOOKUP(E15,grupos!$A$2:$B$100,2,0),"0")</f>
        <v>Consulta Inicial</v>
      </c>
      <c r="G15" s="10">
        <v>1.0</v>
      </c>
      <c r="H15" s="10" t="str">
        <f>IFERROR(VLOOKUP(G15,fontes!$A$2:$B$100,2,0),"0")</f>
        <v>Gestão Urbana</v>
      </c>
      <c r="I15" s="11"/>
      <c r="J15" s="10"/>
      <c r="K15" s="9" t="s">
        <v>35</v>
      </c>
      <c r="L15" s="9" t="s">
        <v>36</v>
      </c>
      <c r="M15" s="13"/>
      <c r="N15" s="13"/>
      <c r="O15" s="13"/>
      <c r="P15" s="13"/>
      <c r="Q15" s="13"/>
      <c r="R15" s="13"/>
      <c r="S15" s="13"/>
      <c r="T15" s="13"/>
      <c r="U15" s="13"/>
      <c r="V15" s="13"/>
      <c r="W15" s="13"/>
      <c r="X15" s="13"/>
      <c r="Y15" s="13"/>
      <c r="Z15" s="13"/>
      <c r="AA15" s="13"/>
    </row>
    <row r="16" ht="15.0" customHeight="1">
      <c r="A16" s="10">
        <v>2.0</v>
      </c>
      <c r="B16" s="2" t="str">
        <f>IFERROR(VLOOKUP(A16,projetos!$A$2:$B$96,2,0),"0")</f>
        <v>PIU Vila Leopoldina</v>
      </c>
      <c r="C16" s="10">
        <v>5.0</v>
      </c>
      <c r="D16" s="3" t="str">
        <f>IFERROR(VLOOKUP(C16,tramitacao!$A$2:$B$101,2,0),"0")</f>
        <v>Discussão Pública</v>
      </c>
      <c r="E16" s="10">
        <v>2.0</v>
      </c>
      <c r="F16" s="2" t="str">
        <f>IFERROR(VLOOKUP(E16,grupos!$A$2:$B$100,2,0),"0")</f>
        <v>Consulta Inicial</v>
      </c>
      <c r="G16" s="10">
        <v>1.0</v>
      </c>
      <c r="H16" s="10" t="str">
        <f>IFERROR(VLOOKUP(G16,fontes!$A$2:$B$100,2,0),"0")</f>
        <v>Gestão Urbana</v>
      </c>
      <c r="I16" s="11"/>
      <c r="J16" s="10"/>
      <c r="K16" s="9" t="s">
        <v>37</v>
      </c>
      <c r="L16" s="15" t="s">
        <v>38</v>
      </c>
      <c r="M16" s="13"/>
      <c r="N16" s="13"/>
      <c r="O16" s="13"/>
      <c r="P16" s="13"/>
      <c r="Q16" s="13"/>
      <c r="R16" s="13"/>
      <c r="S16" s="13"/>
      <c r="T16" s="13"/>
      <c r="U16" s="13"/>
      <c r="V16" s="13"/>
      <c r="W16" s="13"/>
      <c r="X16" s="13"/>
      <c r="Y16" s="13"/>
      <c r="Z16" s="13"/>
      <c r="AA16" s="13"/>
    </row>
    <row r="17" ht="15.0" customHeight="1">
      <c r="A17" s="10">
        <v>2.0</v>
      </c>
      <c r="B17" s="2" t="str">
        <f>IFERROR(VLOOKUP(A17,projetos!$A$2:$B$96,2,0),"0")</f>
        <v>PIU Vila Leopoldina</v>
      </c>
      <c r="C17" s="10">
        <v>5.0</v>
      </c>
      <c r="D17" s="3" t="str">
        <f>IFERROR(VLOOKUP(C17,tramitacao!$A$2:$B$101,2,0),"0")</f>
        <v>Discussão Pública</v>
      </c>
      <c r="E17" s="10">
        <v>2.0</v>
      </c>
      <c r="F17" s="2" t="str">
        <f>IFERROR(VLOOKUP(E17,grupos!$A$2:$B$100,2,0),"0")</f>
        <v>Consulta Inicial</v>
      </c>
      <c r="G17" s="10">
        <v>1.0</v>
      </c>
      <c r="H17" s="10" t="str">
        <f>IFERROR(VLOOKUP(G17,fontes!$A$2:$B$100,2,0),"0")</f>
        <v>Gestão Urbana</v>
      </c>
      <c r="I17" s="11"/>
      <c r="J17" s="10"/>
      <c r="K17" s="9" t="s">
        <v>39</v>
      </c>
      <c r="L17" s="9" t="s">
        <v>40</v>
      </c>
      <c r="M17" s="13"/>
      <c r="N17" s="13"/>
      <c r="O17" s="13"/>
      <c r="P17" s="13"/>
      <c r="Q17" s="13"/>
      <c r="R17" s="13"/>
      <c r="S17" s="13"/>
      <c r="T17" s="13"/>
      <c r="U17" s="13"/>
      <c r="V17" s="13"/>
      <c r="W17" s="13"/>
      <c r="X17" s="13"/>
      <c r="Y17" s="13"/>
      <c r="Z17" s="13"/>
      <c r="AA17" s="13"/>
    </row>
    <row r="18" ht="15.0" customHeight="1">
      <c r="A18" s="10">
        <v>2.0</v>
      </c>
      <c r="B18" s="2" t="str">
        <f>IFERROR(VLOOKUP(A18,projetos!$A$2:$B$96,2,0),"0")</f>
        <v>PIU Vila Leopoldina</v>
      </c>
      <c r="C18" s="10">
        <v>5.0</v>
      </c>
      <c r="D18" s="3" t="str">
        <f>IFERROR(VLOOKUP(C18,tramitacao!$A$2:$B$101,2,0),"0")</f>
        <v>Discussão Pública</v>
      </c>
      <c r="E18" s="10">
        <v>2.0</v>
      </c>
      <c r="F18" s="2" t="str">
        <f>IFERROR(VLOOKUP(E18,grupos!$A$2:$B$100,2,0),"0")</f>
        <v>Consulta Inicial</v>
      </c>
      <c r="G18" s="10">
        <v>1.0</v>
      </c>
      <c r="H18" s="10" t="str">
        <f>IFERROR(VLOOKUP(G18,fontes!$A$2:$B$100,2,0),"0")</f>
        <v>Gestão Urbana</v>
      </c>
      <c r="I18" s="11"/>
      <c r="J18" s="10"/>
      <c r="K18" s="9" t="s">
        <v>41</v>
      </c>
      <c r="L18" s="9" t="s">
        <v>42</v>
      </c>
      <c r="M18" s="13"/>
      <c r="N18" s="13"/>
      <c r="O18" s="13"/>
      <c r="P18" s="13"/>
      <c r="Q18" s="13"/>
      <c r="R18" s="13"/>
      <c r="S18" s="13"/>
      <c r="T18" s="13"/>
      <c r="U18" s="13"/>
      <c r="V18" s="13"/>
      <c r="W18" s="13"/>
      <c r="X18" s="13"/>
      <c r="Y18" s="13"/>
      <c r="Z18" s="13"/>
      <c r="AA18" s="13"/>
    </row>
    <row r="19" ht="15.0" customHeight="1">
      <c r="A19" s="10">
        <v>2.0</v>
      </c>
      <c r="B19" s="2" t="str">
        <f>IFERROR(VLOOKUP(A19,projetos!$A$2:$B$96,2,0),"0")</f>
        <v>PIU Vila Leopoldina</v>
      </c>
      <c r="C19" s="10">
        <v>5.0</v>
      </c>
      <c r="D19" s="3" t="str">
        <f>IFERROR(VLOOKUP(C19,tramitacao!$A$2:$B$101,2,0),"0")</f>
        <v>Discussão Pública</v>
      </c>
      <c r="E19" s="10">
        <v>2.0</v>
      </c>
      <c r="F19" s="2" t="str">
        <f>IFERROR(VLOOKUP(E19,grupos!$A$2:$B$100,2,0),"0")</f>
        <v>Consulta Inicial</v>
      </c>
      <c r="G19" s="10">
        <v>1.0</v>
      </c>
      <c r="H19" s="10" t="str">
        <f>IFERROR(VLOOKUP(G19,fontes!$A$2:$B$100,2,0),"0")</f>
        <v>Gestão Urbana</v>
      </c>
      <c r="I19" s="11"/>
      <c r="J19" s="10"/>
      <c r="K19" s="9" t="s">
        <v>43</v>
      </c>
      <c r="L19" s="9" t="s">
        <v>44</v>
      </c>
      <c r="M19" s="13"/>
      <c r="N19" s="13"/>
      <c r="O19" s="13"/>
      <c r="P19" s="13"/>
      <c r="Q19" s="13"/>
      <c r="R19" s="13"/>
      <c r="S19" s="13"/>
      <c r="T19" s="13"/>
      <c r="U19" s="13"/>
      <c r="V19" s="13"/>
      <c r="W19" s="13"/>
      <c r="X19" s="13"/>
      <c r="Y19" s="13"/>
      <c r="Z19" s="13"/>
      <c r="AA19" s="13"/>
    </row>
    <row r="20" ht="15.0" customHeight="1">
      <c r="A20" s="10">
        <v>2.0</v>
      </c>
      <c r="B20" s="2" t="str">
        <f>IFERROR(VLOOKUP(A20,projetos!$A$2:$B$96,2,0),"0")</f>
        <v>PIU Vila Leopoldina</v>
      </c>
      <c r="C20" s="10">
        <v>5.0</v>
      </c>
      <c r="D20" s="3" t="str">
        <f>IFERROR(VLOOKUP(C20,tramitacao!$A$2:$B$101,2,0),"0")</f>
        <v>Discussão Pública</v>
      </c>
      <c r="E20" s="10">
        <v>2.0</v>
      </c>
      <c r="F20" s="2" t="str">
        <f>IFERROR(VLOOKUP(E20,grupos!$A$2:$B$100,2,0),"0")</f>
        <v>Consulta Inicial</v>
      </c>
      <c r="G20" s="10">
        <v>1.0</v>
      </c>
      <c r="H20" s="10" t="str">
        <f>IFERROR(VLOOKUP(G20,fontes!$A$2:$B$100,2,0),"0")</f>
        <v>Gestão Urbana</v>
      </c>
      <c r="I20" s="11"/>
      <c r="J20" s="10"/>
      <c r="K20" s="9" t="s">
        <v>45</v>
      </c>
      <c r="L20" s="9" t="s">
        <v>46</v>
      </c>
      <c r="M20" s="13"/>
      <c r="N20" s="13"/>
      <c r="O20" s="13"/>
      <c r="P20" s="13"/>
      <c r="Q20" s="13"/>
      <c r="R20" s="13"/>
      <c r="S20" s="13"/>
      <c r="T20" s="13"/>
      <c r="U20" s="13"/>
      <c r="V20" s="13"/>
      <c r="W20" s="13"/>
      <c r="X20" s="13"/>
      <c r="Y20" s="13"/>
      <c r="Z20" s="13"/>
      <c r="AA20" s="13"/>
    </row>
    <row r="21" ht="15.0" customHeight="1">
      <c r="A21" s="10">
        <v>2.0</v>
      </c>
      <c r="B21" s="2" t="str">
        <f>IFERROR(VLOOKUP(A21,projetos!$A$2:$B$96,2,0),"0")</f>
        <v>PIU Vila Leopoldina</v>
      </c>
      <c r="C21" s="10">
        <v>5.0</v>
      </c>
      <c r="D21" s="3" t="str">
        <f>IFERROR(VLOOKUP(C21,tramitacao!$A$2:$B$101,2,0),"0")</f>
        <v>Discussão Pública</v>
      </c>
      <c r="E21" s="10">
        <v>2.0</v>
      </c>
      <c r="F21" s="2" t="str">
        <f>IFERROR(VLOOKUP(E21,grupos!$A$2:$B$100,2,0),"0")</f>
        <v>Consulta Inicial</v>
      </c>
      <c r="G21" s="10">
        <v>1.0</v>
      </c>
      <c r="H21" s="10" t="str">
        <f>IFERROR(VLOOKUP(G21,fontes!$A$2:$B$100,2,0),"0")</f>
        <v>Gestão Urbana</v>
      </c>
      <c r="I21" s="11"/>
      <c r="J21" s="10"/>
      <c r="K21" s="9" t="s">
        <v>47</v>
      </c>
      <c r="L21" s="9" t="s">
        <v>48</v>
      </c>
      <c r="M21" s="13"/>
      <c r="N21" s="13"/>
      <c r="O21" s="13"/>
      <c r="P21" s="13"/>
      <c r="Q21" s="13"/>
      <c r="R21" s="13"/>
      <c r="S21" s="13"/>
      <c r="T21" s="13"/>
      <c r="U21" s="13"/>
      <c r="V21" s="13"/>
      <c r="W21" s="13"/>
      <c r="X21" s="13"/>
      <c r="Y21" s="13"/>
      <c r="Z21" s="13"/>
      <c r="AA21" s="13"/>
    </row>
    <row r="22" ht="15.0" customHeight="1">
      <c r="A22" s="10">
        <v>2.0</v>
      </c>
      <c r="B22" s="2" t="str">
        <f>IFERROR(VLOOKUP(A22,projetos!$A$2:$B$96,2,0),"0")</f>
        <v>PIU Vila Leopoldina</v>
      </c>
      <c r="C22" s="10">
        <v>5.0</v>
      </c>
      <c r="D22" s="3" t="str">
        <f>IFERROR(VLOOKUP(C22,tramitacao!$A$2:$B$101,2,0),"0")</f>
        <v>Discussão Pública</v>
      </c>
      <c r="E22" s="10">
        <v>2.0</v>
      </c>
      <c r="F22" s="2" t="str">
        <f>IFERROR(VLOOKUP(E22,grupos!$A$2:$B$100,2,0),"0")</f>
        <v>Consulta Inicial</v>
      </c>
      <c r="G22" s="10">
        <v>1.0</v>
      </c>
      <c r="H22" s="10" t="str">
        <f>IFERROR(VLOOKUP(G22,fontes!$A$2:$B$100,2,0),"0")</f>
        <v>Gestão Urbana</v>
      </c>
      <c r="I22" s="11"/>
      <c r="J22" s="10"/>
      <c r="K22" s="9" t="s">
        <v>20</v>
      </c>
      <c r="L22" s="14" t="s">
        <v>49</v>
      </c>
      <c r="M22" s="13"/>
      <c r="N22" s="13"/>
      <c r="O22" s="13"/>
      <c r="P22" s="13"/>
      <c r="Q22" s="13"/>
      <c r="R22" s="13"/>
      <c r="S22" s="13"/>
      <c r="T22" s="13"/>
      <c r="U22" s="13"/>
      <c r="V22" s="13"/>
      <c r="W22" s="13"/>
      <c r="X22" s="13"/>
      <c r="Y22" s="13"/>
      <c r="Z22" s="13"/>
      <c r="AA22" s="13"/>
    </row>
    <row r="23" ht="15.0" customHeight="1">
      <c r="A23" s="10">
        <v>2.0</v>
      </c>
      <c r="B23" s="2" t="str">
        <f>IFERROR(VLOOKUP(A23,projetos!$A$2:$B$96,2,0),"0")</f>
        <v>PIU Vila Leopoldina</v>
      </c>
      <c r="C23" s="10">
        <v>5.0</v>
      </c>
      <c r="D23" s="3" t="str">
        <f>IFERROR(VLOOKUP(C23,tramitacao!$A$2:$B$101,2,0),"0")</f>
        <v>Discussão Pública</v>
      </c>
      <c r="E23" s="10">
        <v>4.0</v>
      </c>
      <c r="F23" s="2" t="str">
        <f>IFERROR(VLOOKUP(E23,grupos!$A$2:$B$100,2,0),"0")</f>
        <v>Audiência Pública</v>
      </c>
      <c r="G23" s="10">
        <v>1.0</v>
      </c>
      <c r="H23" s="10" t="str">
        <f>IFERROR(VLOOKUP(G23,fontes!$A$2:$B$100,2,0),"0")</f>
        <v>Gestão Urbana</v>
      </c>
      <c r="I23" s="11"/>
      <c r="J23" s="10"/>
      <c r="K23" s="16" t="s">
        <v>50</v>
      </c>
      <c r="L23" s="14" t="s">
        <v>51</v>
      </c>
      <c r="M23" s="13"/>
      <c r="N23" s="13"/>
      <c r="O23" s="13"/>
      <c r="P23" s="13"/>
      <c r="Q23" s="13"/>
      <c r="R23" s="13"/>
      <c r="S23" s="13"/>
      <c r="T23" s="13"/>
      <c r="U23" s="13"/>
      <c r="V23" s="13"/>
      <c r="W23" s="13"/>
      <c r="X23" s="13"/>
      <c r="Y23" s="13"/>
      <c r="Z23" s="13"/>
      <c r="AA23" s="13"/>
    </row>
    <row r="24" ht="15.0" customHeight="1">
      <c r="A24" s="10">
        <v>2.0</v>
      </c>
      <c r="B24" s="2" t="str">
        <f>IFERROR(VLOOKUP(A24,projetos!$A$2:$B$96,2,0),"0")</f>
        <v>PIU Vila Leopoldina</v>
      </c>
      <c r="C24" s="10">
        <v>5.0</v>
      </c>
      <c r="D24" s="3" t="str">
        <f>IFERROR(VLOOKUP(C24,tramitacao!$A$2:$B$101,2,0),"0")</f>
        <v>Discussão Pública</v>
      </c>
      <c r="E24" s="10">
        <v>4.0</v>
      </c>
      <c r="F24" s="2" t="str">
        <f>IFERROR(VLOOKUP(E24,grupos!$A$2:$B$100,2,0),"0")</f>
        <v>Audiência Pública</v>
      </c>
      <c r="G24" s="10">
        <v>1.0</v>
      </c>
      <c r="H24" s="10" t="str">
        <f>IFERROR(VLOOKUP(G24,fontes!$A$2:$B$100,2,0),"0")</f>
        <v>Gestão Urbana</v>
      </c>
      <c r="I24" s="11"/>
      <c r="J24" s="10"/>
      <c r="K24" s="9" t="s">
        <v>52</v>
      </c>
      <c r="L24" s="14" t="s">
        <v>53</v>
      </c>
      <c r="M24" s="13"/>
      <c r="N24" s="13"/>
      <c r="O24" s="13"/>
      <c r="P24" s="13"/>
      <c r="Q24" s="13"/>
      <c r="R24" s="13"/>
      <c r="S24" s="13"/>
      <c r="T24" s="13"/>
      <c r="U24" s="13"/>
      <c r="V24" s="13"/>
      <c r="W24" s="13"/>
      <c r="X24" s="13"/>
      <c r="Y24" s="13"/>
      <c r="Z24" s="13"/>
      <c r="AA24" s="13"/>
    </row>
    <row r="25" ht="15.0" customHeight="1">
      <c r="A25" s="10">
        <v>2.0</v>
      </c>
      <c r="B25" s="2" t="str">
        <f>IFERROR(VLOOKUP(A25,projetos!$A$2:$B$96,2,0),"0")</f>
        <v>PIU Vila Leopoldina</v>
      </c>
      <c r="C25" s="10">
        <v>5.0</v>
      </c>
      <c r="D25" s="3" t="str">
        <f>IFERROR(VLOOKUP(C25,tramitacao!$A$2:$B$101,2,0),"0")</f>
        <v>Discussão Pública</v>
      </c>
      <c r="E25" s="10">
        <v>4.0</v>
      </c>
      <c r="F25" s="2" t="str">
        <f>IFERROR(VLOOKUP(E25,grupos!$A$2:$B$100,2,0),"0")</f>
        <v>Audiência Pública</v>
      </c>
      <c r="G25" s="10">
        <v>1.0</v>
      </c>
      <c r="H25" s="10" t="str">
        <f>IFERROR(VLOOKUP(G25,fontes!$A$2:$B$100,2,0),"0")</f>
        <v>Gestão Urbana</v>
      </c>
      <c r="I25" s="11"/>
      <c r="J25" s="10"/>
      <c r="K25" s="9" t="s">
        <v>54</v>
      </c>
      <c r="L25" s="14" t="s">
        <v>55</v>
      </c>
      <c r="M25" s="13"/>
      <c r="N25" s="13"/>
      <c r="O25" s="13"/>
      <c r="P25" s="13"/>
      <c r="Q25" s="13"/>
      <c r="R25" s="13"/>
      <c r="S25" s="13"/>
      <c r="T25" s="13"/>
      <c r="U25" s="13"/>
      <c r="V25" s="13"/>
      <c r="W25" s="13"/>
      <c r="X25" s="13"/>
      <c r="Y25" s="13"/>
      <c r="Z25" s="13"/>
      <c r="AA25" s="13"/>
    </row>
    <row r="26" ht="15.0" customHeight="1">
      <c r="A26" s="10">
        <v>2.0</v>
      </c>
      <c r="B26" s="2" t="str">
        <f>IFERROR(VLOOKUP(A26,projetos!$A$2:$B$96,2,0),"0")</f>
        <v>PIU Vila Leopoldina</v>
      </c>
      <c r="C26" s="10">
        <v>5.0</v>
      </c>
      <c r="D26" s="3" t="str">
        <f>IFERROR(VLOOKUP(C26,tramitacao!$A$2:$B$101,2,0),"0")</f>
        <v>Discussão Pública</v>
      </c>
      <c r="E26" s="10">
        <v>4.0</v>
      </c>
      <c r="F26" s="2" t="str">
        <f>IFERROR(VLOOKUP(E26,grupos!$A$2:$B$100,2,0),"0")</f>
        <v>Audiência Pública</v>
      </c>
      <c r="G26" s="10">
        <v>1.0</v>
      </c>
      <c r="H26" s="10" t="str">
        <f>IFERROR(VLOOKUP(G26,fontes!$A$2:$B$100,2,0),"0")</f>
        <v>Gestão Urbana</v>
      </c>
      <c r="I26" s="11"/>
      <c r="J26" s="10"/>
      <c r="K26" s="9" t="s">
        <v>56</v>
      </c>
      <c r="L26" s="14" t="s">
        <v>57</v>
      </c>
      <c r="M26" s="13"/>
      <c r="N26" s="13"/>
      <c r="O26" s="13"/>
      <c r="P26" s="13"/>
      <c r="Q26" s="13"/>
      <c r="R26" s="13"/>
      <c r="S26" s="13"/>
      <c r="T26" s="13"/>
      <c r="U26" s="13"/>
      <c r="V26" s="13"/>
      <c r="W26" s="13"/>
      <c r="X26" s="13"/>
      <c r="Y26" s="13"/>
      <c r="Z26" s="13"/>
      <c r="AA26" s="13"/>
    </row>
    <row r="27" ht="15.0" customHeight="1">
      <c r="A27" s="10">
        <v>4.0</v>
      </c>
      <c r="B27" s="2" t="str">
        <f>IFERROR(VLOOKUP(A27,projetos!$A$2:$B$96,2,0),"0")</f>
        <v>PIU NESP</v>
      </c>
      <c r="C27" s="10">
        <v>2.0</v>
      </c>
      <c r="D27" s="3" t="str">
        <f>IFERROR(VLOOKUP(C27,tramitacao!$A$2:$B$101,2,0),"0")</f>
        <v>Consulta Pública Inicial</v>
      </c>
      <c r="E27" s="10">
        <v>2.0</v>
      </c>
      <c r="F27" s="2" t="str">
        <f>IFERROR(VLOOKUP(E27,grupos!$A$2:$B$100,2,0),"0")</f>
        <v>Consulta Inicial</v>
      </c>
      <c r="G27" s="10">
        <v>1.0</v>
      </c>
      <c r="H27" s="10" t="str">
        <f>IFERROR(VLOOKUP(G27,fontes!$A$2:$B$100,2,0),"0")</f>
        <v>Gestão Urbana</v>
      </c>
      <c r="I27" s="11"/>
      <c r="J27" s="10"/>
      <c r="K27" s="9" t="s">
        <v>23</v>
      </c>
      <c r="L27" s="9" t="s">
        <v>58</v>
      </c>
      <c r="M27" s="13"/>
      <c r="N27" s="13"/>
      <c r="O27" s="13"/>
      <c r="P27" s="13"/>
      <c r="Q27" s="13"/>
      <c r="R27" s="13"/>
      <c r="S27" s="13"/>
      <c r="T27" s="13"/>
      <c r="U27" s="13"/>
      <c r="V27" s="13"/>
      <c r="W27" s="13"/>
      <c r="X27" s="13"/>
      <c r="Y27" s="13"/>
      <c r="Z27" s="13"/>
      <c r="AA27" s="13"/>
    </row>
    <row r="28" ht="15.0" customHeight="1">
      <c r="A28" s="10">
        <v>4.0</v>
      </c>
      <c r="B28" s="2" t="str">
        <f>IFERROR(VLOOKUP(A28,projetos!$A$2:$B$96,2,0),"0")</f>
        <v>PIU NESP</v>
      </c>
      <c r="C28" s="10">
        <v>2.0</v>
      </c>
      <c r="D28" s="3" t="str">
        <f>IFERROR(VLOOKUP(C28,tramitacao!$A$2:$B$101,2,0),"0")</f>
        <v>Consulta Pública Inicial</v>
      </c>
      <c r="E28" s="10">
        <v>4.0</v>
      </c>
      <c r="F28" s="2" t="str">
        <f>IFERROR(VLOOKUP(E28,grupos!$A$2:$B$100,2,0),"0")</f>
        <v>Audiência Pública</v>
      </c>
      <c r="G28" s="10">
        <v>1.0</v>
      </c>
      <c r="H28" s="10" t="str">
        <f>IFERROR(VLOOKUP(G28,fontes!$A$2:$B$100,2,0),"0")</f>
        <v>Gestão Urbana</v>
      </c>
      <c r="I28" s="11"/>
      <c r="J28" s="10"/>
      <c r="K28" s="9" t="s">
        <v>27</v>
      </c>
      <c r="L28" s="9" t="s">
        <v>59</v>
      </c>
      <c r="M28" s="13"/>
      <c r="N28" s="13"/>
      <c r="O28" s="13"/>
      <c r="P28" s="13"/>
      <c r="Q28" s="13"/>
      <c r="R28" s="13"/>
      <c r="S28" s="13"/>
      <c r="T28" s="13"/>
      <c r="U28" s="13"/>
      <c r="V28" s="13"/>
      <c r="W28" s="13"/>
      <c r="X28" s="13"/>
      <c r="Y28" s="13"/>
      <c r="Z28" s="13"/>
      <c r="AA28" s="13"/>
    </row>
    <row r="29" ht="15.0" customHeight="1">
      <c r="A29" s="10">
        <v>4.0</v>
      </c>
      <c r="B29" s="2" t="str">
        <f>IFERROR(VLOOKUP(A29,projetos!$A$2:$B$96,2,0),"0")</f>
        <v>PIU NESP</v>
      </c>
      <c r="C29" s="10">
        <v>2.0</v>
      </c>
      <c r="D29" s="3" t="str">
        <f>IFERROR(VLOOKUP(C29,tramitacao!$A$2:$B$101,2,0),"0")</f>
        <v>Consulta Pública Inicial</v>
      </c>
      <c r="E29" s="10">
        <v>4.0</v>
      </c>
      <c r="F29" s="2" t="str">
        <f>IFERROR(VLOOKUP(E29,grupos!$A$2:$B$100,2,0),"0")</f>
        <v>Audiência Pública</v>
      </c>
      <c r="G29" s="10">
        <v>1.0</v>
      </c>
      <c r="H29" s="10" t="str">
        <f>IFERROR(VLOOKUP(G29,fontes!$A$2:$B$100,2,0),"0")</f>
        <v>Gestão Urbana</v>
      </c>
      <c r="I29" s="11"/>
      <c r="J29" s="10"/>
      <c r="K29" s="9" t="s">
        <v>30</v>
      </c>
      <c r="L29" s="9" t="s">
        <v>60</v>
      </c>
      <c r="M29" s="13"/>
      <c r="N29" s="13"/>
      <c r="O29" s="13"/>
      <c r="P29" s="13"/>
      <c r="Q29" s="13"/>
      <c r="R29" s="13"/>
      <c r="S29" s="13"/>
      <c r="T29" s="13"/>
      <c r="U29" s="13"/>
      <c r="V29" s="13"/>
      <c r="W29" s="13"/>
      <c r="X29" s="13"/>
      <c r="Y29" s="13"/>
      <c r="Z29" s="13"/>
      <c r="AA29" s="13"/>
    </row>
    <row r="30" ht="15.0" customHeight="1">
      <c r="A30" s="10">
        <v>4.0</v>
      </c>
      <c r="B30" s="2" t="str">
        <f>IFERROR(VLOOKUP(A30,projetos!$A$2:$B$96,2,0),"0")</f>
        <v>PIU NESP</v>
      </c>
      <c r="C30" s="10">
        <v>2.0</v>
      </c>
      <c r="D30" s="3" t="str">
        <f>IFERROR(VLOOKUP(C30,tramitacao!$A$2:$B$101,2,0),"0")</f>
        <v>Consulta Pública Inicial</v>
      </c>
      <c r="E30" s="10">
        <v>4.0</v>
      </c>
      <c r="F30" s="2" t="str">
        <f>IFERROR(VLOOKUP(E30,grupos!$A$2:$B$100,2,0),"0")</f>
        <v>Audiência Pública</v>
      </c>
      <c r="G30" s="10">
        <v>1.0</v>
      </c>
      <c r="H30" s="10" t="str">
        <f>IFERROR(VLOOKUP(G30,fontes!$A$2:$B$100,2,0),"0")</f>
        <v>Gestão Urbana</v>
      </c>
      <c r="I30" s="11"/>
      <c r="J30" s="10"/>
      <c r="K30" s="9" t="s">
        <v>32</v>
      </c>
      <c r="L30" s="9" t="s">
        <v>61</v>
      </c>
      <c r="M30" s="13"/>
      <c r="N30" s="13"/>
      <c r="O30" s="13"/>
      <c r="P30" s="13"/>
      <c r="Q30" s="13"/>
      <c r="R30" s="13"/>
      <c r="S30" s="13"/>
      <c r="T30" s="13"/>
      <c r="U30" s="13"/>
      <c r="V30" s="13"/>
      <c r="W30" s="13"/>
      <c r="X30" s="13"/>
      <c r="Y30" s="13"/>
      <c r="Z30" s="13"/>
      <c r="AA30" s="13"/>
    </row>
    <row r="31" ht="15.0" customHeight="1">
      <c r="A31" s="10">
        <v>4.0</v>
      </c>
      <c r="B31" s="2" t="str">
        <f>IFERROR(VLOOKUP(A31,projetos!$A$2:$B$96,2,0),"0")</f>
        <v>PIU NESP</v>
      </c>
      <c r="C31" s="10">
        <v>2.0</v>
      </c>
      <c r="D31" s="3" t="str">
        <f>IFERROR(VLOOKUP(C31,tramitacao!$A$2:$B$101,2,0),"0")</f>
        <v>Consulta Pública Inicial</v>
      </c>
      <c r="E31" s="10">
        <v>4.0</v>
      </c>
      <c r="F31" s="2" t="str">
        <f>IFERROR(VLOOKUP(E31,grupos!$A$2:$B$100,2,0),"0")</f>
        <v>Audiência Pública</v>
      </c>
      <c r="G31" s="10">
        <v>1.0</v>
      </c>
      <c r="H31" s="10" t="str">
        <f>IFERROR(VLOOKUP(G31,fontes!$A$2:$B$100,2,0),"0")</f>
        <v>Gestão Urbana</v>
      </c>
      <c r="I31" s="11"/>
      <c r="J31" s="10"/>
      <c r="K31" s="9" t="s">
        <v>62</v>
      </c>
      <c r="L31" s="9" t="s">
        <v>63</v>
      </c>
      <c r="M31" s="13"/>
      <c r="N31" s="13"/>
      <c r="O31" s="13"/>
      <c r="P31" s="13"/>
      <c r="Q31" s="13"/>
      <c r="R31" s="13"/>
      <c r="S31" s="13"/>
      <c r="T31" s="13"/>
      <c r="U31" s="13"/>
      <c r="V31" s="13"/>
      <c r="W31" s="13"/>
      <c r="X31" s="13"/>
      <c r="Y31" s="13"/>
      <c r="Z31" s="13"/>
      <c r="AA31" s="13"/>
    </row>
    <row r="32" ht="15.0" customHeight="1">
      <c r="A32" s="10">
        <v>4.0</v>
      </c>
      <c r="B32" s="2" t="str">
        <f>IFERROR(VLOOKUP(A32,projetos!$A$2:$B$96,2,0),"0")</f>
        <v>PIU NESP</v>
      </c>
      <c r="C32" s="10">
        <v>5.0</v>
      </c>
      <c r="D32" s="3" t="str">
        <f>IFERROR(VLOOKUP(C32,tramitacao!$A$2:$B$101,2,0),"0")</f>
        <v>Discussão Pública</v>
      </c>
      <c r="E32" s="10">
        <v>4.0</v>
      </c>
      <c r="F32" s="2" t="str">
        <f>IFERROR(VLOOKUP(E32,grupos!$A$2:$B$100,2,0),"0")</f>
        <v>Audiência Pública</v>
      </c>
      <c r="G32" s="10">
        <v>1.0</v>
      </c>
      <c r="H32" s="10" t="str">
        <f>IFERROR(VLOOKUP(G32,fontes!$A$2:$B$100,2,0),"0")</f>
        <v>Gestão Urbana</v>
      </c>
      <c r="I32" s="11"/>
      <c r="J32" s="10"/>
      <c r="K32" s="9" t="s">
        <v>27</v>
      </c>
      <c r="L32" s="9" t="s">
        <v>59</v>
      </c>
      <c r="M32" s="13"/>
      <c r="N32" s="13"/>
      <c r="O32" s="13"/>
      <c r="P32" s="13"/>
      <c r="Q32" s="13"/>
      <c r="R32" s="13"/>
      <c r="S32" s="13"/>
      <c r="T32" s="13"/>
      <c r="U32" s="13"/>
      <c r="V32" s="13"/>
      <c r="W32" s="13"/>
      <c r="X32" s="13"/>
      <c r="Y32" s="13"/>
      <c r="Z32" s="13"/>
      <c r="AA32" s="13"/>
    </row>
    <row r="33" ht="15.0" customHeight="1">
      <c r="A33" s="10">
        <v>4.0</v>
      </c>
      <c r="B33" s="2" t="str">
        <f>IFERROR(VLOOKUP(A33,projetos!$A$2:$B$96,2,0),"0")</f>
        <v>PIU NESP</v>
      </c>
      <c r="C33" s="10">
        <v>5.0</v>
      </c>
      <c r="D33" s="3" t="str">
        <f>IFERROR(VLOOKUP(C33,tramitacao!$A$2:$B$101,2,0),"0")</f>
        <v>Discussão Pública</v>
      </c>
      <c r="E33" s="10">
        <v>4.0</v>
      </c>
      <c r="F33" s="2" t="str">
        <f>IFERROR(VLOOKUP(E33,grupos!$A$2:$B$100,2,0),"0")</f>
        <v>Audiência Pública</v>
      </c>
      <c r="G33" s="10">
        <v>1.0</v>
      </c>
      <c r="H33" s="10" t="str">
        <f>IFERROR(VLOOKUP(G33,fontes!$A$2:$B$100,2,0),"0")</f>
        <v>Gestão Urbana</v>
      </c>
      <c r="I33" s="11"/>
      <c r="J33" s="10"/>
      <c r="K33" s="9" t="s">
        <v>32</v>
      </c>
      <c r="L33" s="9" t="s">
        <v>61</v>
      </c>
      <c r="M33" s="13"/>
      <c r="N33" s="13"/>
      <c r="O33" s="13"/>
      <c r="P33" s="13"/>
      <c r="Q33" s="13"/>
      <c r="R33" s="13"/>
      <c r="S33" s="13"/>
      <c r="T33" s="13"/>
      <c r="U33" s="13"/>
      <c r="V33" s="13"/>
      <c r="W33" s="13"/>
      <c r="X33" s="13"/>
      <c r="Y33" s="13"/>
      <c r="Z33" s="13"/>
      <c r="AA33" s="13"/>
    </row>
    <row r="34" ht="15.0" customHeight="1">
      <c r="A34" s="10">
        <v>4.0</v>
      </c>
      <c r="B34" s="2" t="str">
        <f>IFERROR(VLOOKUP(A34,projetos!$A$2:$B$96,2,0),"0")</f>
        <v>PIU NESP</v>
      </c>
      <c r="C34" s="10">
        <v>5.0</v>
      </c>
      <c r="D34" s="3" t="str">
        <f>IFERROR(VLOOKUP(C34,tramitacao!$A$2:$B$101,2,0),"0")</f>
        <v>Discussão Pública</v>
      </c>
      <c r="E34" s="10">
        <v>3.0</v>
      </c>
      <c r="F34" s="2" t="str">
        <f>IFERROR(VLOOKUP(E34,grupos!$A$2:$B$100,2,0),"0")</f>
        <v>Consulta Minuta</v>
      </c>
      <c r="G34" s="10">
        <v>1.0</v>
      </c>
      <c r="H34" s="10" t="str">
        <f>IFERROR(VLOOKUP(G34,fontes!$A$2:$B$100,2,0),"0")</f>
        <v>Gestão Urbana</v>
      </c>
      <c r="I34" s="11"/>
      <c r="J34" s="10"/>
      <c r="K34" s="9" t="s">
        <v>20</v>
      </c>
      <c r="L34" s="9" t="s">
        <v>64</v>
      </c>
      <c r="M34" s="13"/>
      <c r="N34" s="13"/>
      <c r="O34" s="13"/>
      <c r="P34" s="13"/>
      <c r="Q34" s="13"/>
      <c r="R34" s="13"/>
      <c r="S34" s="13"/>
      <c r="T34" s="13"/>
      <c r="U34" s="13"/>
      <c r="V34" s="13"/>
      <c r="W34" s="13"/>
      <c r="X34" s="13"/>
      <c r="Y34" s="13"/>
      <c r="Z34" s="13"/>
      <c r="AA34" s="13"/>
    </row>
    <row r="35" ht="15.0" customHeight="1">
      <c r="A35" s="10">
        <v>4.0</v>
      </c>
      <c r="B35" s="2" t="str">
        <f>IFERROR(VLOOKUP(A35,projetos!$A$2:$B$96,2,0),"0")</f>
        <v>PIU NESP</v>
      </c>
      <c r="C35" s="10">
        <v>5.0</v>
      </c>
      <c r="D35" s="3" t="str">
        <f>IFERROR(VLOOKUP(C35,tramitacao!$A$2:$B$101,2,0),"0")</f>
        <v>Discussão Pública</v>
      </c>
      <c r="E35" s="10">
        <v>3.0</v>
      </c>
      <c r="F35" s="2" t="str">
        <f>IFERROR(VLOOKUP(E35,grupos!$A$2:$B$100,2,0),"0")</f>
        <v>Consulta Minuta</v>
      </c>
      <c r="G35" s="10">
        <v>1.0</v>
      </c>
      <c r="H35" s="10" t="str">
        <f>IFERROR(VLOOKUP(G35,fontes!$A$2:$B$100,2,0),"0")</f>
        <v>Gestão Urbana</v>
      </c>
      <c r="I35" s="11"/>
      <c r="J35" s="10"/>
      <c r="K35" s="9" t="s">
        <v>23</v>
      </c>
      <c r="L35" s="9" t="s">
        <v>65</v>
      </c>
      <c r="M35" s="13"/>
      <c r="N35" s="13"/>
      <c r="O35" s="13"/>
      <c r="P35" s="13"/>
      <c r="Q35" s="13"/>
      <c r="R35" s="13"/>
      <c r="S35" s="13"/>
      <c r="T35" s="13"/>
      <c r="U35" s="13"/>
      <c r="V35" s="13"/>
      <c r="W35" s="13"/>
      <c r="X35" s="13"/>
      <c r="Y35" s="13"/>
      <c r="Z35" s="13"/>
      <c r="AA35" s="13"/>
    </row>
    <row r="36" ht="15.0" customHeight="1">
      <c r="A36" s="10">
        <v>4.0</v>
      </c>
      <c r="B36" s="2" t="str">
        <f>IFERROR(VLOOKUP(A36,projetos!$A$2:$B$96,2,0),"0")</f>
        <v>PIU NESP</v>
      </c>
      <c r="C36" s="10">
        <v>5.0</v>
      </c>
      <c r="D36" s="3" t="str">
        <f>IFERROR(VLOOKUP(C36,tramitacao!$A$2:$B$101,2,0),"0")</f>
        <v>Discussão Pública</v>
      </c>
      <c r="E36" s="10">
        <v>3.0</v>
      </c>
      <c r="F36" s="2" t="str">
        <f>IFERROR(VLOOKUP(E36,grupos!$A$2:$B$100,2,0),"0")</f>
        <v>Consulta Minuta</v>
      </c>
      <c r="G36" s="10">
        <v>1.0</v>
      </c>
      <c r="H36" s="10" t="str">
        <f>IFERROR(VLOOKUP(G36,fontes!$A$2:$B$100,2,0),"0")</f>
        <v>Gestão Urbana</v>
      </c>
      <c r="I36" s="11"/>
      <c r="J36" s="10"/>
      <c r="K36" s="9" t="s">
        <v>66</v>
      </c>
      <c r="L36" s="9" t="s">
        <v>67</v>
      </c>
      <c r="M36" s="13"/>
      <c r="N36" s="13"/>
      <c r="O36" s="13"/>
      <c r="P36" s="13"/>
      <c r="Q36" s="13"/>
      <c r="R36" s="13"/>
      <c r="S36" s="13"/>
      <c r="T36" s="13"/>
      <c r="U36" s="13"/>
      <c r="V36" s="13"/>
      <c r="W36" s="13"/>
      <c r="X36" s="13"/>
      <c r="Y36" s="13"/>
      <c r="Z36" s="13"/>
      <c r="AA36" s="13"/>
    </row>
    <row r="37" ht="15.0" customHeight="1">
      <c r="A37" s="10">
        <v>4.0</v>
      </c>
      <c r="B37" s="2" t="str">
        <f>IFERROR(VLOOKUP(A37,projetos!$A$2:$B$96,2,0),"0")</f>
        <v>PIU NESP</v>
      </c>
      <c r="C37" s="10">
        <v>5.0</v>
      </c>
      <c r="D37" s="3" t="str">
        <f>IFERROR(VLOOKUP(C37,tramitacao!$A$2:$B$101,2,0),"0")</f>
        <v>Discussão Pública</v>
      </c>
      <c r="E37" s="10">
        <v>3.0</v>
      </c>
      <c r="F37" s="2" t="str">
        <f>IFERROR(VLOOKUP(E37,grupos!$A$2:$B$100,2,0),"0")</f>
        <v>Consulta Minuta</v>
      </c>
      <c r="G37" s="10">
        <v>1.0</v>
      </c>
      <c r="H37" s="10" t="str">
        <f>IFERROR(VLOOKUP(G37,fontes!$A$2:$B$100,2,0),"0")</f>
        <v>Gestão Urbana</v>
      </c>
      <c r="I37" s="11"/>
      <c r="J37" s="10"/>
      <c r="K37" s="9" t="s">
        <v>68</v>
      </c>
      <c r="L37" s="9" t="s">
        <v>69</v>
      </c>
      <c r="M37" s="13"/>
      <c r="N37" s="13"/>
      <c r="O37" s="13"/>
      <c r="P37" s="13"/>
      <c r="Q37" s="13"/>
      <c r="R37" s="13"/>
      <c r="S37" s="13"/>
      <c r="T37" s="13"/>
      <c r="U37" s="13"/>
      <c r="V37" s="13"/>
      <c r="W37" s="13"/>
      <c r="X37" s="13"/>
      <c r="Y37" s="13"/>
      <c r="Z37" s="13"/>
      <c r="AA37" s="13"/>
    </row>
    <row r="38" ht="15.0" customHeight="1">
      <c r="A38" s="10">
        <v>4.0</v>
      </c>
      <c r="B38" s="2" t="str">
        <f>IFERROR(VLOOKUP(A38,projetos!$A$2:$B$96,2,0),"0")</f>
        <v>PIU NESP</v>
      </c>
      <c r="C38" s="10">
        <v>5.0</v>
      </c>
      <c r="D38" s="3" t="str">
        <f>IFERROR(VLOOKUP(C38,tramitacao!$A$2:$B$101,2,0),"0")</f>
        <v>Discussão Pública</v>
      </c>
      <c r="E38" s="10">
        <v>3.0</v>
      </c>
      <c r="F38" s="2" t="str">
        <f>IFERROR(VLOOKUP(E38,grupos!$A$2:$B$100,2,0),"0")</f>
        <v>Consulta Minuta</v>
      </c>
      <c r="G38" s="10">
        <v>1.0</v>
      </c>
      <c r="H38" s="10" t="str">
        <f>IFERROR(VLOOKUP(G38,fontes!$A$2:$B$100,2,0),"0")</f>
        <v>Gestão Urbana</v>
      </c>
      <c r="I38" s="11"/>
      <c r="J38" s="10"/>
      <c r="K38" s="9" t="s">
        <v>70</v>
      </c>
      <c r="L38" s="9" t="s">
        <v>71</v>
      </c>
      <c r="M38" s="13"/>
      <c r="N38" s="13"/>
      <c r="O38" s="13"/>
      <c r="P38" s="13"/>
      <c r="Q38" s="13"/>
      <c r="R38" s="13"/>
      <c r="S38" s="13"/>
      <c r="T38" s="13"/>
      <c r="U38" s="13"/>
      <c r="V38" s="13"/>
      <c r="W38" s="13"/>
      <c r="X38" s="13"/>
      <c r="Y38" s="13"/>
      <c r="Z38" s="13"/>
      <c r="AA38" s="13"/>
    </row>
    <row r="39" ht="15.0" customHeight="1">
      <c r="A39" s="10">
        <v>4.0</v>
      </c>
      <c r="B39" s="2" t="str">
        <f>IFERROR(VLOOKUP(A39,projetos!$A$2:$B$96,2,0),"0")</f>
        <v>PIU NESP</v>
      </c>
      <c r="C39" s="10">
        <v>5.0</v>
      </c>
      <c r="D39" s="3" t="str">
        <f>IFERROR(VLOOKUP(C39,tramitacao!$A$2:$B$101,2,0),"0")</f>
        <v>Discussão Pública</v>
      </c>
      <c r="E39" s="10">
        <v>3.0</v>
      </c>
      <c r="F39" s="2" t="str">
        <f>IFERROR(VLOOKUP(E39,grupos!$A$2:$B$100,2,0),"0")</f>
        <v>Consulta Minuta</v>
      </c>
      <c r="G39" s="10">
        <v>1.0</v>
      </c>
      <c r="H39" s="10" t="str">
        <f>IFERROR(VLOOKUP(G39,fontes!$A$2:$B$100,2,0),"0")</f>
        <v>Gestão Urbana</v>
      </c>
      <c r="I39" s="11"/>
      <c r="J39" s="10"/>
      <c r="K39" s="9" t="s">
        <v>72</v>
      </c>
      <c r="L39" s="9" t="s">
        <v>73</v>
      </c>
      <c r="M39" s="13"/>
      <c r="N39" s="13"/>
      <c r="O39" s="13"/>
      <c r="P39" s="13"/>
      <c r="Q39" s="13"/>
      <c r="R39" s="13"/>
      <c r="S39" s="13"/>
      <c r="T39" s="13"/>
      <c r="U39" s="13"/>
      <c r="V39" s="13"/>
      <c r="W39" s="13"/>
      <c r="X39" s="13"/>
      <c r="Y39" s="13"/>
      <c r="Z39" s="13"/>
      <c r="AA39" s="13"/>
    </row>
    <row r="40" ht="15.0" customHeight="1">
      <c r="A40" s="10">
        <v>4.0</v>
      </c>
      <c r="B40" s="2" t="str">
        <f>IFERROR(VLOOKUP(A40,projetos!$A$2:$B$96,2,0),"0")</f>
        <v>PIU NESP</v>
      </c>
      <c r="C40" s="10">
        <v>5.0</v>
      </c>
      <c r="D40" s="3" t="str">
        <f>IFERROR(VLOOKUP(C40,tramitacao!$A$2:$B$101,2,0),"0")</f>
        <v>Discussão Pública</v>
      </c>
      <c r="E40" s="10">
        <v>3.0</v>
      </c>
      <c r="F40" s="2" t="str">
        <f>IFERROR(VLOOKUP(E40,grupos!$A$2:$B$100,2,0),"0")</f>
        <v>Consulta Minuta</v>
      </c>
      <c r="G40" s="10">
        <v>1.0</v>
      </c>
      <c r="H40" s="10" t="str">
        <f>IFERROR(VLOOKUP(G40,fontes!$A$2:$B$100,2,0),"0")</f>
        <v>Gestão Urbana</v>
      </c>
      <c r="I40" s="11"/>
      <c r="J40" s="10"/>
      <c r="K40" s="9" t="s">
        <v>74</v>
      </c>
      <c r="L40" s="14" t="s">
        <v>75</v>
      </c>
      <c r="M40" s="13"/>
      <c r="N40" s="13"/>
      <c r="O40" s="13"/>
      <c r="P40" s="13"/>
      <c r="Q40" s="13"/>
      <c r="R40" s="13"/>
      <c r="S40" s="13"/>
      <c r="T40" s="13"/>
      <c r="U40" s="13"/>
      <c r="V40" s="13"/>
      <c r="W40" s="13"/>
      <c r="X40" s="13"/>
      <c r="Y40" s="13"/>
      <c r="Z40" s="13"/>
      <c r="AA40" s="13"/>
    </row>
    <row r="41" ht="15.0" customHeight="1">
      <c r="A41" s="10">
        <v>4.0</v>
      </c>
      <c r="B41" s="2" t="str">
        <f>IFERROR(VLOOKUP(A41,projetos!$A$2:$B$96,2,0),"0")</f>
        <v>PIU NESP</v>
      </c>
      <c r="C41" s="10">
        <v>5.0</v>
      </c>
      <c r="D41" s="3" t="str">
        <f>IFERROR(VLOOKUP(C41,tramitacao!$A$2:$B$101,2,0),"0")</f>
        <v>Discussão Pública</v>
      </c>
      <c r="E41" s="10">
        <v>3.0</v>
      </c>
      <c r="F41" s="2" t="str">
        <f>IFERROR(VLOOKUP(E41,grupos!$A$2:$B$100,2,0),"0")</f>
        <v>Consulta Minuta</v>
      </c>
      <c r="G41" s="10">
        <v>1.0</v>
      </c>
      <c r="H41" s="10" t="str">
        <f>IFERROR(VLOOKUP(G41,fontes!$A$2:$B$100,2,0),"0")</f>
        <v>Gestão Urbana</v>
      </c>
      <c r="I41" s="11"/>
      <c r="J41" s="10"/>
      <c r="K41" s="9" t="s">
        <v>76</v>
      </c>
      <c r="L41" s="9" t="s">
        <v>77</v>
      </c>
      <c r="M41" s="13"/>
      <c r="N41" s="13"/>
      <c r="O41" s="13"/>
      <c r="P41" s="13"/>
      <c r="Q41" s="13"/>
      <c r="R41" s="13"/>
      <c r="S41" s="13"/>
      <c r="T41" s="13"/>
      <c r="U41" s="13"/>
      <c r="V41" s="13"/>
      <c r="W41" s="13"/>
      <c r="X41" s="13"/>
      <c r="Y41" s="13"/>
      <c r="Z41" s="13"/>
      <c r="AA41" s="13"/>
    </row>
    <row r="42" ht="15.0" customHeight="1">
      <c r="A42" s="10">
        <v>4.0</v>
      </c>
      <c r="B42" s="2" t="str">
        <f>IFERROR(VLOOKUP(A42,projetos!$A$2:$B$96,2,0),"0")</f>
        <v>PIU NESP</v>
      </c>
      <c r="C42" s="10">
        <v>5.0</v>
      </c>
      <c r="D42" s="3" t="str">
        <f>IFERROR(VLOOKUP(C42,tramitacao!$A$2:$B$101,2,0),"0")</f>
        <v>Discussão Pública</v>
      </c>
      <c r="E42" s="10">
        <v>3.0</v>
      </c>
      <c r="F42" s="2" t="str">
        <f>IFERROR(VLOOKUP(E42,grupos!$A$2:$B$100,2,0),"0")</f>
        <v>Consulta Minuta</v>
      </c>
      <c r="G42" s="10">
        <v>1.0</v>
      </c>
      <c r="H42" s="10" t="str">
        <f>IFERROR(VLOOKUP(G42,fontes!$A$2:$B$100,2,0),"0")</f>
        <v>Gestão Urbana</v>
      </c>
      <c r="I42" s="11"/>
      <c r="J42" s="10"/>
      <c r="K42" s="9" t="s">
        <v>78</v>
      </c>
      <c r="L42" s="9" t="s">
        <v>79</v>
      </c>
      <c r="M42" s="13"/>
      <c r="N42" s="13"/>
      <c r="O42" s="13"/>
      <c r="P42" s="13"/>
      <c r="Q42" s="13"/>
      <c r="R42" s="13"/>
      <c r="S42" s="13"/>
      <c r="T42" s="13"/>
      <c r="U42" s="13"/>
      <c r="V42" s="13"/>
      <c r="W42" s="13"/>
      <c r="X42" s="13"/>
      <c r="Y42" s="13"/>
      <c r="Z42" s="13"/>
      <c r="AA42" s="13"/>
    </row>
    <row r="43" ht="15.0" customHeight="1">
      <c r="A43" s="10">
        <v>4.0</v>
      </c>
      <c r="B43" s="2" t="str">
        <f>IFERROR(VLOOKUP(A43,projetos!$A$2:$B$96,2,0),"0")</f>
        <v>PIU NESP</v>
      </c>
      <c r="C43" s="10">
        <v>5.0</v>
      </c>
      <c r="D43" s="3" t="str">
        <f>IFERROR(VLOOKUP(C43,tramitacao!$A$2:$B$101,2,0),"0")</f>
        <v>Discussão Pública</v>
      </c>
      <c r="E43" s="10">
        <v>3.0</v>
      </c>
      <c r="F43" s="2" t="str">
        <f>IFERROR(VLOOKUP(E43,grupos!$A$2:$B$100,2,0),"0")</f>
        <v>Consulta Minuta</v>
      </c>
      <c r="G43" s="10">
        <v>1.0</v>
      </c>
      <c r="H43" s="10" t="str">
        <f>IFERROR(VLOOKUP(G43,fontes!$A$2:$B$100,2,0),"0")</f>
        <v>Gestão Urbana</v>
      </c>
      <c r="I43" s="11"/>
      <c r="J43" s="10"/>
      <c r="K43" s="9" t="s">
        <v>80</v>
      </c>
      <c r="L43" s="14" t="s">
        <v>81</v>
      </c>
      <c r="M43" s="13"/>
      <c r="N43" s="13"/>
      <c r="O43" s="13"/>
      <c r="P43" s="13"/>
      <c r="Q43" s="13"/>
      <c r="R43" s="13"/>
      <c r="S43" s="13"/>
      <c r="T43" s="13"/>
      <c r="U43" s="13"/>
      <c r="V43" s="13"/>
      <c r="W43" s="13"/>
      <c r="X43" s="13"/>
      <c r="Y43" s="13"/>
      <c r="Z43" s="13"/>
      <c r="AA43" s="13"/>
    </row>
    <row r="44" ht="15.0" customHeight="1">
      <c r="A44" s="10">
        <v>4.0</v>
      </c>
      <c r="B44" s="2" t="str">
        <f>IFERROR(VLOOKUP(A44,projetos!$A$2:$B$96,2,0),"0")</f>
        <v>PIU NESP</v>
      </c>
      <c r="C44" s="10">
        <v>5.0</v>
      </c>
      <c r="D44" s="3" t="str">
        <f>IFERROR(VLOOKUP(C44,tramitacao!$A$2:$B$101,2,0),"0")</f>
        <v>Discussão Pública</v>
      </c>
      <c r="E44" s="10">
        <v>3.0</v>
      </c>
      <c r="F44" s="2" t="str">
        <f>IFERROR(VLOOKUP(E44,grupos!$A$2:$B$100,2,0),"0")</f>
        <v>Consulta Minuta</v>
      </c>
      <c r="G44" s="10">
        <v>1.0</v>
      </c>
      <c r="H44" s="10" t="str">
        <f>IFERROR(VLOOKUP(G44,fontes!$A$2:$B$100,2,0),"0")</f>
        <v>Gestão Urbana</v>
      </c>
      <c r="I44" s="11"/>
      <c r="J44" s="10"/>
      <c r="K44" s="9" t="s">
        <v>82</v>
      </c>
      <c r="L44" s="14" t="s">
        <v>83</v>
      </c>
      <c r="M44" s="13"/>
      <c r="N44" s="13"/>
      <c r="O44" s="13"/>
      <c r="P44" s="13"/>
      <c r="Q44" s="13"/>
      <c r="R44" s="13"/>
      <c r="S44" s="13"/>
      <c r="T44" s="13"/>
      <c r="U44" s="13"/>
      <c r="V44" s="13"/>
      <c r="W44" s="13"/>
      <c r="X44" s="13"/>
      <c r="Y44" s="13"/>
      <c r="Z44" s="13"/>
      <c r="AA44" s="13"/>
    </row>
    <row r="45" ht="15.0" customHeight="1">
      <c r="A45" s="10">
        <v>4.0</v>
      </c>
      <c r="B45" s="2" t="str">
        <f>IFERROR(VLOOKUP(A45,projetos!$A$2:$B$96,2,0),"0")</f>
        <v>PIU NESP</v>
      </c>
      <c r="C45" s="10">
        <v>5.0</v>
      </c>
      <c r="D45" s="3" t="str">
        <f>IFERROR(VLOOKUP(C45,tramitacao!$A$2:$B$101,2,0),"0")</f>
        <v>Discussão Pública</v>
      </c>
      <c r="E45" s="10">
        <v>3.0</v>
      </c>
      <c r="F45" s="2" t="str">
        <f>IFERROR(VLOOKUP(E45,grupos!$A$2:$B$100,2,0),"0")</f>
        <v>Consulta Minuta</v>
      </c>
      <c r="G45" s="10">
        <v>1.0</v>
      </c>
      <c r="H45" s="10" t="str">
        <f>IFERROR(VLOOKUP(G45,fontes!$A$2:$B$100,2,0),"0")</f>
        <v>Gestão Urbana</v>
      </c>
      <c r="I45" s="11"/>
      <c r="J45" s="10"/>
      <c r="K45" s="9" t="s">
        <v>62</v>
      </c>
      <c r="L45" s="14" t="s">
        <v>84</v>
      </c>
      <c r="M45" s="13"/>
      <c r="N45" s="13"/>
      <c r="O45" s="13"/>
      <c r="P45" s="13"/>
      <c r="Q45" s="13"/>
      <c r="R45" s="13"/>
      <c r="S45" s="13"/>
      <c r="T45" s="13"/>
      <c r="U45" s="13"/>
      <c r="V45" s="13"/>
      <c r="W45" s="13"/>
      <c r="X45" s="13"/>
      <c r="Y45" s="13"/>
      <c r="Z45" s="13"/>
      <c r="AA45" s="13"/>
    </row>
    <row r="46" ht="15.0" customHeight="1">
      <c r="A46" s="10">
        <v>4.0</v>
      </c>
      <c r="B46" s="2" t="str">
        <f>IFERROR(VLOOKUP(A46,projetos!$A$2:$B$96,2,0),"0")</f>
        <v>PIU NESP</v>
      </c>
      <c r="C46" s="10">
        <v>6.0</v>
      </c>
      <c r="D46" s="3" t="str">
        <f>IFERROR(VLOOKUP(C46,tramitacao!$A$2:$B$101,2,0),"0")</f>
        <v>Consolidação PIU</v>
      </c>
      <c r="E46" s="10">
        <v>7.0</v>
      </c>
      <c r="F46" s="2" t="str">
        <f>IFERROR(VLOOKUP(E46,grupos!$A$2:$B$100,2,0),"0")</f>
        <v>Projeto Final</v>
      </c>
      <c r="G46" s="10">
        <v>1.0</v>
      </c>
      <c r="H46" s="10" t="str">
        <f>IFERROR(VLOOKUP(G46,fontes!$A$2:$B$100,2,0),"0")</f>
        <v>Gestão Urbana</v>
      </c>
      <c r="I46" s="11"/>
      <c r="J46" s="10"/>
      <c r="K46" s="9" t="s">
        <v>85</v>
      </c>
      <c r="L46" s="14" t="s">
        <v>86</v>
      </c>
      <c r="M46" s="13"/>
      <c r="N46" s="13"/>
      <c r="O46" s="13"/>
      <c r="P46" s="13"/>
      <c r="Q46" s="13"/>
      <c r="R46" s="13"/>
      <c r="S46" s="13"/>
      <c r="T46" s="13"/>
      <c r="U46" s="13"/>
      <c r="V46" s="13"/>
      <c r="W46" s="13"/>
      <c r="X46" s="13"/>
      <c r="Y46" s="13"/>
      <c r="Z46" s="13"/>
      <c r="AA46" s="13"/>
    </row>
    <row r="47" ht="15.0" customHeight="1">
      <c r="A47" s="10">
        <v>4.0</v>
      </c>
      <c r="B47" s="2" t="str">
        <f>IFERROR(VLOOKUP(A47,projetos!$A$2:$B$96,2,0),"0")</f>
        <v>PIU NESP</v>
      </c>
      <c r="C47" s="10">
        <v>7.0</v>
      </c>
      <c r="D47" s="3" t="str">
        <f>IFERROR(VLOOKUP(C47,tramitacao!$A$2:$B$101,2,0),"0")</f>
        <v>Encaminhamento Jurídico</v>
      </c>
      <c r="E47" s="10">
        <v>7.0</v>
      </c>
      <c r="F47" s="2" t="str">
        <f>IFERROR(VLOOKUP(E47,grupos!$A$2:$B$100,2,0),"0")</f>
        <v>Projeto Final</v>
      </c>
      <c r="G47" s="10">
        <v>1.0</v>
      </c>
      <c r="H47" s="10" t="str">
        <f>IFERROR(VLOOKUP(G47,fontes!$A$2:$B$100,2,0),"0")</f>
        <v>Gestão Urbana</v>
      </c>
      <c r="I47" s="11"/>
      <c r="J47" s="10"/>
      <c r="K47" s="9" t="s">
        <v>87</v>
      </c>
      <c r="L47" s="14" t="s">
        <v>88</v>
      </c>
      <c r="M47" s="13"/>
      <c r="N47" s="13"/>
      <c r="O47" s="13"/>
      <c r="P47" s="13"/>
      <c r="Q47" s="13"/>
      <c r="R47" s="13"/>
      <c r="S47" s="13"/>
      <c r="T47" s="13"/>
      <c r="U47" s="13"/>
      <c r="V47" s="13"/>
      <c r="W47" s="13"/>
      <c r="X47" s="13"/>
      <c r="Y47" s="13"/>
      <c r="Z47" s="13"/>
      <c r="AA47" s="13"/>
    </row>
    <row r="48" ht="15.0" customHeight="1">
      <c r="A48" s="10">
        <v>4.0</v>
      </c>
      <c r="B48" s="2" t="str">
        <f>IFERROR(VLOOKUP(A48,projetos!$A$2:$B$96,2,0),"0")</f>
        <v>PIU NESP</v>
      </c>
      <c r="C48" s="10">
        <v>7.0</v>
      </c>
      <c r="D48" s="3" t="str">
        <f>IFERROR(VLOOKUP(C48,tramitacao!$A$2:$B$101,2,0),"0")</f>
        <v>Encaminhamento Jurídico</v>
      </c>
      <c r="E48" s="10">
        <v>7.0</v>
      </c>
      <c r="F48" s="2" t="str">
        <f>IFERROR(VLOOKUP(E48,grupos!$A$2:$B$100,2,0),"0")</f>
        <v>Projeto Final</v>
      </c>
      <c r="G48" s="10">
        <v>1.0</v>
      </c>
      <c r="H48" s="10" t="str">
        <f>IFERROR(VLOOKUP(G48,fontes!$A$2:$B$100,2,0),"0")</f>
        <v>Gestão Urbana</v>
      </c>
      <c r="I48" s="11"/>
      <c r="J48" s="10"/>
      <c r="K48" s="9" t="s">
        <v>89</v>
      </c>
      <c r="L48" s="14" t="s">
        <v>90</v>
      </c>
      <c r="M48" s="13"/>
      <c r="N48" s="13"/>
      <c r="O48" s="13"/>
      <c r="P48" s="13"/>
      <c r="Q48" s="13"/>
      <c r="R48" s="13"/>
      <c r="S48" s="13"/>
      <c r="T48" s="13"/>
      <c r="U48" s="13"/>
      <c r="V48" s="13"/>
      <c r="W48" s="13"/>
      <c r="X48" s="13"/>
      <c r="Y48" s="13"/>
      <c r="Z48" s="13"/>
      <c r="AA48" s="13"/>
    </row>
    <row r="49" ht="15.0" customHeight="1">
      <c r="A49" s="10">
        <v>5.0</v>
      </c>
      <c r="B49" s="2" t="str">
        <f>IFERROR(VLOOKUP(A49,projetos!$A$2:$B$96,2,0),"0")</f>
        <v>PIU Arco Jurubatuba</v>
      </c>
      <c r="C49" s="10">
        <v>2.0</v>
      </c>
      <c r="D49" s="3" t="str">
        <f>IFERROR(VLOOKUP(C49,tramitacao!$A$2:$B$101,2,0),"0")</f>
        <v>Consulta Pública Inicial</v>
      </c>
      <c r="E49" s="10">
        <v>2.0</v>
      </c>
      <c r="F49" s="2" t="str">
        <f>IFERROR(VLOOKUP(E49,grupos!$A$2:$B$100,2,0),"0")</f>
        <v>Consulta Inicial</v>
      </c>
      <c r="G49" s="10">
        <v>1.0</v>
      </c>
      <c r="H49" s="10" t="str">
        <f>IFERROR(VLOOKUP(G49,fontes!$A$2:$B$100,2,0),"0")</f>
        <v>Gestão Urbana</v>
      </c>
      <c r="I49" s="11"/>
      <c r="J49" s="10"/>
      <c r="K49" s="9" t="s">
        <v>91</v>
      </c>
      <c r="L49" s="9" t="s">
        <v>92</v>
      </c>
      <c r="M49" s="13"/>
      <c r="N49" s="13"/>
      <c r="O49" s="13"/>
      <c r="P49" s="13"/>
      <c r="Q49" s="13"/>
      <c r="R49" s="13"/>
      <c r="S49" s="13"/>
      <c r="T49" s="13"/>
      <c r="U49" s="13"/>
      <c r="V49" s="13"/>
      <c r="W49" s="13"/>
      <c r="X49" s="13"/>
      <c r="Y49" s="13"/>
      <c r="Z49" s="13"/>
      <c r="AA49" s="13"/>
    </row>
    <row r="50" ht="15.0" customHeight="1">
      <c r="A50" s="10">
        <v>5.0</v>
      </c>
      <c r="B50" s="2" t="str">
        <f>IFERROR(VLOOKUP(A50,projetos!$A$2:$B$96,2,0),"0")</f>
        <v>PIU Arco Jurubatuba</v>
      </c>
      <c r="C50" s="10">
        <v>2.0</v>
      </c>
      <c r="D50" s="3" t="str">
        <f>IFERROR(VLOOKUP(C50,tramitacao!$A$2:$B$101,2,0),"0")</f>
        <v>Consulta Pública Inicial</v>
      </c>
      <c r="E50" s="10">
        <v>2.0</v>
      </c>
      <c r="F50" s="2" t="str">
        <f>IFERROR(VLOOKUP(E50,grupos!$A$2:$B$100,2,0),"0")</f>
        <v>Consulta Inicial</v>
      </c>
      <c r="G50" s="10">
        <v>1.0</v>
      </c>
      <c r="H50" s="10" t="str">
        <f>IFERROR(VLOOKUP(G50,fontes!$A$2:$B$100,2,0),"0")</f>
        <v>Gestão Urbana</v>
      </c>
      <c r="I50" s="11"/>
      <c r="J50" s="10"/>
      <c r="K50" s="9" t="s">
        <v>93</v>
      </c>
      <c r="L50" s="9" t="s">
        <v>94</v>
      </c>
      <c r="M50" s="13"/>
      <c r="N50" s="13"/>
      <c r="O50" s="13"/>
      <c r="P50" s="13"/>
      <c r="Q50" s="13"/>
      <c r="R50" s="13"/>
      <c r="S50" s="13"/>
      <c r="T50" s="13"/>
      <c r="U50" s="13"/>
      <c r="V50" s="13"/>
      <c r="W50" s="13"/>
      <c r="X50" s="13"/>
      <c r="Y50" s="13"/>
      <c r="Z50" s="13"/>
      <c r="AA50" s="13"/>
    </row>
    <row r="51" ht="15.0" customHeight="1">
      <c r="A51" s="10">
        <v>5.0</v>
      </c>
      <c r="B51" s="2" t="str">
        <f>IFERROR(VLOOKUP(A51,projetos!$A$2:$B$96,2,0),"0")</f>
        <v>PIU Arco Jurubatuba</v>
      </c>
      <c r="C51" s="10">
        <v>2.0</v>
      </c>
      <c r="D51" s="3" t="str">
        <f>IFERROR(VLOOKUP(C51,tramitacao!$A$2:$B$101,2,0),"0")</f>
        <v>Consulta Pública Inicial</v>
      </c>
      <c r="E51" s="10">
        <v>2.0</v>
      </c>
      <c r="F51" s="2" t="str">
        <f>IFERROR(VLOOKUP(E51,grupos!$A$2:$B$100,2,0),"0")</f>
        <v>Consulta Inicial</v>
      </c>
      <c r="G51" s="10">
        <v>1.0</v>
      </c>
      <c r="H51" s="10" t="str">
        <f>IFERROR(VLOOKUP(G51,fontes!$A$2:$B$100,2,0),"0")</f>
        <v>Gestão Urbana</v>
      </c>
      <c r="I51" s="11"/>
      <c r="J51" s="10"/>
      <c r="K51" s="9" t="s">
        <v>16</v>
      </c>
      <c r="L51" s="14" t="s">
        <v>95</v>
      </c>
      <c r="M51" s="13"/>
      <c r="N51" s="13"/>
      <c r="O51" s="13"/>
      <c r="P51" s="13"/>
      <c r="Q51" s="13"/>
      <c r="R51" s="13"/>
      <c r="S51" s="13"/>
      <c r="T51" s="13"/>
      <c r="U51" s="13"/>
      <c r="V51" s="13"/>
      <c r="W51" s="13"/>
      <c r="X51" s="13"/>
      <c r="Y51" s="13"/>
      <c r="Z51" s="13"/>
      <c r="AA51" s="13"/>
    </row>
    <row r="52" ht="15.0" customHeight="1">
      <c r="A52" s="10">
        <v>5.0</v>
      </c>
      <c r="B52" s="2" t="str">
        <f>IFERROR(VLOOKUP(A52,projetos!$A$2:$B$96,2,0),"0")</f>
        <v>PIU Arco Jurubatuba</v>
      </c>
      <c r="C52" s="10">
        <v>2.0</v>
      </c>
      <c r="D52" s="3" t="str">
        <f>IFERROR(VLOOKUP(C52,tramitacao!$A$2:$B$101,2,0),"0")</f>
        <v>Consulta Pública Inicial</v>
      </c>
      <c r="E52" s="10">
        <v>2.0</v>
      </c>
      <c r="F52" s="2" t="str">
        <f>IFERROR(VLOOKUP(E52,grupos!$A$2:$B$100,2,0),"0")</f>
        <v>Consulta Inicial</v>
      </c>
      <c r="G52" s="10">
        <v>1.0</v>
      </c>
      <c r="H52" s="10" t="str">
        <f>IFERROR(VLOOKUP(G52,fontes!$A$2:$B$100,2,0),"0")</f>
        <v>Gestão Urbana</v>
      </c>
      <c r="I52" s="11"/>
      <c r="J52" s="10"/>
      <c r="K52" s="9" t="s">
        <v>96</v>
      </c>
      <c r="L52" s="14" t="s">
        <v>97</v>
      </c>
      <c r="M52" s="13"/>
      <c r="N52" s="13"/>
      <c r="O52" s="13"/>
      <c r="P52" s="13"/>
      <c r="Q52" s="13"/>
      <c r="R52" s="13"/>
      <c r="S52" s="13"/>
      <c r="T52" s="13"/>
      <c r="U52" s="13"/>
      <c r="V52" s="13"/>
      <c r="W52" s="13"/>
      <c r="X52" s="13"/>
      <c r="Y52" s="13"/>
      <c r="Z52" s="13"/>
      <c r="AA52" s="13"/>
    </row>
    <row r="53" ht="15.0" customHeight="1">
      <c r="A53" s="10">
        <v>5.0</v>
      </c>
      <c r="B53" s="2" t="str">
        <f>IFERROR(VLOOKUP(A53,projetos!$A$2:$B$96,2,0),"0")</f>
        <v>PIU Arco Jurubatuba</v>
      </c>
      <c r="C53" s="10">
        <v>2.0</v>
      </c>
      <c r="D53" s="3" t="str">
        <f>IFERROR(VLOOKUP(C53,tramitacao!$A$2:$B$101,2,0),"0")</f>
        <v>Consulta Pública Inicial</v>
      </c>
      <c r="E53" s="10">
        <v>2.0</v>
      </c>
      <c r="F53" s="2" t="str">
        <f>IFERROR(VLOOKUP(E53,grupos!$A$2:$B$100,2,0),"0")</f>
        <v>Consulta Inicial</v>
      </c>
      <c r="G53" s="10">
        <v>1.0</v>
      </c>
      <c r="H53" s="10" t="str">
        <f>IFERROR(VLOOKUP(G53,fontes!$A$2:$B$100,2,0),"0")</f>
        <v>Gestão Urbana</v>
      </c>
      <c r="I53" s="11"/>
      <c r="J53" s="10"/>
      <c r="K53" s="9" t="s">
        <v>98</v>
      </c>
      <c r="L53" s="9" t="s">
        <v>99</v>
      </c>
      <c r="M53" s="13"/>
      <c r="N53" s="13"/>
      <c r="O53" s="13"/>
      <c r="P53" s="13"/>
      <c r="Q53" s="13"/>
      <c r="R53" s="13"/>
      <c r="S53" s="13"/>
      <c r="T53" s="13"/>
      <c r="U53" s="13"/>
      <c r="V53" s="13"/>
      <c r="W53" s="13"/>
      <c r="X53" s="13"/>
      <c r="Y53" s="13"/>
      <c r="Z53" s="13"/>
      <c r="AA53" s="13"/>
    </row>
    <row r="54" ht="15.0" customHeight="1">
      <c r="A54" s="10">
        <v>5.0</v>
      </c>
      <c r="B54" s="2" t="str">
        <f>IFERROR(VLOOKUP(A54,projetos!$A$2:$B$96,2,0),"0")</f>
        <v>PIU Arco Jurubatuba</v>
      </c>
      <c r="C54" s="10">
        <v>2.0</v>
      </c>
      <c r="D54" s="3" t="str">
        <f>IFERROR(VLOOKUP(C54,tramitacao!$A$2:$B$101,2,0),"0")</f>
        <v>Consulta Pública Inicial</v>
      </c>
      <c r="E54" s="10">
        <v>2.0</v>
      </c>
      <c r="F54" s="2" t="str">
        <f>IFERROR(VLOOKUP(E54,grupos!$A$2:$B$100,2,0),"0")</f>
        <v>Consulta Inicial</v>
      </c>
      <c r="G54" s="10">
        <v>1.0</v>
      </c>
      <c r="H54" s="10" t="str">
        <f>IFERROR(VLOOKUP(G54,fontes!$A$2:$B$100,2,0),"0")</f>
        <v>Gestão Urbana</v>
      </c>
      <c r="I54" s="11"/>
      <c r="J54" s="10"/>
      <c r="K54" s="9" t="s">
        <v>100</v>
      </c>
      <c r="L54" s="9" t="s">
        <v>101</v>
      </c>
      <c r="M54" s="13"/>
      <c r="N54" s="13"/>
      <c r="O54" s="13"/>
      <c r="P54" s="13"/>
      <c r="Q54" s="13"/>
      <c r="R54" s="13"/>
      <c r="S54" s="13"/>
      <c r="T54" s="13"/>
      <c r="U54" s="13"/>
      <c r="V54" s="13"/>
      <c r="W54" s="13"/>
      <c r="X54" s="13"/>
      <c r="Y54" s="13"/>
      <c r="Z54" s="13"/>
      <c r="AA54" s="13"/>
    </row>
    <row r="55" ht="15.0" customHeight="1">
      <c r="A55" s="10">
        <v>5.0</v>
      </c>
      <c r="B55" s="2" t="str">
        <f>IFERROR(VLOOKUP(A55,projetos!$A$2:$B$96,2,0),"0")</f>
        <v>PIU Arco Jurubatuba</v>
      </c>
      <c r="C55" s="10">
        <v>2.0</v>
      </c>
      <c r="D55" s="3" t="str">
        <f>IFERROR(VLOOKUP(C55,tramitacao!$A$2:$B$101,2,0),"0")</f>
        <v>Consulta Pública Inicial</v>
      </c>
      <c r="E55" s="10">
        <v>2.0</v>
      </c>
      <c r="F55" s="2" t="str">
        <f>IFERROR(VLOOKUP(E55,grupos!$A$2:$B$100,2,0),"0")</f>
        <v>Consulta Inicial</v>
      </c>
      <c r="G55" s="10">
        <v>1.0</v>
      </c>
      <c r="H55" s="10" t="str">
        <f>IFERROR(VLOOKUP(G55,fontes!$A$2:$B$100,2,0),"0")</f>
        <v>Gestão Urbana</v>
      </c>
      <c r="I55" s="11"/>
      <c r="J55" s="10"/>
      <c r="K55" s="9" t="s">
        <v>102</v>
      </c>
      <c r="L55" s="9" t="s">
        <v>103</v>
      </c>
      <c r="M55" s="13"/>
      <c r="N55" s="13"/>
      <c r="O55" s="13"/>
      <c r="P55" s="13"/>
      <c r="Q55" s="13"/>
      <c r="R55" s="13"/>
      <c r="S55" s="13"/>
      <c r="T55" s="13"/>
      <c r="U55" s="13"/>
      <c r="V55" s="13"/>
      <c r="W55" s="13"/>
      <c r="X55" s="13"/>
      <c r="Y55" s="13"/>
      <c r="Z55" s="13"/>
      <c r="AA55" s="13"/>
    </row>
    <row r="56" ht="15.0" customHeight="1">
      <c r="A56" s="10">
        <v>5.0</v>
      </c>
      <c r="B56" s="2" t="str">
        <f>IFERROR(VLOOKUP(A56,projetos!$A$2:$B$96,2,0),"0")</f>
        <v>PIU Arco Jurubatuba</v>
      </c>
      <c r="C56" s="10">
        <v>2.0</v>
      </c>
      <c r="D56" s="3" t="str">
        <f>IFERROR(VLOOKUP(C56,tramitacao!$A$2:$B$101,2,0),"0")</f>
        <v>Consulta Pública Inicial</v>
      </c>
      <c r="E56" s="10">
        <v>2.0</v>
      </c>
      <c r="F56" s="2" t="str">
        <f>IFERROR(VLOOKUP(E56,grupos!$A$2:$B$100,2,0),"0")</f>
        <v>Consulta Inicial</v>
      </c>
      <c r="G56" s="10">
        <v>1.0</v>
      </c>
      <c r="H56" s="10" t="str">
        <f>IFERROR(VLOOKUP(G56,fontes!$A$2:$B$100,2,0),"0")</f>
        <v>Gestão Urbana</v>
      </c>
      <c r="I56" s="11"/>
      <c r="J56" s="10"/>
      <c r="K56" s="9" t="s">
        <v>104</v>
      </c>
      <c r="L56" s="9" t="s">
        <v>105</v>
      </c>
      <c r="M56" s="13"/>
      <c r="N56" s="13"/>
      <c r="O56" s="13"/>
      <c r="P56" s="13"/>
      <c r="Q56" s="13"/>
      <c r="R56" s="13"/>
      <c r="S56" s="13"/>
      <c r="T56" s="13"/>
      <c r="U56" s="13"/>
      <c r="V56" s="13"/>
      <c r="W56" s="13"/>
      <c r="X56" s="13"/>
      <c r="Y56" s="13"/>
      <c r="Z56" s="13"/>
      <c r="AA56" s="13"/>
    </row>
    <row r="57" ht="15.0" customHeight="1">
      <c r="A57" s="10">
        <v>5.0</v>
      </c>
      <c r="B57" s="2" t="str">
        <f>IFERROR(VLOOKUP(A57,projetos!$A$2:$B$96,2,0),"0")</f>
        <v>PIU Arco Jurubatuba</v>
      </c>
      <c r="C57" s="10">
        <v>2.0</v>
      </c>
      <c r="D57" s="3" t="str">
        <f>IFERROR(VLOOKUP(C57,tramitacao!$A$2:$B$101,2,0),"0")</f>
        <v>Consulta Pública Inicial</v>
      </c>
      <c r="E57" s="10">
        <v>2.0</v>
      </c>
      <c r="F57" s="2" t="str">
        <f>IFERROR(VLOOKUP(E57,grupos!$A$2:$B$100,2,0),"0")</f>
        <v>Consulta Inicial</v>
      </c>
      <c r="G57" s="10">
        <v>1.0</v>
      </c>
      <c r="H57" s="10" t="str">
        <f>IFERROR(VLOOKUP(G57,fontes!$A$2:$B$100,2,0),"0")</f>
        <v>Gestão Urbana</v>
      </c>
      <c r="I57" s="11"/>
      <c r="J57" s="10"/>
      <c r="K57" s="9" t="s">
        <v>106</v>
      </c>
      <c r="L57" s="9" t="s">
        <v>107</v>
      </c>
      <c r="M57" s="13"/>
      <c r="N57" s="13"/>
      <c r="O57" s="13"/>
      <c r="P57" s="13"/>
      <c r="Q57" s="13"/>
      <c r="R57" s="13"/>
      <c r="S57" s="13"/>
      <c r="T57" s="13"/>
      <c r="U57" s="13"/>
      <c r="V57" s="13"/>
      <c r="W57" s="13"/>
      <c r="X57" s="13"/>
      <c r="Y57" s="13"/>
      <c r="Z57" s="13"/>
      <c r="AA57" s="13"/>
    </row>
    <row r="58" ht="15.0" customHeight="1">
      <c r="A58" s="10">
        <v>5.0</v>
      </c>
      <c r="B58" s="2" t="str">
        <f>IFERROR(VLOOKUP(A58,projetos!$A$2:$B$96,2,0),"0")</f>
        <v>PIU Arco Jurubatuba</v>
      </c>
      <c r="C58" s="10">
        <v>2.0</v>
      </c>
      <c r="D58" s="3" t="str">
        <f>IFERROR(VLOOKUP(C58,tramitacao!$A$2:$B$101,2,0),"0")</f>
        <v>Consulta Pública Inicial</v>
      </c>
      <c r="E58" s="10">
        <v>2.0</v>
      </c>
      <c r="F58" s="2" t="str">
        <f>IFERROR(VLOOKUP(E58,grupos!$A$2:$B$100,2,0),"0")</f>
        <v>Consulta Inicial</v>
      </c>
      <c r="G58" s="10">
        <v>1.0</v>
      </c>
      <c r="H58" s="10" t="str">
        <f>IFERROR(VLOOKUP(G58,fontes!$A$2:$B$100,2,0),"0")</f>
        <v>Gestão Urbana</v>
      </c>
      <c r="I58" s="11"/>
      <c r="J58" s="10"/>
      <c r="K58" s="9" t="s">
        <v>108</v>
      </c>
      <c r="L58" s="9" t="s">
        <v>109</v>
      </c>
      <c r="M58" s="13"/>
      <c r="N58" s="13"/>
      <c r="O58" s="13"/>
      <c r="P58" s="13"/>
      <c r="Q58" s="13"/>
      <c r="R58" s="13"/>
      <c r="S58" s="13"/>
      <c r="T58" s="13"/>
      <c r="U58" s="13"/>
      <c r="V58" s="13"/>
      <c r="W58" s="13"/>
      <c r="X58" s="13"/>
      <c r="Y58" s="13"/>
      <c r="Z58" s="13"/>
      <c r="AA58" s="13"/>
    </row>
    <row r="59" ht="15.0" customHeight="1">
      <c r="A59" s="10">
        <v>5.0</v>
      </c>
      <c r="B59" s="2" t="str">
        <f>IFERROR(VLOOKUP(A59,projetos!$A$2:$B$96,2,0),"0")</f>
        <v>PIU Arco Jurubatuba</v>
      </c>
      <c r="C59" s="10">
        <v>2.0</v>
      </c>
      <c r="D59" s="3" t="str">
        <f>IFERROR(VLOOKUP(C59,tramitacao!$A$2:$B$101,2,0),"0")</f>
        <v>Consulta Pública Inicial</v>
      </c>
      <c r="E59" s="10">
        <v>2.0</v>
      </c>
      <c r="F59" s="2" t="str">
        <f>IFERROR(VLOOKUP(E59,grupos!$A$2:$B$100,2,0),"0")</f>
        <v>Consulta Inicial</v>
      </c>
      <c r="G59" s="10">
        <v>1.0</v>
      </c>
      <c r="H59" s="10" t="str">
        <f>IFERROR(VLOOKUP(G59,fontes!$A$2:$B$100,2,0),"0")</f>
        <v>Gestão Urbana</v>
      </c>
      <c r="I59" s="11"/>
      <c r="J59" s="10"/>
      <c r="K59" s="9" t="s">
        <v>110</v>
      </c>
      <c r="L59" s="9" t="s">
        <v>111</v>
      </c>
      <c r="M59" s="13"/>
      <c r="N59" s="13"/>
      <c r="O59" s="13"/>
      <c r="P59" s="13"/>
      <c r="Q59" s="13"/>
      <c r="R59" s="13"/>
      <c r="S59" s="13"/>
      <c r="T59" s="13"/>
      <c r="U59" s="13"/>
      <c r="V59" s="13"/>
      <c r="W59" s="13"/>
      <c r="X59" s="13"/>
      <c r="Y59" s="13"/>
      <c r="Z59" s="13"/>
      <c r="AA59" s="13"/>
    </row>
    <row r="60" ht="15.0" customHeight="1">
      <c r="A60" s="10">
        <v>5.0</v>
      </c>
      <c r="B60" s="2" t="str">
        <f>IFERROR(VLOOKUP(A60,projetos!$A$2:$B$96,2,0),"0")</f>
        <v>PIU Arco Jurubatuba</v>
      </c>
      <c r="C60" s="10">
        <v>2.0</v>
      </c>
      <c r="D60" s="3" t="str">
        <f>IFERROR(VLOOKUP(C60,tramitacao!$A$2:$B$101,2,0),"0")</f>
        <v>Consulta Pública Inicial</v>
      </c>
      <c r="E60" s="10">
        <v>2.0</v>
      </c>
      <c r="F60" s="2" t="str">
        <f>IFERROR(VLOOKUP(E60,grupos!$A$2:$B$100,2,0),"0")</f>
        <v>Consulta Inicial</v>
      </c>
      <c r="G60" s="10">
        <v>1.0</v>
      </c>
      <c r="H60" s="10" t="str">
        <f>IFERROR(VLOOKUP(G60,fontes!$A$2:$B$100,2,0),"0")</f>
        <v>Gestão Urbana</v>
      </c>
      <c r="I60" s="11"/>
      <c r="J60" s="10"/>
      <c r="K60" s="9" t="s">
        <v>112</v>
      </c>
      <c r="L60" s="9" t="s">
        <v>113</v>
      </c>
      <c r="M60" s="13"/>
      <c r="N60" s="13"/>
      <c r="O60" s="13"/>
      <c r="P60" s="13"/>
      <c r="Q60" s="13"/>
      <c r="R60" s="13"/>
      <c r="S60" s="13"/>
      <c r="T60" s="13"/>
      <c r="U60" s="13"/>
      <c r="V60" s="13"/>
      <c r="W60" s="13"/>
      <c r="X60" s="13"/>
      <c r="Y60" s="13"/>
      <c r="Z60" s="13"/>
      <c r="AA60" s="13"/>
    </row>
    <row r="61" ht="15.0" customHeight="1">
      <c r="A61" s="10">
        <v>5.0</v>
      </c>
      <c r="B61" s="2" t="str">
        <f>IFERROR(VLOOKUP(A61,projetos!$A$2:$B$96,2,0),"0")</f>
        <v>PIU Arco Jurubatuba</v>
      </c>
      <c r="C61" s="10">
        <v>2.0</v>
      </c>
      <c r="D61" s="3" t="str">
        <f>IFERROR(VLOOKUP(C61,tramitacao!$A$2:$B$101,2,0),"0")</f>
        <v>Consulta Pública Inicial</v>
      </c>
      <c r="E61" s="10">
        <v>2.0</v>
      </c>
      <c r="F61" s="2" t="str">
        <f>IFERROR(VLOOKUP(E61,grupos!$A$2:$B$100,2,0),"0")</f>
        <v>Consulta Inicial</v>
      </c>
      <c r="G61" s="10">
        <v>1.0</v>
      </c>
      <c r="H61" s="10" t="str">
        <f>IFERROR(VLOOKUP(G61,fontes!$A$2:$B$100,2,0),"0")</f>
        <v>Gestão Urbana</v>
      </c>
      <c r="I61" s="11"/>
      <c r="J61" s="10"/>
      <c r="K61" s="9" t="s">
        <v>114</v>
      </c>
      <c r="L61" s="9" t="s">
        <v>115</v>
      </c>
      <c r="M61" s="13"/>
      <c r="N61" s="13"/>
      <c r="O61" s="13"/>
      <c r="P61" s="13"/>
      <c r="Q61" s="13"/>
      <c r="R61" s="13"/>
      <c r="S61" s="13"/>
      <c r="T61" s="13"/>
      <c r="U61" s="13"/>
      <c r="V61" s="13"/>
      <c r="W61" s="13"/>
      <c r="X61" s="13"/>
      <c r="Y61" s="13"/>
      <c r="Z61" s="13"/>
      <c r="AA61" s="13"/>
    </row>
    <row r="62" ht="15.0" customHeight="1">
      <c r="A62" s="10">
        <v>5.0</v>
      </c>
      <c r="B62" s="2" t="str">
        <f>IFERROR(VLOOKUP(A62,projetos!$A$2:$B$96,2,0),"0")</f>
        <v>PIU Arco Jurubatuba</v>
      </c>
      <c r="C62" s="10">
        <v>2.0</v>
      </c>
      <c r="D62" s="3" t="str">
        <f>IFERROR(VLOOKUP(C62,tramitacao!$A$2:$B$101,2,0),"0")</f>
        <v>Consulta Pública Inicial</v>
      </c>
      <c r="E62" s="10">
        <v>2.0</v>
      </c>
      <c r="F62" s="2" t="str">
        <f>IFERROR(VLOOKUP(E62,grupos!$A$2:$B$100,2,0),"0")</f>
        <v>Consulta Inicial</v>
      </c>
      <c r="G62" s="10">
        <v>1.0</v>
      </c>
      <c r="H62" s="10" t="str">
        <f>IFERROR(VLOOKUP(G62,fontes!$A$2:$B$100,2,0),"0")</f>
        <v>Gestão Urbana</v>
      </c>
      <c r="I62" s="11"/>
      <c r="J62" s="10"/>
      <c r="K62" s="9" t="s">
        <v>116</v>
      </c>
      <c r="L62" s="9" t="s">
        <v>117</v>
      </c>
      <c r="M62" s="13"/>
      <c r="N62" s="13"/>
      <c r="O62" s="13"/>
      <c r="P62" s="13"/>
      <c r="Q62" s="13"/>
      <c r="R62" s="13"/>
      <c r="S62" s="13"/>
      <c r="T62" s="13"/>
      <c r="U62" s="13"/>
      <c r="V62" s="13"/>
      <c r="W62" s="13"/>
      <c r="X62" s="13"/>
      <c r="Y62" s="13"/>
      <c r="Z62" s="13"/>
      <c r="AA62" s="13"/>
    </row>
    <row r="63" ht="15.0" customHeight="1">
      <c r="A63" s="10">
        <v>5.0</v>
      </c>
      <c r="B63" s="2" t="str">
        <f>IFERROR(VLOOKUP(A63,projetos!$A$2:$B$96,2,0),"0")</f>
        <v>PIU Arco Jurubatuba</v>
      </c>
      <c r="C63" s="10">
        <v>2.0</v>
      </c>
      <c r="D63" s="3" t="str">
        <f>IFERROR(VLOOKUP(C63,tramitacao!$A$2:$B$101,2,0),"0")</f>
        <v>Consulta Pública Inicial</v>
      </c>
      <c r="E63" s="10">
        <v>2.0</v>
      </c>
      <c r="F63" s="2" t="str">
        <f>IFERROR(VLOOKUP(E63,grupos!$A$2:$B$100,2,0),"0")</f>
        <v>Consulta Inicial</v>
      </c>
      <c r="G63" s="10">
        <v>1.0</v>
      </c>
      <c r="H63" s="10" t="str">
        <f>IFERROR(VLOOKUP(G63,fontes!$A$2:$B$100,2,0),"0")</f>
        <v>Gestão Urbana</v>
      </c>
      <c r="I63" s="11"/>
      <c r="J63" s="10"/>
      <c r="K63" s="9" t="s">
        <v>118</v>
      </c>
      <c r="L63" s="9" t="s">
        <v>119</v>
      </c>
      <c r="M63" s="13"/>
      <c r="N63" s="13"/>
      <c r="O63" s="13"/>
      <c r="P63" s="13"/>
      <c r="Q63" s="13"/>
      <c r="R63" s="13"/>
      <c r="S63" s="13"/>
      <c r="T63" s="13"/>
      <c r="U63" s="13"/>
      <c r="V63" s="13"/>
      <c r="W63" s="13"/>
      <c r="X63" s="13"/>
      <c r="Y63" s="13"/>
      <c r="Z63" s="13"/>
      <c r="AA63" s="13"/>
    </row>
    <row r="64" ht="15.0" customHeight="1">
      <c r="A64" s="10">
        <v>5.0</v>
      </c>
      <c r="B64" s="2" t="str">
        <f>IFERROR(VLOOKUP(A64,projetos!$A$2:$B$96,2,0),"0")</f>
        <v>PIU Arco Jurubatuba</v>
      </c>
      <c r="C64" s="10">
        <v>2.0</v>
      </c>
      <c r="D64" s="3" t="str">
        <f>IFERROR(VLOOKUP(C64,tramitacao!$A$2:$B$101,2,0),"0")</f>
        <v>Consulta Pública Inicial</v>
      </c>
      <c r="E64" s="10">
        <v>2.0</v>
      </c>
      <c r="F64" s="2" t="str">
        <f>IFERROR(VLOOKUP(E64,grupos!$A$2:$B$100,2,0),"0")</f>
        <v>Consulta Inicial</v>
      </c>
      <c r="G64" s="10">
        <v>1.0</v>
      </c>
      <c r="H64" s="10" t="str">
        <f>IFERROR(VLOOKUP(G64,fontes!$A$2:$B$100,2,0),"0")</f>
        <v>Gestão Urbana</v>
      </c>
      <c r="I64" s="11"/>
      <c r="J64" s="10"/>
      <c r="K64" s="9" t="s">
        <v>120</v>
      </c>
      <c r="L64" s="9" t="s">
        <v>121</v>
      </c>
      <c r="M64" s="13"/>
      <c r="N64" s="13"/>
      <c r="O64" s="13"/>
      <c r="P64" s="13"/>
      <c r="Q64" s="13"/>
      <c r="R64" s="13"/>
      <c r="S64" s="13"/>
      <c r="T64" s="13"/>
      <c r="U64" s="13"/>
      <c r="V64" s="13"/>
      <c r="W64" s="13"/>
      <c r="X64" s="13"/>
      <c r="Y64" s="13"/>
      <c r="Z64" s="13"/>
      <c r="AA64" s="13"/>
    </row>
    <row r="65" ht="15.0" customHeight="1">
      <c r="A65" s="10">
        <v>5.0</v>
      </c>
      <c r="B65" s="2" t="str">
        <f>IFERROR(VLOOKUP(A65,projetos!$A$2:$B$96,2,0),"0")</f>
        <v>PIU Arco Jurubatuba</v>
      </c>
      <c r="C65" s="10">
        <v>2.0</v>
      </c>
      <c r="D65" s="3" t="str">
        <f>IFERROR(VLOOKUP(C65,tramitacao!$A$2:$B$101,2,0),"0")</f>
        <v>Consulta Pública Inicial</v>
      </c>
      <c r="E65" s="10">
        <v>2.0</v>
      </c>
      <c r="F65" s="2" t="str">
        <f>IFERROR(VLOOKUP(E65,grupos!$A$2:$B$100,2,0),"0")</f>
        <v>Consulta Inicial</v>
      </c>
      <c r="G65" s="10">
        <v>1.0</v>
      </c>
      <c r="H65" s="10" t="str">
        <f>IFERROR(VLOOKUP(G65,fontes!$A$2:$B$100,2,0),"0")</f>
        <v>Gestão Urbana</v>
      </c>
      <c r="I65" s="11"/>
      <c r="J65" s="10"/>
      <c r="K65" s="9" t="s">
        <v>122</v>
      </c>
      <c r="L65" s="9" t="s">
        <v>123</v>
      </c>
      <c r="M65" s="13"/>
      <c r="N65" s="13"/>
      <c r="O65" s="13"/>
      <c r="P65" s="13"/>
      <c r="Q65" s="13"/>
      <c r="R65" s="13"/>
      <c r="S65" s="13"/>
      <c r="T65" s="13"/>
      <c r="U65" s="13"/>
      <c r="V65" s="13"/>
      <c r="W65" s="13"/>
      <c r="X65" s="13"/>
      <c r="Y65" s="13"/>
      <c r="Z65" s="13"/>
      <c r="AA65" s="13"/>
    </row>
    <row r="66" ht="15.0" customHeight="1">
      <c r="A66" s="10">
        <v>5.0</v>
      </c>
      <c r="B66" s="2" t="str">
        <f>IFERROR(VLOOKUP(A66,projetos!$A$2:$B$96,2,0),"0")</f>
        <v>PIU Arco Jurubatuba</v>
      </c>
      <c r="C66" s="10">
        <v>2.0</v>
      </c>
      <c r="D66" s="3" t="str">
        <f>IFERROR(VLOOKUP(C66,tramitacao!$A$2:$B$101,2,0),"0")</f>
        <v>Consulta Pública Inicial</v>
      </c>
      <c r="E66" s="10">
        <v>2.0</v>
      </c>
      <c r="F66" s="2" t="str">
        <f>IFERROR(VLOOKUP(E66,grupos!$A$2:$B$100,2,0),"0")</f>
        <v>Consulta Inicial</v>
      </c>
      <c r="G66" s="10">
        <v>1.0</v>
      </c>
      <c r="H66" s="10" t="str">
        <f>IFERROR(VLOOKUP(G66,fontes!$A$2:$B$100,2,0),"0")</f>
        <v>Gestão Urbana</v>
      </c>
      <c r="I66" s="11"/>
      <c r="J66" s="10"/>
      <c r="K66" s="9" t="s">
        <v>124</v>
      </c>
      <c r="L66" s="9" t="s">
        <v>125</v>
      </c>
      <c r="M66" s="13"/>
      <c r="N66" s="13"/>
      <c r="O66" s="13"/>
      <c r="P66" s="13"/>
      <c r="Q66" s="13"/>
      <c r="R66" s="13"/>
      <c r="S66" s="13"/>
      <c r="T66" s="13"/>
      <c r="U66" s="13"/>
      <c r="V66" s="13"/>
      <c r="W66" s="13"/>
      <c r="X66" s="13"/>
      <c r="Y66" s="13"/>
      <c r="Z66" s="13"/>
      <c r="AA66" s="13"/>
    </row>
    <row r="67" ht="15.0" customHeight="1">
      <c r="A67" s="10">
        <v>5.0</v>
      </c>
      <c r="B67" s="2" t="str">
        <f>IFERROR(VLOOKUP(A67,projetos!$A$2:$B$96,2,0),"0")</f>
        <v>PIU Arco Jurubatuba</v>
      </c>
      <c r="C67" s="10">
        <v>2.0</v>
      </c>
      <c r="D67" s="3" t="str">
        <f>IFERROR(VLOOKUP(C67,tramitacao!$A$2:$B$101,2,0),"0")</f>
        <v>Consulta Pública Inicial</v>
      </c>
      <c r="E67" s="10">
        <v>2.0</v>
      </c>
      <c r="F67" s="2" t="str">
        <f>IFERROR(VLOOKUP(E67,grupos!$A$2:$B$100,2,0),"0")</f>
        <v>Consulta Inicial</v>
      </c>
      <c r="G67" s="10">
        <v>1.0</v>
      </c>
      <c r="H67" s="10" t="str">
        <f>IFERROR(VLOOKUP(G67,fontes!$A$2:$B$100,2,0),"0")</f>
        <v>Gestão Urbana</v>
      </c>
      <c r="I67" s="11"/>
      <c r="J67" s="10"/>
      <c r="K67" s="9" t="s">
        <v>126</v>
      </c>
      <c r="L67" s="9" t="s">
        <v>127</v>
      </c>
      <c r="M67" s="13"/>
      <c r="N67" s="13"/>
      <c r="O67" s="13"/>
      <c r="P67" s="13"/>
      <c r="Q67" s="13"/>
      <c r="R67" s="13"/>
      <c r="S67" s="13"/>
      <c r="T67" s="13"/>
      <c r="U67" s="13"/>
      <c r="V67" s="13"/>
      <c r="W67" s="13"/>
      <c r="X67" s="13"/>
      <c r="Y67" s="13"/>
      <c r="Z67" s="13"/>
      <c r="AA67" s="13"/>
    </row>
    <row r="68" ht="15.0" customHeight="1">
      <c r="A68" s="10">
        <v>5.0</v>
      </c>
      <c r="B68" s="2" t="str">
        <f>IFERROR(VLOOKUP(A68,projetos!$A$2:$B$96,2,0),"0")</f>
        <v>PIU Arco Jurubatuba</v>
      </c>
      <c r="C68" s="10">
        <v>2.0</v>
      </c>
      <c r="D68" s="3" t="str">
        <f>IFERROR(VLOOKUP(C68,tramitacao!$A$2:$B$101,2,0),"0")</f>
        <v>Consulta Pública Inicial</v>
      </c>
      <c r="E68" s="10">
        <v>2.0</v>
      </c>
      <c r="F68" s="2" t="str">
        <f>IFERROR(VLOOKUP(E68,grupos!$A$2:$B$100,2,0),"0")</f>
        <v>Consulta Inicial</v>
      </c>
      <c r="G68" s="10">
        <v>1.0</v>
      </c>
      <c r="H68" s="10" t="str">
        <f>IFERROR(VLOOKUP(G68,fontes!$A$2:$B$100,2,0),"0")</f>
        <v>Gestão Urbana</v>
      </c>
      <c r="I68" s="11"/>
      <c r="J68" s="10"/>
      <c r="K68" s="9" t="s">
        <v>128</v>
      </c>
      <c r="L68" s="9" t="s">
        <v>129</v>
      </c>
      <c r="M68" s="13"/>
      <c r="N68" s="13"/>
      <c r="O68" s="13"/>
      <c r="P68" s="13"/>
      <c r="Q68" s="13"/>
      <c r="R68" s="13"/>
      <c r="S68" s="13"/>
      <c r="T68" s="13"/>
      <c r="U68" s="13"/>
      <c r="V68" s="13"/>
      <c r="W68" s="13"/>
      <c r="X68" s="13"/>
      <c r="Y68" s="13"/>
      <c r="Z68" s="13"/>
      <c r="AA68" s="13"/>
    </row>
    <row r="69" ht="15.0" customHeight="1">
      <c r="A69" s="10">
        <v>5.0</v>
      </c>
      <c r="B69" s="2" t="str">
        <f>IFERROR(VLOOKUP(A69,projetos!$A$2:$B$96,2,0),"0")</f>
        <v>PIU Arco Jurubatuba</v>
      </c>
      <c r="C69" s="10">
        <v>2.0</v>
      </c>
      <c r="D69" s="3" t="str">
        <f>IFERROR(VLOOKUP(C69,tramitacao!$A$2:$B$101,2,0),"0")</f>
        <v>Consulta Pública Inicial</v>
      </c>
      <c r="E69" s="10">
        <v>2.0</v>
      </c>
      <c r="F69" s="2" t="str">
        <f>IFERROR(VLOOKUP(E69,grupos!$A$2:$B$100,2,0),"0")</f>
        <v>Consulta Inicial</v>
      </c>
      <c r="G69" s="10">
        <v>1.0</v>
      </c>
      <c r="H69" s="10" t="str">
        <f>IFERROR(VLOOKUP(G69,fontes!$A$2:$B$100,2,0),"0")</f>
        <v>Gestão Urbana</v>
      </c>
      <c r="I69" s="11"/>
      <c r="J69" s="10"/>
      <c r="K69" s="9" t="s">
        <v>130</v>
      </c>
      <c r="L69" s="9" t="s">
        <v>131</v>
      </c>
      <c r="M69" s="13"/>
      <c r="N69" s="13"/>
      <c r="O69" s="13"/>
      <c r="P69" s="13"/>
      <c r="Q69" s="13"/>
      <c r="R69" s="13"/>
      <c r="S69" s="13"/>
      <c r="T69" s="13"/>
      <c r="U69" s="13"/>
      <c r="V69" s="13"/>
      <c r="W69" s="13"/>
      <c r="X69" s="13"/>
      <c r="Y69" s="13"/>
      <c r="Z69" s="13"/>
      <c r="AA69" s="13"/>
    </row>
    <row r="70" ht="15.0" customHeight="1">
      <c r="A70" s="10">
        <v>5.0</v>
      </c>
      <c r="B70" s="2" t="str">
        <f>IFERROR(VLOOKUP(A70,projetos!$A$2:$B$96,2,0),"0")</f>
        <v>PIU Arco Jurubatuba</v>
      </c>
      <c r="C70" s="10">
        <v>2.0</v>
      </c>
      <c r="D70" s="3" t="str">
        <f>IFERROR(VLOOKUP(C70,tramitacao!$A$2:$B$101,2,0),"0")</f>
        <v>Consulta Pública Inicial</v>
      </c>
      <c r="E70" s="10">
        <v>2.0</v>
      </c>
      <c r="F70" s="2" t="str">
        <f>IFERROR(VLOOKUP(E70,grupos!$A$2:$B$100,2,0),"0")</f>
        <v>Consulta Inicial</v>
      </c>
      <c r="G70" s="10">
        <v>1.0</v>
      </c>
      <c r="H70" s="10" t="str">
        <f>IFERROR(VLOOKUP(G70,fontes!$A$2:$B$100,2,0),"0")</f>
        <v>Gestão Urbana</v>
      </c>
      <c r="I70" s="11"/>
      <c r="J70" s="10"/>
      <c r="K70" s="9" t="s">
        <v>132</v>
      </c>
      <c r="L70" s="14" t="s">
        <v>133</v>
      </c>
      <c r="M70" s="13"/>
      <c r="N70" s="13"/>
      <c r="O70" s="13"/>
      <c r="P70" s="13"/>
      <c r="Q70" s="13"/>
      <c r="R70" s="13"/>
      <c r="S70" s="13"/>
      <c r="T70" s="13"/>
      <c r="U70" s="13"/>
      <c r="V70" s="13"/>
      <c r="W70" s="13"/>
      <c r="X70" s="13"/>
      <c r="Y70" s="13"/>
      <c r="Z70" s="13"/>
      <c r="AA70" s="13"/>
    </row>
    <row r="71" ht="15.0" customHeight="1">
      <c r="A71" s="10">
        <v>5.0</v>
      </c>
      <c r="B71" s="2" t="str">
        <f>IFERROR(VLOOKUP(A71,projetos!$A$2:$B$96,2,0),"0")</f>
        <v>PIU Arco Jurubatuba</v>
      </c>
      <c r="C71" s="10">
        <v>2.0</v>
      </c>
      <c r="D71" s="3" t="str">
        <f>IFERROR(VLOOKUP(C71,tramitacao!$A$2:$B$101,2,0),"0")</f>
        <v>Consulta Pública Inicial</v>
      </c>
      <c r="E71" s="10">
        <v>2.0</v>
      </c>
      <c r="F71" s="2" t="str">
        <f>IFERROR(VLOOKUP(E71,grupos!$A$2:$B$100,2,0),"0")</f>
        <v>Consulta Inicial</v>
      </c>
      <c r="G71" s="10">
        <v>1.0</v>
      </c>
      <c r="H71" s="10" t="str">
        <f>IFERROR(VLOOKUP(G71,fontes!$A$2:$B$100,2,0),"0")</f>
        <v>Gestão Urbana</v>
      </c>
      <c r="I71" s="11"/>
      <c r="J71" s="10"/>
      <c r="K71" s="9" t="s">
        <v>23</v>
      </c>
      <c r="L71" s="9" t="s">
        <v>134</v>
      </c>
      <c r="M71" s="13"/>
      <c r="N71" s="13"/>
      <c r="O71" s="13"/>
      <c r="P71" s="13"/>
      <c r="Q71" s="13"/>
      <c r="R71" s="13"/>
      <c r="S71" s="13"/>
      <c r="T71" s="13"/>
      <c r="U71" s="13"/>
      <c r="V71" s="13"/>
      <c r="W71" s="13"/>
      <c r="X71" s="13"/>
      <c r="Y71" s="13"/>
      <c r="Z71" s="13"/>
      <c r="AA71" s="13"/>
    </row>
    <row r="72" ht="15.0" customHeight="1">
      <c r="A72" s="10">
        <v>5.0</v>
      </c>
      <c r="B72" s="2" t="str">
        <f>IFERROR(VLOOKUP(A72,projetos!$A$2:$B$96,2,0),"0")</f>
        <v>PIU Arco Jurubatuba</v>
      </c>
      <c r="C72" s="10">
        <v>2.0</v>
      </c>
      <c r="D72" s="3" t="str">
        <f>IFERROR(VLOOKUP(C72,tramitacao!$A$2:$B$101,2,0),"0")</f>
        <v>Consulta Pública Inicial</v>
      </c>
      <c r="E72" s="10">
        <v>2.0</v>
      </c>
      <c r="F72" s="2" t="str">
        <f>IFERROR(VLOOKUP(E72,grupos!$A$2:$B$100,2,0),"0")</f>
        <v>Consulta Inicial</v>
      </c>
      <c r="G72" s="10">
        <v>1.0</v>
      </c>
      <c r="H72" s="10" t="str">
        <f>IFERROR(VLOOKUP(G72,fontes!$A$2:$B$100,2,0),"0")</f>
        <v>Gestão Urbana</v>
      </c>
      <c r="I72" s="11"/>
      <c r="J72" s="10"/>
      <c r="K72" s="9" t="s">
        <v>25</v>
      </c>
      <c r="L72" s="9" t="s">
        <v>135</v>
      </c>
      <c r="M72" s="13"/>
      <c r="N72" s="13"/>
      <c r="O72" s="13"/>
      <c r="P72" s="13"/>
      <c r="Q72" s="13"/>
      <c r="R72" s="13"/>
      <c r="S72" s="13"/>
      <c r="T72" s="13"/>
      <c r="U72" s="13"/>
      <c r="V72" s="13"/>
      <c r="W72" s="13"/>
      <c r="X72" s="13"/>
      <c r="Y72" s="13"/>
      <c r="Z72" s="13"/>
      <c r="AA72" s="13"/>
    </row>
    <row r="73" ht="15.0" customHeight="1">
      <c r="A73" s="10">
        <v>5.0</v>
      </c>
      <c r="B73" s="2" t="str">
        <f>IFERROR(VLOOKUP(A73,projetos!$A$2:$B$96,2,0),"0")</f>
        <v>PIU Arco Jurubatuba</v>
      </c>
      <c r="C73" s="10">
        <v>2.0</v>
      </c>
      <c r="D73" s="3" t="str">
        <f>IFERROR(VLOOKUP(C73,tramitacao!$A$2:$B$101,2,0),"0")</f>
        <v>Consulta Pública Inicial</v>
      </c>
      <c r="E73" s="10">
        <v>2.0</v>
      </c>
      <c r="F73" s="2" t="str">
        <f>IFERROR(VLOOKUP(E73,grupos!$A$2:$B$100,2,0),"0")</f>
        <v>Consulta Inicial</v>
      </c>
      <c r="G73" s="10">
        <v>1.0</v>
      </c>
      <c r="H73" s="10" t="str">
        <f>IFERROR(VLOOKUP(G73,fontes!$A$2:$B$100,2,0),"0")</f>
        <v>Gestão Urbana</v>
      </c>
      <c r="I73" s="11"/>
      <c r="J73" s="10"/>
      <c r="K73" s="9" t="s">
        <v>136</v>
      </c>
      <c r="L73" s="9" t="s">
        <v>137</v>
      </c>
      <c r="M73" s="13"/>
      <c r="N73" s="13"/>
      <c r="O73" s="13"/>
      <c r="P73" s="13"/>
      <c r="Q73" s="13"/>
      <c r="R73" s="13"/>
      <c r="S73" s="13"/>
      <c r="T73" s="13"/>
      <c r="U73" s="13"/>
      <c r="V73" s="13"/>
      <c r="W73" s="13"/>
      <c r="X73" s="13"/>
      <c r="Y73" s="13"/>
      <c r="Z73" s="13"/>
      <c r="AA73" s="13"/>
    </row>
    <row r="74" ht="15.0" customHeight="1">
      <c r="A74" s="10">
        <v>5.0</v>
      </c>
      <c r="B74" s="2" t="str">
        <f>IFERROR(VLOOKUP(A74,projetos!$A$2:$B$96,2,0),"0")</f>
        <v>PIU Arco Jurubatuba</v>
      </c>
      <c r="C74" s="10">
        <v>5.0</v>
      </c>
      <c r="D74" s="3" t="str">
        <f>IFERROR(VLOOKUP(C74,tramitacao!$A$2:$B$101,2,0),"0")</f>
        <v>Discussão Pública</v>
      </c>
      <c r="E74" s="10">
        <v>3.0</v>
      </c>
      <c r="F74" s="2" t="str">
        <f>IFERROR(VLOOKUP(E74,grupos!$A$2:$B$100,2,0),"0")</f>
        <v>Consulta Minuta</v>
      </c>
      <c r="G74" s="10">
        <v>1.0</v>
      </c>
      <c r="H74" s="10" t="str">
        <f>IFERROR(VLOOKUP(G74,fontes!$A$2:$B$100,2,0),"0")</f>
        <v>Gestão Urbana</v>
      </c>
      <c r="I74" s="11"/>
      <c r="J74" s="10"/>
      <c r="K74" s="9" t="s">
        <v>91</v>
      </c>
      <c r="L74" s="9" t="s">
        <v>138</v>
      </c>
      <c r="M74" s="13"/>
      <c r="N74" s="13"/>
      <c r="O74" s="13"/>
      <c r="P74" s="13"/>
      <c r="Q74" s="13"/>
      <c r="R74" s="13"/>
      <c r="S74" s="13"/>
      <c r="T74" s="13"/>
      <c r="U74" s="13"/>
      <c r="V74" s="13"/>
      <c r="W74" s="13"/>
      <c r="X74" s="13"/>
      <c r="Y74" s="13"/>
      <c r="Z74" s="13"/>
      <c r="AA74" s="13"/>
    </row>
    <row r="75" ht="15.0" customHeight="1">
      <c r="A75" s="10">
        <v>5.0</v>
      </c>
      <c r="B75" s="2" t="str">
        <f>IFERROR(VLOOKUP(A75,projetos!$A$2:$B$96,2,0),"0")</f>
        <v>PIU Arco Jurubatuba</v>
      </c>
      <c r="C75" s="10">
        <v>5.0</v>
      </c>
      <c r="D75" s="3" t="str">
        <f>IFERROR(VLOOKUP(C75,tramitacao!$A$2:$B$101,2,0),"0")</f>
        <v>Discussão Pública</v>
      </c>
      <c r="E75" s="10">
        <v>3.0</v>
      </c>
      <c r="F75" s="2" t="str">
        <f>IFERROR(VLOOKUP(E75,grupos!$A$2:$B$100,2,0),"0")</f>
        <v>Consulta Minuta</v>
      </c>
      <c r="G75" s="10">
        <v>1.0</v>
      </c>
      <c r="H75" s="10" t="str">
        <f>IFERROR(VLOOKUP(G75,fontes!$A$2:$B$100,2,0),"0")</f>
        <v>Gestão Urbana</v>
      </c>
      <c r="I75" s="11"/>
      <c r="J75" s="10"/>
      <c r="K75" s="9" t="s">
        <v>20</v>
      </c>
      <c r="L75" s="9" t="s">
        <v>139</v>
      </c>
      <c r="M75" s="13"/>
      <c r="N75" s="13"/>
      <c r="O75" s="13"/>
      <c r="P75" s="13"/>
      <c r="Q75" s="13"/>
      <c r="R75" s="13"/>
      <c r="S75" s="13"/>
      <c r="T75" s="13"/>
      <c r="U75" s="13"/>
      <c r="V75" s="13"/>
      <c r="W75" s="13"/>
      <c r="X75" s="13"/>
      <c r="Y75" s="13"/>
      <c r="Z75" s="13"/>
      <c r="AA75" s="13"/>
    </row>
    <row r="76" ht="15.0" customHeight="1">
      <c r="A76" s="10">
        <v>5.0</v>
      </c>
      <c r="B76" s="2" t="str">
        <f>IFERROR(VLOOKUP(A76,projetos!$A$2:$B$96,2,0),"0")</f>
        <v>PIU Arco Jurubatuba</v>
      </c>
      <c r="C76" s="10">
        <v>5.0</v>
      </c>
      <c r="D76" s="3" t="str">
        <f>IFERROR(VLOOKUP(C76,tramitacao!$A$2:$B$101,2,0),"0")</f>
        <v>Discussão Pública</v>
      </c>
      <c r="E76" s="10">
        <v>3.0</v>
      </c>
      <c r="F76" s="2" t="str">
        <f>IFERROR(VLOOKUP(E76,grupos!$A$2:$B$100,2,0),"0")</f>
        <v>Consulta Minuta</v>
      </c>
      <c r="G76" s="10">
        <v>1.0</v>
      </c>
      <c r="H76" s="10" t="str">
        <f>IFERROR(VLOOKUP(G76,fontes!$A$2:$B$100,2,0),"0")</f>
        <v>Gestão Urbana</v>
      </c>
      <c r="I76" s="11"/>
      <c r="J76" s="10"/>
      <c r="K76" s="9" t="s">
        <v>23</v>
      </c>
      <c r="L76" s="9" t="s">
        <v>140</v>
      </c>
      <c r="M76" s="13"/>
      <c r="N76" s="13"/>
      <c r="O76" s="13"/>
      <c r="P76" s="13"/>
      <c r="Q76" s="13"/>
      <c r="R76" s="13"/>
      <c r="S76" s="13"/>
      <c r="T76" s="13"/>
      <c r="U76" s="13"/>
      <c r="V76" s="13"/>
      <c r="W76" s="13"/>
      <c r="X76" s="13"/>
      <c r="Y76" s="13"/>
      <c r="Z76" s="13"/>
      <c r="AA76" s="13"/>
    </row>
    <row r="77" ht="15.0" customHeight="1">
      <c r="A77" s="10">
        <v>5.0</v>
      </c>
      <c r="B77" s="2" t="str">
        <f>IFERROR(VLOOKUP(A77,projetos!$A$2:$B$96,2,0),"0")</f>
        <v>PIU Arco Jurubatuba</v>
      </c>
      <c r="C77" s="10">
        <v>5.0</v>
      </c>
      <c r="D77" s="3" t="str">
        <f>IFERROR(VLOOKUP(C77,tramitacao!$A$2:$B$101,2,0),"0")</f>
        <v>Discussão Pública</v>
      </c>
      <c r="E77" s="10">
        <v>3.0</v>
      </c>
      <c r="F77" s="2" t="str">
        <f>IFERROR(VLOOKUP(E77,grupos!$A$2:$B$100,2,0),"0")</f>
        <v>Consulta Minuta</v>
      </c>
      <c r="G77" s="10">
        <v>1.0</v>
      </c>
      <c r="H77" s="10" t="str">
        <f>IFERROR(VLOOKUP(G77,fontes!$A$2:$B$100,2,0),"0")</f>
        <v>Gestão Urbana</v>
      </c>
      <c r="I77" s="11"/>
      <c r="J77" s="10"/>
      <c r="K77" s="9" t="s">
        <v>141</v>
      </c>
      <c r="L77" s="9" t="s">
        <v>142</v>
      </c>
      <c r="M77" s="13"/>
      <c r="N77" s="13"/>
      <c r="O77" s="13"/>
      <c r="P77" s="13"/>
      <c r="Q77" s="13"/>
      <c r="R77" s="13"/>
      <c r="S77" s="13"/>
      <c r="T77" s="13"/>
      <c r="U77" s="13"/>
      <c r="V77" s="13"/>
      <c r="W77" s="13"/>
      <c r="X77" s="13"/>
      <c r="Y77" s="13"/>
      <c r="Z77" s="13"/>
      <c r="AA77" s="13"/>
    </row>
    <row r="78" ht="15.0" customHeight="1">
      <c r="A78" s="10">
        <v>5.0</v>
      </c>
      <c r="B78" s="2" t="str">
        <f>IFERROR(VLOOKUP(A78,projetos!$A$2:$B$96,2,0),"0")</f>
        <v>PIU Arco Jurubatuba</v>
      </c>
      <c r="C78" s="10">
        <v>5.0</v>
      </c>
      <c r="D78" s="3" t="str">
        <f>IFERROR(VLOOKUP(C78,tramitacao!$A$2:$B$101,2,0),"0")</f>
        <v>Discussão Pública</v>
      </c>
      <c r="E78" s="10">
        <v>3.0</v>
      </c>
      <c r="F78" s="2" t="str">
        <f>IFERROR(VLOOKUP(E78,grupos!$A$2:$B$100,2,0),"0")</f>
        <v>Consulta Minuta</v>
      </c>
      <c r="G78" s="10">
        <v>1.0</v>
      </c>
      <c r="H78" s="10" t="str">
        <f>IFERROR(VLOOKUP(G78,fontes!$A$2:$B$100,2,0),"0")</f>
        <v>Gestão Urbana</v>
      </c>
      <c r="I78" s="11"/>
      <c r="J78" s="10"/>
      <c r="K78" s="9" t="s">
        <v>143</v>
      </c>
      <c r="L78" s="9" t="s">
        <v>144</v>
      </c>
      <c r="M78" s="13"/>
      <c r="N78" s="13"/>
      <c r="O78" s="13"/>
      <c r="P78" s="13"/>
      <c r="Q78" s="13"/>
      <c r="R78" s="13"/>
      <c r="S78" s="13"/>
      <c r="T78" s="13"/>
      <c r="U78" s="13"/>
      <c r="V78" s="13"/>
      <c r="W78" s="13"/>
      <c r="X78" s="13"/>
      <c r="Y78" s="13"/>
      <c r="Z78" s="13"/>
      <c r="AA78" s="13"/>
    </row>
    <row r="79" ht="15.0" customHeight="1">
      <c r="A79" s="10">
        <v>5.0</v>
      </c>
      <c r="B79" s="2" t="str">
        <f>IFERROR(VLOOKUP(A79,projetos!$A$2:$B$96,2,0),"0")</f>
        <v>PIU Arco Jurubatuba</v>
      </c>
      <c r="C79" s="10">
        <v>5.0</v>
      </c>
      <c r="D79" s="3" t="str">
        <f>IFERROR(VLOOKUP(C79,tramitacao!$A$2:$B$101,2,0),"0")</f>
        <v>Discussão Pública</v>
      </c>
      <c r="E79" s="10">
        <v>3.0</v>
      </c>
      <c r="F79" s="2" t="str">
        <f>IFERROR(VLOOKUP(E79,grupos!$A$2:$B$100,2,0),"0")</f>
        <v>Consulta Minuta</v>
      </c>
      <c r="G79" s="10">
        <v>1.0</v>
      </c>
      <c r="H79" s="10" t="str">
        <f>IFERROR(VLOOKUP(G79,fontes!$A$2:$B$100,2,0),"0")</f>
        <v>Gestão Urbana</v>
      </c>
      <c r="I79" s="11"/>
      <c r="J79" s="10"/>
      <c r="K79" s="9" t="s">
        <v>145</v>
      </c>
      <c r="L79" s="9" t="s">
        <v>146</v>
      </c>
      <c r="M79" s="13"/>
      <c r="N79" s="13"/>
      <c r="O79" s="13"/>
      <c r="P79" s="13"/>
      <c r="Q79" s="13"/>
      <c r="R79" s="13"/>
      <c r="S79" s="13"/>
      <c r="T79" s="13"/>
      <c r="U79" s="13"/>
      <c r="V79" s="13"/>
      <c r="W79" s="13"/>
      <c r="X79" s="13"/>
      <c r="Y79" s="13"/>
      <c r="Z79" s="13"/>
      <c r="AA79" s="13"/>
    </row>
    <row r="80" ht="15.0" customHeight="1">
      <c r="A80" s="10">
        <v>5.0</v>
      </c>
      <c r="B80" s="2" t="str">
        <f>IFERROR(VLOOKUP(A80,projetos!$A$2:$B$96,2,0),"0")</f>
        <v>PIU Arco Jurubatuba</v>
      </c>
      <c r="C80" s="10">
        <v>5.0</v>
      </c>
      <c r="D80" s="3" t="str">
        <f>IFERROR(VLOOKUP(C80,tramitacao!$A$2:$B$101,2,0),"0")</f>
        <v>Discussão Pública</v>
      </c>
      <c r="E80" s="10">
        <v>3.0</v>
      </c>
      <c r="F80" s="2" t="str">
        <f>IFERROR(VLOOKUP(E80,grupos!$A$2:$B$100,2,0),"0")</f>
        <v>Consulta Minuta</v>
      </c>
      <c r="G80" s="10">
        <v>1.0</v>
      </c>
      <c r="H80" s="10" t="str">
        <f>IFERROR(VLOOKUP(G80,fontes!$A$2:$B$100,2,0),"0")</f>
        <v>Gestão Urbana</v>
      </c>
      <c r="I80" s="11"/>
      <c r="J80" s="10"/>
      <c r="K80" s="9" t="s">
        <v>147</v>
      </c>
      <c r="L80" s="9" t="s">
        <v>148</v>
      </c>
      <c r="M80" s="13"/>
      <c r="N80" s="13"/>
      <c r="O80" s="13"/>
      <c r="P80" s="13"/>
      <c r="Q80" s="13"/>
      <c r="R80" s="13"/>
      <c r="S80" s="13"/>
      <c r="T80" s="13"/>
      <c r="U80" s="13"/>
      <c r="V80" s="13"/>
      <c r="W80" s="13"/>
      <c r="X80" s="13"/>
      <c r="Y80" s="13"/>
      <c r="Z80" s="13"/>
      <c r="AA80" s="13"/>
    </row>
    <row r="81" ht="15.0" customHeight="1">
      <c r="A81" s="10">
        <v>5.0</v>
      </c>
      <c r="B81" s="2" t="str">
        <f>IFERROR(VLOOKUP(A81,projetos!$A$2:$B$96,2,0),"0")</f>
        <v>PIU Arco Jurubatuba</v>
      </c>
      <c r="C81" s="10">
        <v>5.0</v>
      </c>
      <c r="D81" s="3" t="str">
        <f>IFERROR(VLOOKUP(C81,tramitacao!$A$2:$B$101,2,0),"0")</f>
        <v>Discussão Pública</v>
      </c>
      <c r="E81" s="10">
        <v>3.0</v>
      </c>
      <c r="F81" s="2" t="str">
        <f>IFERROR(VLOOKUP(E81,grupos!$A$2:$B$100,2,0),"0")</f>
        <v>Consulta Minuta</v>
      </c>
      <c r="G81" s="10">
        <v>1.0</v>
      </c>
      <c r="H81" s="10" t="str">
        <f>IFERROR(VLOOKUP(G81,fontes!$A$2:$B$100,2,0),"0")</f>
        <v>Gestão Urbana</v>
      </c>
      <c r="I81" s="11"/>
      <c r="J81" s="10"/>
      <c r="K81" s="9" t="s">
        <v>149</v>
      </c>
      <c r="L81" s="9" t="s">
        <v>150</v>
      </c>
      <c r="M81" s="13"/>
      <c r="N81" s="13"/>
      <c r="O81" s="13"/>
      <c r="P81" s="13"/>
      <c r="Q81" s="13"/>
      <c r="R81" s="13"/>
      <c r="S81" s="13"/>
      <c r="T81" s="13"/>
      <c r="U81" s="13"/>
      <c r="V81" s="13"/>
      <c r="W81" s="13"/>
      <c r="X81" s="13"/>
      <c r="Y81" s="13"/>
      <c r="Z81" s="13"/>
      <c r="AA81" s="13"/>
    </row>
    <row r="82" ht="15.0" customHeight="1">
      <c r="A82" s="10">
        <v>5.0</v>
      </c>
      <c r="B82" s="2" t="str">
        <f>IFERROR(VLOOKUP(A82,projetos!$A$2:$B$96,2,0),"0")</f>
        <v>PIU Arco Jurubatuba</v>
      </c>
      <c r="C82" s="10">
        <v>5.0</v>
      </c>
      <c r="D82" s="3" t="str">
        <f>IFERROR(VLOOKUP(C82,tramitacao!$A$2:$B$101,2,0),"0")</f>
        <v>Discussão Pública</v>
      </c>
      <c r="E82" s="10">
        <v>3.0</v>
      </c>
      <c r="F82" s="2" t="str">
        <f>IFERROR(VLOOKUP(E82,grupos!$A$2:$B$100,2,0),"0")</f>
        <v>Consulta Minuta</v>
      </c>
      <c r="G82" s="10">
        <v>1.0</v>
      </c>
      <c r="H82" s="10" t="str">
        <f>IFERROR(VLOOKUP(G82,fontes!$A$2:$B$100,2,0),"0")</f>
        <v>Gestão Urbana</v>
      </c>
      <c r="I82" s="11"/>
      <c r="J82" s="10"/>
      <c r="K82" s="9" t="s">
        <v>151</v>
      </c>
      <c r="L82" s="9" t="s">
        <v>152</v>
      </c>
      <c r="M82" s="13"/>
      <c r="N82" s="13"/>
      <c r="O82" s="13"/>
      <c r="P82" s="13"/>
      <c r="Q82" s="13"/>
      <c r="R82" s="13"/>
      <c r="S82" s="13"/>
      <c r="T82" s="13"/>
      <c r="U82" s="13"/>
      <c r="V82" s="13"/>
      <c r="W82" s="13"/>
      <c r="X82" s="13"/>
      <c r="Y82" s="13"/>
      <c r="Z82" s="13"/>
      <c r="AA82" s="13"/>
    </row>
    <row r="83" ht="15.0" customHeight="1">
      <c r="A83" s="10">
        <v>5.0</v>
      </c>
      <c r="B83" s="2" t="str">
        <f>IFERROR(VLOOKUP(A83,projetos!$A$2:$B$96,2,0),"0")</f>
        <v>PIU Arco Jurubatuba</v>
      </c>
      <c r="C83" s="10">
        <v>5.0</v>
      </c>
      <c r="D83" s="3" t="str">
        <f>IFERROR(VLOOKUP(C83,tramitacao!$A$2:$B$101,2,0),"0")</f>
        <v>Discussão Pública</v>
      </c>
      <c r="E83" s="10">
        <v>3.0</v>
      </c>
      <c r="F83" s="2" t="str">
        <f>IFERROR(VLOOKUP(E83,grupos!$A$2:$B$100,2,0),"0")</f>
        <v>Consulta Minuta</v>
      </c>
      <c r="G83" s="10">
        <v>1.0</v>
      </c>
      <c r="H83" s="10" t="str">
        <f>IFERROR(VLOOKUP(G83,fontes!$A$2:$B$100,2,0),"0")</f>
        <v>Gestão Urbana</v>
      </c>
      <c r="I83" s="11"/>
      <c r="J83" s="10"/>
      <c r="K83" s="9" t="s">
        <v>153</v>
      </c>
      <c r="L83" s="9" t="s">
        <v>154</v>
      </c>
      <c r="M83" s="13"/>
      <c r="N83" s="13"/>
      <c r="O83" s="13"/>
      <c r="P83" s="13"/>
      <c r="Q83" s="13"/>
      <c r="R83" s="13"/>
      <c r="S83" s="13"/>
      <c r="T83" s="13"/>
      <c r="U83" s="13"/>
      <c r="V83" s="13"/>
      <c r="W83" s="13"/>
      <c r="X83" s="13"/>
      <c r="Y83" s="13"/>
      <c r="Z83" s="13"/>
      <c r="AA83" s="13"/>
    </row>
    <row r="84" ht="15.0" customHeight="1">
      <c r="A84" s="10">
        <v>5.0</v>
      </c>
      <c r="B84" s="2" t="str">
        <f>IFERROR(VLOOKUP(A84,projetos!$A$2:$B$96,2,0),"0")</f>
        <v>PIU Arco Jurubatuba</v>
      </c>
      <c r="C84" s="10">
        <v>5.0</v>
      </c>
      <c r="D84" s="3" t="str">
        <f>IFERROR(VLOOKUP(C84,tramitacao!$A$2:$B$101,2,0),"0")</f>
        <v>Discussão Pública</v>
      </c>
      <c r="E84" s="10">
        <v>3.0</v>
      </c>
      <c r="F84" s="2" t="str">
        <f>IFERROR(VLOOKUP(E84,grupos!$A$2:$B$100,2,0),"0")</f>
        <v>Consulta Minuta</v>
      </c>
      <c r="G84" s="10">
        <v>1.0</v>
      </c>
      <c r="H84" s="10" t="str">
        <f>IFERROR(VLOOKUP(G84,fontes!$A$2:$B$100,2,0),"0")</f>
        <v>Gestão Urbana</v>
      </c>
      <c r="I84" s="11"/>
      <c r="J84" s="10"/>
      <c r="K84" s="9" t="s">
        <v>155</v>
      </c>
      <c r="L84" s="9" t="s">
        <v>156</v>
      </c>
      <c r="M84" s="13"/>
      <c r="N84" s="13"/>
      <c r="O84" s="13"/>
      <c r="P84" s="13"/>
      <c r="Q84" s="13"/>
      <c r="R84" s="13"/>
      <c r="S84" s="13"/>
      <c r="T84" s="13"/>
      <c r="U84" s="13"/>
      <c r="V84" s="13"/>
      <c r="W84" s="13"/>
      <c r="X84" s="13"/>
      <c r="Y84" s="13"/>
      <c r="Z84" s="13"/>
      <c r="AA84" s="13"/>
    </row>
    <row r="85" ht="15.0" customHeight="1">
      <c r="A85" s="10">
        <v>5.0</v>
      </c>
      <c r="B85" s="2" t="str">
        <f>IFERROR(VLOOKUP(A85,projetos!$A$2:$B$96,2,0),"0")</f>
        <v>PIU Arco Jurubatuba</v>
      </c>
      <c r="C85" s="10">
        <v>5.0</v>
      </c>
      <c r="D85" s="3" t="str">
        <f>IFERROR(VLOOKUP(C85,tramitacao!$A$2:$B$101,2,0),"0")</f>
        <v>Discussão Pública</v>
      </c>
      <c r="E85" s="10">
        <v>3.0</v>
      </c>
      <c r="F85" s="2" t="str">
        <f>IFERROR(VLOOKUP(E85,grupos!$A$2:$B$100,2,0),"0")</f>
        <v>Consulta Minuta</v>
      </c>
      <c r="G85" s="10">
        <v>1.0</v>
      </c>
      <c r="H85" s="10" t="str">
        <f>IFERROR(VLOOKUP(G85,fontes!$A$2:$B$100,2,0),"0")</f>
        <v>Gestão Urbana</v>
      </c>
      <c r="I85" s="11"/>
      <c r="J85" s="10"/>
      <c r="K85" s="9" t="s">
        <v>157</v>
      </c>
      <c r="L85" s="9" t="s">
        <v>158</v>
      </c>
      <c r="M85" s="13"/>
      <c r="N85" s="13"/>
      <c r="O85" s="13"/>
      <c r="P85" s="13"/>
      <c r="Q85" s="13"/>
      <c r="R85" s="13"/>
      <c r="S85" s="13"/>
      <c r="T85" s="13"/>
      <c r="U85" s="13"/>
      <c r="V85" s="13"/>
      <c r="W85" s="13"/>
      <c r="X85" s="13"/>
      <c r="Y85" s="13"/>
      <c r="Z85" s="13"/>
      <c r="AA85" s="13"/>
    </row>
    <row r="86" ht="15.0" customHeight="1">
      <c r="A86" s="10">
        <v>5.0</v>
      </c>
      <c r="B86" s="2" t="str">
        <f>IFERROR(VLOOKUP(A86,projetos!$A$2:$B$96,2,0),"0")</f>
        <v>PIU Arco Jurubatuba</v>
      </c>
      <c r="C86" s="10">
        <v>5.0</v>
      </c>
      <c r="D86" s="3" t="str">
        <f>IFERROR(VLOOKUP(C86,tramitacao!$A$2:$B$101,2,0),"0")</f>
        <v>Discussão Pública</v>
      </c>
      <c r="E86" s="10">
        <v>3.0</v>
      </c>
      <c r="F86" s="2" t="str">
        <f>IFERROR(VLOOKUP(E86,grupos!$A$2:$B$100,2,0),"0")</f>
        <v>Consulta Minuta</v>
      </c>
      <c r="G86" s="10">
        <v>1.0</v>
      </c>
      <c r="H86" s="10" t="str">
        <f>IFERROR(VLOOKUP(G86,fontes!$A$2:$B$100,2,0),"0")</f>
        <v>Gestão Urbana</v>
      </c>
      <c r="I86" s="11"/>
      <c r="J86" s="10"/>
      <c r="K86" s="9" t="s">
        <v>159</v>
      </c>
      <c r="L86" s="9" t="s">
        <v>160</v>
      </c>
      <c r="M86" s="13"/>
      <c r="N86" s="13"/>
      <c r="O86" s="13"/>
      <c r="P86" s="13"/>
      <c r="Q86" s="13"/>
      <c r="R86" s="13"/>
      <c r="S86" s="13"/>
      <c r="T86" s="13"/>
      <c r="U86" s="13"/>
      <c r="V86" s="13"/>
      <c r="W86" s="13"/>
      <c r="X86" s="13"/>
      <c r="Y86" s="13"/>
      <c r="Z86" s="13"/>
      <c r="AA86" s="13"/>
    </row>
    <row r="87" ht="15.0" customHeight="1">
      <c r="A87" s="10">
        <v>5.0</v>
      </c>
      <c r="B87" s="2" t="str">
        <f>IFERROR(VLOOKUP(A87,projetos!$A$2:$B$96,2,0),"0")</f>
        <v>PIU Arco Jurubatuba</v>
      </c>
      <c r="C87" s="10">
        <v>5.0</v>
      </c>
      <c r="D87" s="3" t="str">
        <f>IFERROR(VLOOKUP(C87,tramitacao!$A$2:$B$101,2,0),"0")</f>
        <v>Discussão Pública</v>
      </c>
      <c r="E87" s="10">
        <v>3.0</v>
      </c>
      <c r="F87" s="2" t="str">
        <f>IFERROR(VLOOKUP(E87,grupos!$A$2:$B$100,2,0),"0")</f>
        <v>Consulta Minuta</v>
      </c>
      <c r="G87" s="10">
        <v>1.0</v>
      </c>
      <c r="H87" s="10" t="str">
        <f>IFERROR(VLOOKUP(G87,fontes!$A$2:$B$100,2,0),"0")</f>
        <v>Gestão Urbana</v>
      </c>
      <c r="I87" s="11"/>
      <c r="J87" s="10"/>
      <c r="K87" s="9" t="s">
        <v>161</v>
      </c>
      <c r="L87" s="9" t="s">
        <v>162</v>
      </c>
      <c r="M87" s="13"/>
      <c r="N87" s="13"/>
      <c r="O87" s="13"/>
      <c r="P87" s="13"/>
      <c r="Q87" s="13"/>
      <c r="R87" s="13"/>
      <c r="S87" s="13"/>
      <c r="T87" s="13"/>
      <c r="U87" s="13"/>
      <c r="V87" s="13"/>
      <c r="W87" s="13"/>
      <c r="X87" s="13"/>
      <c r="Y87" s="13"/>
      <c r="Z87" s="13"/>
      <c r="AA87" s="13"/>
    </row>
    <row r="88" ht="15.0" customHeight="1">
      <c r="A88" s="10">
        <v>5.0</v>
      </c>
      <c r="B88" s="2" t="str">
        <f>IFERROR(VLOOKUP(A88,projetos!$A$2:$B$96,2,0),"0")</f>
        <v>PIU Arco Jurubatuba</v>
      </c>
      <c r="C88" s="10">
        <v>5.0</v>
      </c>
      <c r="D88" s="3" t="str">
        <f>IFERROR(VLOOKUP(C88,tramitacao!$A$2:$B$101,2,0),"0")</f>
        <v>Discussão Pública</v>
      </c>
      <c r="E88" s="10">
        <v>3.0</v>
      </c>
      <c r="F88" s="2" t="str">
        <f>IFERROR(VLOOKUP(E88,grupos!$A$2:$B$100,2,0),"0")</f>
        <v>Consulta Minuta</v>
      </c>
      <c r="G88" s="10">
        <v>1.0</v>
      </c>
      <c r="H88" s="10" t="str">
        <f>IFERROR(VLOOKUP(G88,fontes!$A$2:$B$100,2,0),"0")</f>
        <v>Gestão Urbana</v>
      </c>
      <c r="I88" s="11"/>
      <c r="J88" s="10"/>
      <c r="K88" s="9" t="s">
        <v>163</v>
      </c>
      <c r="L88" s="9" t="s">
        <v>164</v>
      </c>
      <c r="M88" s="13"/>
      <c r="N88" s="13"/>
      <c r="O88" s="13"/>
      <c r="P88" s="13"/>
      <c r="Q88" s="13"/>
      <c r="R88" s="13"/>
      <c r="S88" s="13"/>
      <c r="T88" s="13"/>
      <c r="U88" s="13"/>
      <c r="V88" s="13"/>
      <c r="W88" s="13"/>
      <c r="X88" s="13"/>
      <c r="Y88" s="13"/>
      <c r="Z88" s="13"/>
      <c r="AA88" s="13"/>
    </row>
    <row r="89" ht="15.0" customHeight="1">
      <c r="A89" s="10">
        <v>5.0</v>
      </c>
      <c r="B89" s="2" t="str">
        <f>IFERROR(VLOOKUP(A89,projetos!$A$2:$B$96,2,0),"0")</f>
        <v>PIU Arco Jurubatuba</v>
      </c>
      <c r="C89" s="10">
        <v>5.0</v>
      </c>
      <c r="D89" s="3" t="str">
        <f>IFERROR(VLOOKUP(C89,tramitacao!$A$2:$B$101,2,0),"0")</f>
        <v>Discussão Pública</v>
      </c>
      <c r="E89" s="10">
        <v>3.0</v>
      </c>
      <c r="F89" s="2" t="str">
        <f>IFERROR(VLOOKUP(E89,grupos!$A$2:$B$100,2,0),"0")</f>
        <v>Consulta Minuta</v>
      </c>
      <c r="G89" s="10">
        <v>1.0</v>
      </c>
      <c r="H89" s="10" t="str">
        <f>IFERROR(VLOOKUP(G89,fontes!$A$2:$B$100,2,0),"0")</f>
        <v>Gestão Urbana</v>
      </c>
      <c r="I89" s="11"/>
      <c r="J89" s="10"/>
      <c r="K89" s="9" t="s">
        <v>165</v>
      </c>
      <c r="L89" s="9" t="s">
        <v>166</v>
      </c>
      <c r="M89" s="13"/>
      <c r="N89" s="13"/>
      <c r="O89" s="13"/>
      <c r="P89" s="13"/>
      <c r="Q89" s="13"/>
      <c r="R89" s="13"/>
      <c r="S89" s="13"/>
      <c r="T89" s="13"/>
      <c r="U89" s="13"/>
      <c r="V89" s="13"/>
      <c r="W89" s="13"/>
      <c r="X89" s="13"/>
      <c r="Y89" s="13"/>
      <c r="Z89" s="13"/>
      <c r="AA89" s="13"/>
    </row>
    <row r="90" ht="15.0" customHeight="1">
      <c r="A90" s="10">
        <v>5.0</v>
      </c>
      <c r="B90" s="2" t="str">
        <f>IFERROR(VLOOKUP(A90,projetos!$A$2:$B$96,2,0),"0")</f>
        <v>PIU Arco Jurubatuba</v>
      </c>
      <c r="C90" s="10">
        <v>5.0</v>
      </c>
      <c r="D90" s="3" t="str">
        <f>IFERROR(VLOOKUP(C90,tramitacao!$A$2:$B$101,2,0),"0")</f>
        <v>Discussão Pública</v>
      </c>
      <c r="E90" s="10">
        <v>3.0</v>
      </c>
      <c r="F90" s="2" t="str">
        <f>IFERROR(VLOOKUP(E90,grupos!$A$2:$B$100,2,0),"0")</f>
        <v>Consulta Minuta</v>
      </c>
      <c r="G90" s="10">
        <v>1.0</v>
      </c>
      <c r="H90" s="10" t="str">
        <f>IFERROR(VLOOKUP(G90,fontes!$A$2:$B$100,2,0),"0")</f>
        <v>Gestão Urbana</v>
      </c>
      <c r="I90" s="11"/>
      <c r="J90" s="10"/>
      <c r="K90" s="9" t="s">
        <v>167</v>
      </c>
      <c r="L90" s="9" t="s">
        <v>168</v>
      </c>
      <c r="M90" s="13"/>
      <c r="N90" s="13"/>
      <c r="O90" s="13"/>
      <c r="P90" s="13"/>
      <c r="Q90" s="13"/>
      <c r="R90" s="13"/>
      <c r="S90" s="13"/>
      <c r="T90" s="13"/>
      <c r="U90" s="13"/>
      <c r="V90" s="13"/>
      <c r="W90" s="13"/>
      <c r="X90" s="13"/>
      <c r="Y90" s="13"/>
      <c r="Z90" s="13"/>
      <c r="AA90" s="13"/>
    </row>
    <row r="91" ht="15.0" customHeight="1">
      <c r="A91" s="10">
        <v>5.0</v>
      </c>
      <c r="B91" s="2" t="str">
        <f>IFERROR(VLOOKUP(A91,projetos!$A$2:$B$96,2,0),"0")</f>
        <v>PIU Arco Jurubatuba</v>
      </c>
      <c r="C91" s="10">
        <v>5.0</v>
      </c>
      <c r="D91" s="3" t="str">
        <f>IFERROR(VLOOKUP(C91,tramitacao!$A$2:$B$101,2,0),"0")</f>
        <v>Discussão Pública</v>
      </c>
      <c r="E91" s="10">
        <v>3.0</v>
      </c>
      <c r="F91" s="2" t="str">
        <f>IFERROR(VLOOKUP(E91,grupos!$A$2:$B$100,2,0),"0")</f>
        <v>Consulta Minuta</v>
      </c>
      <c r="G91" s="10">
        <v>1.0</v>
      </c>
      <c r="H91" s="10" t="str">
        <f>IFERROR(VLOOKUP(G91,fontes!$A$2:$B$100,2,0),"0")</f>
        <v>Gestão Urbana</v>
      </c>
      <c r="I91" s="11"/>
      <c r="J91" s="10"/>
      <c r="K91" s="9" t="s">
        <v>169</v>
      </c>
      <c r="L91" s="9" t="s">
        <v>170</v>
      </c>
      <c r="M91" s="13"/>
      <c r="N91" s="13"/>
      <c r="O91" s="13"/>
      <c r="P91" s="13"/>
      <c r="Q91" s="13"/>
      <c r="R91" s="13"/>
      <c r="S91" s="13"/>
      <c r="T91" s="13"/>
      <c r="U91" s="13"/>
      <c r="V91" s="13"/>
      <c r="W91" s="13"/>
      <c r="X91" s="13"/>
      <c r="Y91" s="13"/>
      <c r="Z91" s="13"/>
      <c r="AA91" s="13"/>
    </row>
    <row r="92" ht="15.0" customHeight="1">
      <c r="A92" s="10">
        <v>5.0</v>
      </c>
      <c r="B92" s="2" t="str">
        <f>IFERROR(VLOOKUP(A92,projetos!$A$2:$B$96,2,0),"0")</f>
        <v>PIU Arco Jurubatuba</v>
      </c>
      <c r="C92" s="10">
        <v>5.0</v>
      </c>
      <c r="D92" s="3" t="str">
        <f>IFERROR(VLOOKUP(C92,tramitacao!$A$2:$B$101,2,0),"0")</f>
        <v>Discussão Pública</v>
      </c>
      <c r="E92" s="10">
        <v>3.0</v>
      </c>
      <c r="F92" s="2" t="str">
        <f>IFERROR(VLOOKUP(E92,grupos!$A$2:$B$100,2,0),"0")</f>
        <v>Consulta Minuta</v>
      </c>
      <c r="G92" s="10">
        <v>1.0</v>
      </c>
      <c r="H92" s="10" t="str">
        <f>IFERROR(VLOOKUP(G92,fontes!$A$2:$B$100,2,0),"0")</f>
        <v>Gestão Urbana</v>
      </c>
      <c r="I92" s="11"/>
      <c r="J92" s="10"/>
      <c r="K92" s="9" t="s">
        <v>171</v>
      </c>
      <c r="L92" s="9" t="s">
        <v>172</v>
      </c>
      <c r="M92" s="13"/>
      <c r="N92" s="13"/>
      <c r="O92" s="13"/>
      <c r="P92" s="13"/>
      <c r="Q92" s="13"/>
      <c r="R92" s="13"/>
      <c r="S92" s="13"/>
      <c r="T92" s="13"/>
      <c r="U92" s="13"/>
      <c r="V92" s="13"/>
      <c r="W92" s="13"/>
      <c r="X92" s="13"/>
      <c r="Y92" s="13"/>
      <c r="Z92" s="13"/>
      <c r="AA92" s="13"/>
    </row>
    <row r="93" ht="15.0" customHeight="1">
      <c r="A93" s="10">
        <v>5.0</v>
      </c>
      <c r="B93" s="2" t="str">
        <f>IFERROR(VLOOKUP(A93,projetos!$A$2:$B$96,2,0),"0")</f>
        <v>PIU Arco Jurubatuba</v>
      </c>
      <c r="C93" s="10">
        <v>5.0</v>
      </c>
      <c r="D93" s="3" t="str">
        <f>IFERROR(VLOOKUP(C93,tramitacao!$A$2:$B$101,2,0),"0")</f>
        <v>Discussão Pública</v>
      </c>
      <c r="E93" s="10">
        <v>3.0</v>
      </c>
      <c r="F93" s="2" t="str">
        <f>IFERROR(VLOOKUP(E93,grupos!$A$2:$B$100,2,0),"0")</f>
        <v>Consulta Minuta</v>
      </c>
      <c r="G93" s="10">
        <v>1.0</v>
      </c>
      <c r="H93" s="10" t="str">
        <f>IFERROR(VLOOKUP(G93,fontes!$A$2:$B$100,2,0),"0")</f>
        <v>Gestão Urbana</v>
      </c>
      <c r="I93" s="11"/>
      <c r="J93" s="10"/>
      <c r="K93" s="9" t="s">
        <v>173</v>
      </c>
      <c r="L93" s="9" t="s">
        <v>174</v>
      </c>
      <c r="M93" s="13"/>
      <c r="N93" s="13"/>
      <c r="O93" s="13"/>
      <c r="P93" s="13"/>
      <c r="Q93" s="13"/>
      <c r="R93" s="13"/>
      <c r="S93" s="13"/>
      <c r="T93" s="13"/>
      <c r="U93" s="13"/>
      <c r="V93" s="13"/>
      <c r="W93" s="13"/>
      <c r="X93" s="13"/>
      <c r="Y93" s="13"/>
      <c r="Z93" s="13"/>
      <c r="AA93" s="13"/>
    </row>
    <row r="94" ht="15.0" customHeight="1">
      <c r="A94" s="10">
        <v>5.0</v>
      </c>
      <c r="B94" s="2" t="str">
        <f>IFERROR(VLOOKUP(A94,projetos!$A$2:$B$96,2,0),"0")</f>
        <v>PIU Arco Jurubatuba</v>
      </c>
      <c r="C94" s="10">
        <v>5.0</v>
      </c>
      <c r="D94" s="3" t="str">
        <f>IFERROR(VLOOKUP(C94,tramitacao!$A$2:$B$101,2,0),"0")</f>
        <v>Discussão Pública</v>
      </c>
      <c r="E94" s="10">
        <v>4.0</v>
      </c>
      <c r="F94" s="2" t="str">
        <f>IFERROR(VLOOKUP(E94,grupos!$A$2:$B$100,2,0),"0")</f>
        <v>Audiência Pública</v>
      </c>
      <c r="G94" s="10">
        <v>1.0</v>
      </c>
      <c r="H94" s="10" t="str">
        <f>IFERROR(VLOOKUP(G94,fontes!$A$2:$B$100,2,0),"0")</f>
        <v>Gestão Urbana</v>
      </c>
      <c r="I94" s="11"/>
      <c r="J94" s="10"/>
      <c r="K94" s="9" t="s">
        <v>175</v>
      </c>
      <c r="L94" s="9" t="s">
        <v>176</v>
      </c>
      <c r="M94" s="13"/>
      <c r="N94" s="13"/>
      <c r="O94" s="13"/>
      <c r="P94" s="13"/>
      <c r="Q94" s="13"/>
      <c r="R94" s="13"/>
      <c r="S94" s="13"/>
      <c r="T94" s="13"/>
      <c r="U94" s="13"/>
      <c r="V94" s="13"/>
      <c r="W94" s="13"/>
      <c r="X94" s="13"/>
      <c r="Y94" s="13"/>
      <c r="Z94" s="13"/>
      <c r="AA94" s="13"/>
    </row>
    <row r="95" ht="15.0" customHeight="1">
      <c r="A95" s="10">
        <v>5.0</v>
      </c>
      <c r="B95" s="2" t="str">
        <f>IFERROR(VLOOKUP(A95,projetos!$A$2:$B$96,2,0),"0")</f>
        <v>PIU Arco Jurubatuba</v>
      </c>
      <c r="C95" s="10">
        <v>5.0</v>
      </c>
      <c r="D95" s="3" t="str">
        <f>IFERROR(VLOOKUP(C95,tramitacao!$A$2:$B$101,2,0),"0")</f>
        <v>Discussão Pública</v>
      </c>
      <c r="E95" s="10">
        <v>4.0</v>
      </c>
      <c r="F95" s="2" t="str">
        <f>IFERROR(VLOOKUP(E95,grupos!$A$2:$B$100,2,0),"0")</f>
        <v>Audiência Pública</v>
      </c>
      <c r="G95" s="10">
        <v>1.0</v>
      </c>
      <c r="H95" s="10" t="str">
        <f>IFERROR(VLOOKUP(G95,fontes!$A$2:$B$100,2,0),"0")</f>
        <v>Gestão Urbana</v>
      </c>
      <c r="I95" s="11"/>
      <c r="J95" s="10"/>
      <c r="K95" s="9" t="s">
        <v>177</v>
      </c>
      <c r="L95" s="9" t="s">
        <v>178</v>
      </c>
      <c r="M95" s="13"/>
      <c r="N95" s="13"/>
      <c r="O95" s="13"/>
      <c r="P95" s="13"/>
      <c r="Q95" s="13"/>
      <c r="R95" s="13"/>
      <c r="S95" s="13"/>
      <c r="T95" s="13"/>
      <c r="U95" s="13"/>
      <c r="V95" s="13"/>
      <c r="W95" s="13"/>
      <c r="X95" s="13"/>
      <c r="Y95" s="13"/>
      <c r="Z95" s="13"/>
      <c r="AA95" s="13"/>
    </row>
    <row r="96" ht="15.0" customHeight="1">
      <c r="A96" s="10">
        <v>5.0</v>
      </c>
      <c r="B96" s="2" t="str">
        <f>IFERROR(VLOOKUP(A96,projetos!$A$2:$B$96,2,0),"0")</f>
        <v>PIU Arco Jurubatuba</v>
      </c>
      <c r="C96" s="10">
        <v>5.0</v>
      </c>
      <c r="D96" s="3" t="str">
        <f>IFERROR(VLOOKUP(C96,tramitacao!$A$2:$B$101,2,0),"0")</f>
        <v>Discussão Pública</v>
      </c>
      <c r="E96" s="10">
        <v>4.0</v>
      </c>
      <c r="F96" s="2" t="str">
        <f>IFERROR(VLOOKUP(E96,grupos!$A$2:$B$100,2,0),"0")</f>
        <v>Audiência Pública</v>
      </c>
      <c r="G96" s="10">
        <v>1.0</v>
      </c>
      <c r="H96" s="10" t="str">
        <f>IFERROR(VLOOKUP(G96,fontes!$A$2:$B$100,2,0),"0")</f>
        <v>Gestão Urbana</v>
      </c>
      <c r="I96" s="11"/>
      <c r="J96" s="10"/>
      <c r="K96" s="9" t="s">
        <v>179</v>
      </c>
      <c r="L96" s="9" t="s">
        <v>180</v>
      </c>
      <c r="M96" s="13"/>
      <c r="N96" s="13"/>
      <c r="O96" s="13"/>
      <c r="P96" s="13"/>
      <c r="Q96" s="13"/>
      <c r="R96" s="13"/>
      <c r="S96" s="13"/>
      <c r="T96" s="13"/>
      <c r="U96" s="13"/>
      <c r="V96" s="13"/>
      <c r="W96" s="13"/>
      <c r="X96" s="13"/>
      <c r="Y96" s="13"/>
      <c r="Z96" s="13"/>
      <c r="AA96" s="13"/>
    </row>
    <row r="97" ht="15.0" customHeight="1">
      <c r="A97" s="10">
        <v>5.0</v>
      </c>
      <c r="B97" s="2" t="str">
        <f>IFERROR(VLOOKUP(A97,projetos!$A$2:$B$96,2,0),"0")</f>
        <v>PIU Arco Jurubatuba</v>
      </c>
      <c r="C97" s="10">
        <v>5.0</v>
      </c>
      <c r="D97" s="3" t="str">
        <f>IFERROR(VLOOKUP(C97,tramitacao!$A$2:$B$101,2,0),"0")</f>
        <v>Discussão Pública</v>
      </c>
      <c r="E97" s="10">
        <v>4.0</v>
      </c>
      <c r="F97" s="2" t="str">
        <f>IFERROR(VLOOKUP(E97,grupos!$A$2:$B$100,2,0),"0")</f>
        <v>Audiência Pública</v>
      </c>
      <c r="G97" s="10">
        <v>1.0</v>
      </c>
      <c r="H97" s="10" t="str">
        <f>IFERROR(VLOOKUP(G97,fontes!$A$2:$B$100,2,0),"0")</f>
        <v>Gestão Urbana</v>
      </c>
      <c r="I97" s="11"/>
      <c r="J97" s="10"/>
      <c r="K97" s="9" t="s">
        <v>181</v>
      </c>
      <c r="L97" s="9" t="s">
        <v>182</v>
      </c>
      <c r="M97" s="13"/>
      <c r="N97" s="13"/>
      <c r="O97" s="13"/>
      <c r="P97" s="13"/>
      <c r="Q97" s="13"/>
      <c r="R97" s="13"/>
      <c r="S97" s="13"/>
      <c r="T97" s="13"/>
      <c r="U97" s="13"/>
      <c r="V97" s="13"/>
      <c r="W97" s="13"/>
      <c r="X97" s="13"/>
      <c r="Y97" s="13"/>
      <c r="Z97" s="13"/>
      <c r="AA97" s="13"/>
    </row>
    <row r="98" ht="15.0" customHeight="1">
      <c r="A98" s="10">
        <v>5.0</v>
      </c>
      <c r="B98" s="2" t="str">
        <f>IFERROR(VLOOKUP(A98,projetos!$A$2:$B$96,2,0),"0")</f>
        <v>PIU Arco Jurubatuba</v>
      </c>
      <c r="C98" s="10">
        <v>5.0</v>
      </c>
      <c r="D98" s="3" t="str">
        <f>IFERROR(VLOOKUP(C98,tramitacao!$A$2:$B$101,2,0),"0")</f>
        <v>Discussão Pública</v>
      </c>
      <c r="E98" s="10">
        <v>4.0</v>
      </c>
      <c r="F98" s="2" t="str">
        <f>IFERROR(VLOOKUP(E98,grupos!$A$2:$B$100,2,0),"0")</f>
        <v>Audiência Pública</v>
      </c>
      <c r="G98" s="10">
        <v>1.0</v>
      </c>
      <c r="H98" s="10" t="str">
        <f>IFERROR(VLOOKUP(G98,fontes!$A$2:$B$100,2,0),"0")</f>
        <v>Gestão Urbana</v>
      </c>
      <c r="I98" s="11"/>
      <c r="J98" s="10"/>
      <c r="K98" s="9" t="s">
        <v>183</v>
      </c>
      <c r="L98" s="9" t="s">
        <v>184</v>
      </c>
      <c r="M98" s="13"/>
      <c r="N98" s="13"/>
      <c r="O98" s="13"/>
      <c r="P98" s="13"/>
      <c r="Q98" s="13"/>
      <c r="R98" s="13"/>
      <c r="S98" s="13"/>
      <c r="T98" s="13"/>
      <c r="U98" s="13"/>
      <c r="V98" s="13"/>
      <c r="W98" s="13"/>
      <c r="X98" s="13"/>
      <c r="Y98" s="13"/>
      <c r="Z98" s="13"/>
      <c r="AA98" s="13"/>
    </row>
    <row r="99" ht="15.0" customHeight="1">
      <c r="A99" s="10">
        <v>5.0</v>
      </c>
      <c r="B99" s="2" t="str">
        <f>IFERROR(VLOOKUP(A99,projetos!$A$2:$B$96,2,0),"0")</f>
        <v>PIU Arco Jurubatuba</v>
      </c>
      <c r="C99" s="10">
        <v>5.0</v>
      </c>
      <c r="D99" s="3" t="str">
        <f>IFERROR(VLOOKUP(C99,tramitacao!$A$2:$B$101,2,0),"0")</f>
        <v>Discussão Pública</v>
      </c>
      <c r="E99" s="10">
        <v>4.0</v>
      </c>
      <c r="F99" s="2" t="str">
        <f>IFERROR(VLOOKUP(E99,grupos!$A$2:$B$100,2,0),"0")</f>
        <v>Audiência Pública</v>
      </c>
      <c r="G99" s="10">
        <v>1.0</v>
      </c>
      <c r="H99" s="10" t="str">
        <f>IFERROR(VLOOKUP(G99,fontes!$A$2:$B$100,2,0),"0")</f>
        <v>Gestão Urbana</v>
      </c>
      <c r="I99" s="11"/>
      <c r="J99" s="10"/>
      <c r="K99" s="9" t="s">
        <v>185</v>
      </c>
      <c r="L99" s="9" t="s">
        <v>186</v>
      </c>
      <c r="M99" s="13"/>
      <c r="N99" s="13"/>
      <c r="O99" s="13"/>
      <c r="P99" s="13"/>
      <c r="Q99" s="13"/>
      <c r="R99" s="13"/>
      <c r="S99" s="13"/>
      <c r="T99" s="13"/>
      <c r="U99" s="13"/>
      <c r="V99" s="13"/>
      <c r="W99" s="13"/>
      <c r="X99" s="13"/>
      <c r="Y99" s="13"/>
      <c r="Z99" s="13"/>
      <c r="AA99" s="13"/>
    </row>
    <row r="100" ht="15.0" customHeight="1">
      <c r="A100" s="10">
        <v>5.0</v>
      </c>
      <c r="B100" s="2" t="str">
        <f>IFERROR(VLOOKUP(A100,projetos!$A$2:$B$96,2,0),"0")</f>
        <v>PIU Arco Jurubatuba</v>
      </c>
      <c r="C100" s="10">
        <v>5.0</v>
      </c>
      <c r="D100" s="3" t="str">
        <f>IFERROR(VLOOKUP(C100,tramitacao!$A$2:$B$101,2,0),"0")</f>
        <v>Discussão Pública</v>
      </c>
      <c r="E100" s="10">
        <v>4.0</v>
      </c>
      <c r="F100" s="2" t="str">
        <f>IFERROR(VLOOKUP(E100,grupos!$A$2:$B$100,2,0),"0")</f>
        <v>Audiência Pública</v>
      </c>
      <c r="G100" s="10">
        <v>1.0</v>
      </c>
      <c r="H100" s="10" t="str">
        <f>IFERROR(VLOOKUP(G100,fontes!$A$2:$B$100,2,0),"0")</f>
        <v>Gestão Urbana</v>
      </c>
      <c r="I100" s="11"/>
      <c r="J100" s="10"/>
      <c r="K100" s="9" t="s">
        <v>187</v>
      </c>
      <c r="L100" s="9" t="s">
        <v>188</v>
      </c>
      <c r="M100" s="13"/>
      <c r="N100" s="13"/>
      <c r="O100" s="13"/>
      <c r="P100" s="13"/>
      <c r="Q100" s="13"/>
      <c r="R100" s="13"/>
      <c r="S100" s="13"/>
      <c r="T100" s="13"/>
      <c r="U100" s="13"/>
      <c r="V100" s="13"/>
      <c r="W100" s="13"/>
      <c r="X100" s="13"/>
      <c r="Y100" s="13"/>
      <c r="Z100" s="13"/>
      <c r="AA100" s="13"/>
    </row>
    <row r="101" ht="15.0" customHeight="1">
      <c r="A101" s="10">
        <v>5.0</v>
      </c>
      <c r="B101" s="2" t="str">
        <f>IFERROR(VLOOKUP(A101,projetos!$A$2:$B$96,2,0),"0")</f>
        <v>PIU Arco Jurubatuba</v>
      </c>
      <c r="C101" s="10">
        <v>5.0</v>
      </c>
      <c r="D101" s="3" t="str">
        <f>IFERROR(VLOOKUP(C101,tramitacao!$A$2:$B$101,2,0),"0")</f>
        <v>Discussão Pública</v>
      </c>
      <c r="E101" s="10">
        <v>4.0</v>
      </c>
      <c r="F101" s="2" t="str">
        <f>IFERROR(VLOOKUP(E101,grupos!$A$2:$B$100,2,0),"0")</f>
        <v>Audiência Pública</v>
      </c>
      <c r="G101" s="10">
        <v>1.0</v>
      </c>
      <c r="H101" s="10" t="str">
        <f>IFERROR(VLOOKUP(G101,fontes!$A$2:$B$100,2,0),"0")</f>
        <v>Gestão Urbana</v>
      </c>
      <c r="I101" s="11"/>
      <c r="J101" s="10"/>
      <c r="K101" s="9" t="s">
        <v>189</v>
      </c>
      <c r="L101" s="9" t="s">
        <v>190</v>
      </c>
      <c r="M101" s="13"/>
      <c r="N101" s="13"/>
      <c r="O101" s="13"/>
      <c r="P101" s="13"/>
      <c r="Q101" s="13"/>
      <c r="R101" s="13"/>
      <c r="S101" s="13"/>
      <c r="T101" s="13"/>
      <c r="U101" s="13"/>
      <c r="V101" s="13"/>
      <c r="W101" s="13"/>
      <c r="X101" s="13"/>
      <c r="Y101" s="13"/>
      <c r="Z101" s="13"/>
      <c r="AA101" s="13"/>
    </row>
    <row r="102" ht="15.0" customHeight="1">
      <c r="A102" s="10">
        <v>5.0</v>
      </c>
      <c r="B102" s="2" t="str">
        <f>IFERROR(VLOOKUP(A102,projetos!$A$2:$B$96,2,0),"0")</f>
        <v>PIU Arco Jurubatuba</v>
      </c>
      <c r="C102" s="10">
        <v>5.0</v>
      </c>
      <c r="D102" s="3" t="str">
        <f>IFERROR(VLOOKUP(C102,tramitacao!$A$2:$B$101,2,0),"0")</f>
        <v>Discussão Pública</v>
      </c>
      <c r="E102" s="10">
        <v>4.0</v>
      </c>
      <c r="F102" s="2" t="str">
        <f>IFERROR(VLOOKUP(E102,grupos!$A$2:$B$100,2,0),"0")</f>
        <v>Audiência Pública</v>
      </c>
      <c r="G102" s="10">
        <v>1.0</v>
      </c>
      <c r="H102" s="10" t="str">
        <f>IFERROR(VLOOKUP(G102,fontes!$A$2:$B$100,2,0),"0")</f>
        <v>Gestão Urbana</v>
      </c>
      <c r="I102" s="11"/>
      <c r="J102" s="10"/>
      <c r="K102" s="9" t="s">
        <v>191</v>
      </c>
      <c r="L102" s="9" t="s">
        <v>192</v>
      </c>
      <c r="M102" s="13"/>
      <c r="N102" s="13"/>
      <c r="O102" s="13"/>
      <c r="P102" s="13"/>
      <c r="Q102" s="13"/>
      <c r="R102" s="13"/>
      <c r="S102" s="13"/>
      <c r="T102" s="13"/>
      <c r="U102" s="13"/>
      <c r="V102" s="13"/>
      <c r="W102" s="13"/>
      <c r="X102" s="13"/>
      <c r="Y102" s="13"/>
      <c r="Z102" s="13"/>
      <c r="AA102" s="13"/>
    </row>
    <row r="103" ht="15.0" customHeight="1">
      <c r="A103" s="10">
        <v>5.0</v>
      </c>
      <c r="B103" s="2" t="str">
        <f>IFERROR(VLOOKUP(A103,projetos!$A$2:$B$96,2,0),"0")</f>
        <v>PIU Arco Jurubatuba</v>
      </c>
      <c r="C103" s="10">
        <v>5.0</v>
      </c>
      <c r="D103" s="3" t="str">
        <f>IFERROR(VLOOKUP(C103,tramitacao!$A$2:$B$101,2,0),"0")</f>
        <v>Discussão Pública</v>
      </c>
      <c r="E103" s="10">
        <v>4.0</v>
      </c>
      <c r="F103" s="2" t="str">
        <f>IFERROR(VLOOKUP(E103,grupos!$A$2:$B$100,2,0),"0")</f>
        <v>Audiência Pública</v>
      </c>
      <c r="G103" s="10">
        <v>1.0</v>
      </c>
      <c r="H103" s="10" t="str">
        <f>IFERROR(VLOOKUP(G103,fontes!$A$2:$B$100,2,0),"0")</f>
        <v>Gestão Urbana</v>
      </c>
      <c r="I103" s="11"/>
      <c r="J103" s="10"/>
      <c r="K103" s="9" t="s">
        <v>193</v>
      </c>
      <c r="L103" s="9" t="s">
        <v>194</v>
      </c>
      <c r="M103" s="13"/>
      <c r="N103" s="13"/>
      <c r="O103" s="13"/>
      <c r="P103" s="13"/>
      <c r="Q103" s="13"/>
      <c r="R103" s="13"/>
      <c r="S103" s="13"/>
      <c r="T103" s="13"/>
      <c r="U103" s="13"/>
      <c r="V103" s="13"/>
      <c r="W103" s="13"/>
      <c r="X103" s="13"/>
      <c r="Y103" s="13"/>
      <c r="Z103" s="13"/>
      <c r="AA103" s="13"/>
    </row>
    <row r="104" ht="15.0" customHeight="1">
      <c r="A104" s="10">
        <v>5.0</v>
      </c>
      <c r="B104" s="2" t="str">
        <f>IFERROR(VLOOKUP(A104,projetos!$A$2:$B$96,2,0),"0")</f>
        <v>PIU Arco Jurubatuba</v>
      </c>
      <c r="C104" s="10">
        <v>5.0</v>
      </c>
      <c r="D104" s="3" t="str">
        <f>IFERROR(VLOOKUP(C104,tramitacao!$A$2:$B$101,2,0),"0")</f>
        <v>Discussão Pública</v>
      </c>
      <c r="E104" s="10">
        <v>0.0</v>
      </c>
      <c r="F104" s="2" t="str">
        <f>IFERROR(VLOOKUP(E104,grupos!$A$2:$B$100,2,0),"0")</f>
        <v>0</v>
      </c>
      <c r="G104" s="10">
        <v>1.0</v>
      </c>
      <c r="H104" s="10" t="str">
        <f>IFERROR(VLOOKUP(G104,fontes!$A$2:$B$100,2,0),"0")</f>
        <v>Gestão Urbana</v>
      </c>
      <c r="I104" s="11"/>
      <c r="J104" s="10"/>
      <c r="K104" s="9" t="s">
        <v>195</v>
      </c>
      <c r="L104" s="9" t="s">
        <v>196</v>
      </c>
      <c r="M104" s="13"/>
      <c r="N104" s="13"/>
      <c r="O104" s="13"/>
      <c r="P104" s="13"/>
      <c r="Q104" s="13"/>
      <c r="R104" s="13"/>
      <c r="S104" s="13"/>
      <c r="T104" s="13"/>
      <c r="U104" s="13"/>
      <c r="V104" s="13"/>
      <c r="W104" s="13"/>
      <c r="X104" s="13"/>
      <c r="Y104" s="13"/>
      <c r="Z104" s="13"/>
      <c r="AA104" s="13"/>
    </row>
    <row r="105" ht="15.0" customHeight="1">
      <c r="A105" s="10">
        <v>5.0</v>
      </c>
      <c r="B105" s="2" t="str">
        <f>IFERROR(VLOOKUP(A105,projetos!$A$2:$B$96,2,0),"0")</f>
        <v>PIU Arco Jurubatuba</v>
      </c>
      <c r="C105" s="10">
        <v>5.0</v>
      </c>
      <c r="D105" s="3" t="str">
        <f>IFERROR(VLOOKUP(C105,tramitacao!$A$2:$B$101,2,0),"0")</f>
        <v>Discussão Pública</v>
      </c>
      <c r="E105" s="10">
        <v>1.0</v>
      </c>
      <c r="F105" s="2" t="str">
        <f>IFERROR(VLOOKUP(E105,grupos!$A$2:$B$100,2,0),"0")</f>
        <v>Consulta Instâncias</v>
      </c>
      <c r="G105" s="10">
        <v>1.0</v>
      </c>
      <c r="H105" s="10" t="str">
        <f>IFERROR(VLOOKUP(G105,fontes!$A$2:$B$100,2,0),"0")</f>
        <v>Gestão Urbana</v>
      </c>
      <c r="I105" s="11"/>
      <c r="J105" s="10"/>
      <c r="K105" s="9" t="s">
        <v>197</v>
      </c>
      <c r="L105" s="9" t="s">
        <v>198</v>
      </c>
      <c r="M105" s="13"/>
      <c r="N105" s="13"/>
      <c r="O105" s="13"/>
      <c r="P105" s="13"/>
      <c r="Q105" s="13"/>
      <c r="R105" s="13"/>
      <c r="S105" s="13"/>
      <c r="T105" s="13"/>
      <c r="U105" s="13"/>
      <c r="V105" s="13"/>
      <c r="W105" s="13"/>
      <c r="X105" s="13"/>
      <c r="Y105" s="13"/>
      <c r="Z105" s="13"/>
      <c r="AA105" s="13"/>
    </row>
    <row r="106" ht="15.0" customHeight="1">
      <c r="A106" s="10">
        <v>5.0</v>
      </c>
      <c r="B106" s="2" t="str">
        <f>IFERROR(VLOOKUP(A106,projetos!$A$2:$B$96,2,0),"0")</f>
        <v>PIU Arco Jurubatuba</v>
      </c>
      <c r="C106" s="10">
        <v>5.0</v>
      </c>
      <c r="D106" s="3" t="str">
        <f>IFERROR(VLOOKUP(C106,tramitacao!$A$2:$B$101,2,0),"0")</f>
        <v>Discussão Pública</v>
      </c>
      <c r="E106" s="10">
        <v>5.0</v>
      </c>
      <c r="F106" s="2" t="str">
        <f>IFERROR(VLOOKUP(E106,grupos!$A$2:$B$100,2,0),"0")</f>
        <v>Reuniões Bilateriais</v>
      </c>
      <c r="G106" s="10">
        <v>1.0</v>
      </c>
      <c r="H106" s="10" t="str">
        <f>IFERROR(VLOOKUP(G106,fontes!$A$2:$B$100,2,0),"0")</f>
        <v>Gestão Urbana</v>
      </c>
      <c r="I106" s="11"/>
      <c r="J106" s="10"/>
      <c r="K106" s="9" t="s">
        <v>199</v>
      </c>
      <c r="L106" s="9" t="s">
        <v>200</v>
      </c>
      <c r="M106" s="13"/>
      <c r="N106" s="13"/>
      <c r="O106" s="13"/>
      <c r="P106" s="13"/>
      <c r="Q106" s="13"/>
      <c r="R106" s="13"/>
      <c r="S106" s="13"/>
      <c r="T106" s="13"/>
      <c r="U106" s="13"/>
      <c r="V106" s="13"/>
      <c r="W106" s="13"/>
      <c r="X106" s="13"/>
      <c r="Y106" s="13"/>
      <c r="Z106" s="13"/>
      <c r="AA106" s="13"/>
    </row>
    <row r="107" ht="15.0" customHeight="1">
      <c r="A107" s="10">
        <v>5.0</v>
      </c>
      <c r="B107" s="2" t="str">
        <f>IFERROR(VLOOKUP(A107,projetos!$A$2:$B$96,2,0),"0")</f>
        <v>PIU Arco Jurubatuba</v>
      </c>
      <c r="C107" s="10">
        <v>5.0</v>
      </c>
      <c r="D107" s="3" t="str">
        <f>IFERROR(VLOOKUP(C107,tramitacao!$A$2:$B$101,2,0),"0")</f>
        <v>Discussão Pública</v>
      </c>
      <c r="E107" s="10">
        <v>5.0</v>
      </c>
      <c r="F107" s="2" t="str">
        <f>IFERROR(VLOOKUP(E107,grupos!$A$2:$B$100,2,0),"0")</f>
        <v>Reuniões Bilateriais</v>
      </c>
      <c r="G107" s="10">
        <v>1.0</v>
      </c>
      <c r="H107" s="10" t="str">
        <f>IFERROR(VLOOKUP(G107,fontes!$A$2:$B$100,2,0),"0")</f>
        <v>Gestão Urbana</v>
      </c>
      <c r="I107" s="11"/>
      <c r="J107" s="10"/>
      <c r="K107" s="9" t="s">
        <v>201</v>
      </c>
      <c r="L107" s="9" t="s">
        <v>200</v>
      </c>
      <c r="M107" s="13"/>
      <c r="N107" s="13"/>
      <c r="O107" s="13"/>
      <c r="P107" s="13"/>
      <c r="Q107" s="13"/>
      <c r="R107" s="13"/>
      <c r="S107" s="13"/>
      <c r="T107" s="13"/>
      <c r="U107" s="13"/>
      <c r="V107" s="13"/>
      <c r="W107" s="13"/>
      <c r="X107" s="13"/>
      <c r="Y107" s="13"/>
      <c r="Z107" s="13"/>
      <c r="AA107" s="13"/>
    </row>
    <row r="108" ht="15.0" customHeight="1">
      <c r="A108" s="10">
        <v>8.0</v>
      </c>
      <c r="B108" s="2" t="str">
        <f>IFERROR(VLOOKUP(A108,projetos!$A$2:$B$96,2,0),"0")</f>
        <v>PIU Pacaembu</v>
      </c>
      <c r="C108" s="10">
        <v>2.0</v>
      </c>
      <c r="D108" s="3" t="str">
        <f>IFERROR(VLOOKUP(C108,tramitacao!$A$2:$B$101,2,0),"0")</f>
        <v>Consulta Pública Inicial</v>
      </c>
      <c r="E108" s="10">
        <v>2.0</v>
      </c>
      <c r="F108" s="2" t="str">
        <f>IFERROR(VLOOKUP(E108,grupos!$A$2:$B$100,2,0),"0")</f>
        <v>Consulta Inicial</v>
      </c>
      <c r="G108" s="10">
        <v>1.0</v>
      </c>
      <c r="H108" s="10" t="str">
        <f>IFERROR(VLOOKUP(G108,fontes!$A$2:$B$100,2,0),"0")</f>
        <v>Gestão Urbana</v>
      </c>
      <c r="I108" s="11"/>
      <c r="J108" s="10"/>
      <c r="K108" s="9" t="s">
        <v>23</v>
      </c>
      <c r="L108" s="9" t="s">
        <v>202</v>
      </c>
      <c r="M108" s="13"/>
      <c r="N108" s="13"/>
      <c r="O108" s="13"/>
      <c r="P108" s="13"/>
      <c r="Q108" s="13"/>
      <c r="R108" s="13"/>
      <c r="S108" s="13"/>
      <c r="T108" s="13"/>
      <c r="U108" s="13"/>
      <c r="V108" s="13"/>
      <c r="W108" s="13"/>
      <c r="X108" s="13"/>
      <c r="Y108" s="13"/>
      <c r="Z108" s="13"/>
      <c r="AA108" s="13"/>
    </row>
    <row r="109" ht="15.0" customHeight="1">
      <c r="A109" s="10">
        <v>8.0</v>
      </c>
      <c r="B109" s="2" t="str">
        <f>IFERROR(VLOOKUP(A109,projetos!$A$2:$B$96,2,0),"0")</f>
        <v>PIU Pacaembu</v>
      </c>
      <c r="C109" s="10">
        <v>2.0</v>
      </c>
      <c r="D109" s="3" t="str">
        <f>IFERROR(VLOOKUP(C109,tramitacao!$A$2:$B$101,2,0),"0")</f>
        <v>Consulta Pública Inicial</v>
      </c>
      <c r="E109" s="10">
        <v>2.0</v>
      </c>
      <c r="F109" s="2" t="str">
        <f>IFERROR(VLOOKUP(E109,grupos!$A$2:$B$100,2,0),"0")</f>
        <v>Consulta Inicial</v>
      </c>
      <c r="G109" s="10">
        <v>1.0</v>
      </c>
      <c r="H109" s="10" t="str">
        <f>IFERROR(VLOOKUP(G109,fontes!$A$2:$B$100,2,0),"0")</f>
        <v>Gestão Urbana</v>
      </c>
      <c r="I109" s="11"/>
      <c r="J109" s="10"/>
      <c r="K109" s="9" t="s">
        <v>25</v>
      </c>
      <c r="L109" s="14" t="s">
        <v>203</v>
      </c>
      <c r="M109" s="13"/>
      <c r="N109" s="13"/>
      <c r="O109" s="13"/>
      <c r="P109" s="13"/>
      <c r="Q109" s="13"/>
      <c r="R109" s="13"/>
      <c r="S109" s="13"/>
      <c r="T109" s="13"/>
      <c r="U109" s="13"/>
      <c r="V109" s="13"/>
      <c r="W109" s="13"/>
      <c r="X109" s="13"/>
      <c r="Y109" s="13"/>
      <c r="Z109" s="13"/>
      <c r="AA109" s="13"/>
    </row>
    <row r="110" ht="15.0" customHeight="1">
      <c r="A110" s="10">
        <v>8.0</v>
      </c>
      <c r="B110" s="2" t="str">
        <f>IFERROR(VLOOKUP(A110,projetos!$A$2:$B$96,2,0),"0")</f>
        <v>PIU Pacaembu</v>
      </c>
      <c r="C110" s="10">
        <v>5.0</v>
      </c>
      <c r="D110" s="3" t="str">
        <f>IFERROR(VLOOKUP(C110,tramitacao!$A$2:$B$101,2,0),"0")</f>
        <v>Discussão Pública</v>
      </c>
      <c r="E110" s="10">
        <v>3.0</v>
      </c>
      <c r="F110" s="2" t="str">
        <f>IFERROR(VLOOKUP(E110,grupos!$A$2:$B$100,2,0),"0")</f>
        <v>Consulta Minuta</v>
      </c>
      <c r="G110" s="10">
        <v>1.0</v>
      </c>
      <c r="H110" s="10" t="str">
        <f>IFERROR(VLOOKUP(G110,fontes!$A$2:$B$100,2,0),"0")</f>
        <v>Gestão Urbana</v>
      </c>
      <c r="I110" s="11"/>
      <c r="J110" s="10"/>
      <c r="K110" s="9" t="s">
        <v>132</v>
      </c>
      <c r="L110" s="14" t="s">
        <v>204</v>
      </c>
      <c r="M110" s="13"/>
      <c r="N110" s="13"/>
      <c r="O110" s="13"/>
      <c r="P110" s="13"/>
      <c r="Q110" s="13"/>
      <c r="R110" s="13"/>
      <c r="S110" s="13"/>
      <c r="T110" s="13"/>
      <c r="U110" s="13"/>
      <c r="V110" s="13"/>
      <c r="W110" s="13"/>
      <c r="X110" s="13"/>
      <c r="Y110" s="13"/>
      <c r="Z110" s="13"/>
      <c r="AA110" s="13"/>
    </row>
    <row r="111" ht="15.0" customHeight="1">
      <c r="A111" s="10">
        <v>8.0</v>
      </c>
      <c r="B111" s="2" t="str">
        <f>IFERROR(VLOOKUP(A111,projetos!$A$2:$B$96,2,0),"0")</f>
        <v>PIU Pacaembu</v>
      </c>
      <c r="C111" s="10">
        <v>5.0</v>
      </c>
      <c r="D111" s="3" t="str">
        <f>IFERROR(VLOOKUP(C111,tramitacao!$A$2:$B$101,2,0),"0")</f>
        <v>Discussão Pública</v>
      </c>
      <c r="E111" s="10">
        <v>3.0</v>
      </c>
      <c r="F111" s="2" t="str">
        <f>IFERROR(VLOOKUP(E111,grupos!$A$2:$B$100,2,0),"0")</f>
        <v>Consulta Minuta</v>
      </c>
      <c r="G111" s="10">
        <v>1.0</v>
      </c>
      <c r="H111" s="10" t="str">
        <f>IFERROR(VLOOKUP(G111,fontes!$A$2:$B$100,2,0),"0")</f>
        <v>Gestão Urbana</v>
      </c>
      <c r="I111" s="11"/>
      <c r="J111" s="10"/>
      <c r="K111" s="9" t="s">
        <v>23</v>
      </c>
      <c r="L111" s="9" t="s">
        <v>205</v>
      </c>
      <c r="M111" s="13"/>
      <c r="N111" s="13"/>
      <c r="O111" s="13"/>
      <c r="P111" s="13"/>
      <c r="Q111" s="13"/>
      <c r="R111" s="13"/>
      <c r="S111" s="13"/>
      <c r="T111" s="13"/>
      <c r="U111" s="13"/>
      <c r="V111" s="13"/>
      <c r="W111" s="13"/>
      <c r="X111" s="13"/>
      <c r="Y111" s="13"/>
      <c r="Z111" s="13"/>
      <c r="AA111" s="13"/>
    </row>
    <row r="112" ht="15.0" customHeight="1">
      <c r="A112" s="10">
        <v>8.0</v>
      </c>
      <c r="B112" s="2" t="str">
        <f>IFERROR(VLOOKUP(A112,projetos!$A$2:$B$96,2,0),"0")</f>
        <v>PIU Pacaembu</v>
      </c>
      <c r="C112" s="10">
        <v>5.0</v>
      </c>
      <c r="D112" s="3" t="str">
        <f>IFERROR(VLOOKUP(C112,tramitacao!$A$2:$B$101,2,0),"0")</f>
        <v>Discussão Pública</v>
      </c>
      <c r="E112" s="10">
        <v>3.0</v>
      </c>
      <c r="F112" s="2" t="str">
        <f>IFERROR(VLOOKUP(E112,grupos!$A$2:$B$100,2,0),"0")</f>
        <v>Consulta Minuta</v>
      </c>
      <c r="G112" s="10">
        <v>1.0</v>
      </c>
      <c r="H112" s="10" t="str">
        <f>IFERROR(VLOOKUP(G112,fontes!$A$2:$B$100,2,0),"0")</f>
        <v>Gestão Urbana</v>
      </c>
      <c r="I112" s="11"/>
      <c r="J112" s="10"/>
      <c r="K112" s="9" t="s">
        <v>206</v>
      </c>
      <c r="L112" s="9" t="s">
        <v>207</v>
      </c>
      <c r="M112" s="13"/>
      <c r="N112" s="13"/>
      <c r="O112" s="13"/>
      <c r="P112" s="13"/>
      <c r="Q112" s="13"/>
      <c r="R112" s="13"/>
      <c r="S112" s="13"/>
      <c r="T112" s="13"/>
      <c r="U112" s="13"/>
      <c r="V112" s="13"/>
      <c r="W112" s="13"/>
      <c r="X112" s="13"/>
      <c r="Y112" s="13"/>
      <c r="Z112" s="13"/>
      <c r="AA112" s="13"/>
    </row>
    <row r="113" ht="15.0" customHeight="1">
      <c r="A113" s="10">
        <v>9.0</v>
      </c>
      <c r="B113" s="2" t="str">
        <f>IFERROR(VLOOKUP(A113,projetos!$A$2:$B$96,2,0),"0")</f>
        <v>PIU Vila Olímpia</v>
      </c>
      <c r="C113" s="10">
        <v>1.0</v>
      </c>
      <c r="D113" s="3" t="str">
        <f>IFERROR(VLOOKUP(C113,tramitacao!$A$2:$B$101,2,0),"0")</f>
        <v>Proposição</v>
      </c>
      <c r="E113" s="10">
        <v>2.0</v>
      </c>
      <c r="F113" s="2" t="str">
        <f>IFERROR(VLOOKUP(E113,grupos!$A$2:$B$100,2,0),"0")</f>
        <v>Consulta Inicial</v>
      </c>
      <c r="G113" s="10">
        <v>1.0</v>
      </c>
      <c r="H113" s="10" t="str">
        <f>IFERROR(VLOOKUP(G113,fontes!$A$2:$B$100,2,0),"0")</f>
        <v>Gestão Urbana</v>
      </c>
      <c r="I113" s="11"/>
      <c r="J113" s="10"/>
      <c r="K113" s="9" t="s">
        <v>14</v>
      </c>
      <c r="L113" s="14" t="s">
        <v>208</v>
      </c>
      <c r="M113" s="13"/>
      <c r="N113" s="13"/>
      <c r="O113" s="13"/>
      <c r="P113" s="13"/>
      <c r="Q113" s="13"/>
      <c r="R113" s="13"/>
      <c r="S113" s="13"/>
      <c r="T113" s="13"/>
      <c r="U113" s="13"/>
      <c r="V113" s="13"/>
      <c r="W113" s="13"/>
      <c r="X113" s="13"/>
      <c r="Y113" s="13"/>
      <c r="Z113" s="13"/>
      <c r="AA113" s="13"/>
    </row>
    <row r="114" ht="15.0" customHeight="1">
      <c r="A114" s="10">
        <v>9.0</v>
      </c>
      <c r="B114" s="2" t="str">
        <f>IFERROR(VLOOKUP(A114,projetos!$A$2:$B$96,2,0),"0")</f>
        <v>PIU Vila Olímpia</v>
      </c>
      <c r="C114" s="10">
        <v>2.0</v>
      </c>
      <c r="D114" s="3" t="str">
        <f>IFERROR(VLOOKUP(C114,tramitacao!$A$2:$B$101,2,0),"0")</f>
        <v>Consulta Pública Inicial</v>
      </c>
      <c r="E114" s="10">
        <v>2.0</v>
      </c>
      <c r="F114" s="2" t="str">
        <f>IFERROR(VLOOKUP(E114,grupos!$A$2:$B$100,2,0),"0")</f>
        <v>Consulta Inicial</v>
      </c>
      <c r="G114" s="10">
        <v>11.0</v>
      </c>
      <c r="H114" s="10" t="str">
        <f>IFERROR(VLOOKUP(G114,fontes!$A$2:$B$100,2,0),"0")</f>
        <v>Rede PIU</v>
      </c>
      <c r="I114" s="11"/>
      <c r="J114" s="10"/>
      <c r="K114" s="9" t="s">
        <v>16</v>
      </c>
      <c r="L114" s="14" t="s">
        <v>209</v>
      </c>
    </row>
    <row r="115" ht="15.0" customHeight="1">
      <c r="A115" s="10">
        <v>9.0</v>
      </c>
      <c r="B115" s="2" t="str">
        <f>IFERROR(VLOOKUP(A115,projetos!$A$2:$B$96,2,0),"0")</f>
        <v>PIU Vila Olímpia</v>
      </c>
      <c r="C115" s="10">
        <v>2.0</v>
      </c>
      <c r="D115" s="3" t="str">
        <f>IFERROR(VLOOKUP(C115,tramitacao!$A$2:$B$101,2,0),"0")</f>
        <v>Consulta Pública Inicial</v>
      </c>
      <c r="E115" s="10">
        <v>2.0</v>
      </c>
      <c r="F115" s="2" t="str">
        <f>IFERROR(VLOOKUP(E115,grupos!$A$2:$B$100,2,0),"0")</f>
        <v>Consulta Inicial</v>
      </c>
      <c r="G115" s="10">
        <v>11.0</v>
      </c>
      <c r="H115" s="10" t="str">
        <f>IFERROR(VLOOKUP(G115,fontes!$A$2:$B$100,2,0),"0")</f>
        <v>Rede PIU</v>
      </c>
      <c r="I115" s="11"/>
      <c r="J115" s="10"/>
      <c r="K115" s="9" t="s">
        <v>18</v>
      </c>
      <c r="L115" s="14" t="s">
        <v>210</v>
      </c>
    </row>
    <row r="116" ht="15.0" customHeight="1">
      <c r="A116" s="10">
        <v>9.0</v>
      </c>
      <c r="B116" s="2" t="str">
        <f>IFERROR(VLOOKUP(A116,projetos!$A$2:$B$96,2,0),"0")</f>
        <v>PIU Vila Olímpia</v>
      </c>
      <c r="C116" s="10">
        <v>2.0</v>
      </c>
      <c r="D116" s="3" t="str">
        <f>IFERROR(VLOOKUP(C116,tramitacao!$A$2:$B$101,2,0),"0")</f>
        <v>Consulta Pública Inicial</v>
      </c>
      <c r="E116" s="10">
        <v>2.0</v>
      </c>
      <c r="F116" s="2" t="str">
        <f>IFERROR(VLOOKUP(E116,grupos!$A$2:$B$100,2,0),"0")</f>
        <v>Consulta Inicial</v>
      </c>
      <c r="G116" s="10">
        <v>11.0</v>
      </c>
      <c r="H116" s="10" t="str">
        <f>IFERROR(VLOOKUP(G116,fontes!$A$2:$B$100,2,0),"0")</f>
        <v>Rede PIU</v>
      </c>
      <c r="I116" s="11"/>
      <c r="J116" s="10"/>
      <c r="K116" s="9" t="s">
        <v>20</v>
      </c>
      <c r="L116" s="14" t="s">
        <v>211</v>
      </c>
    </row>
    <row r="117" ht="15.0" customHeight="1">
      <c r="A117" s="10">
        <v>9.0</v>
      </c>
      <c r="B117" s="2" t="str">
        <f>IFERROR(VLOOKUP(A117,projetos!$A$2:$B$96,2,0),"0")</f>
        <v>PIU Vila Olímpia</v>
      </c>
      <c r="C117" s="10">
        <v>2.0</v>
      </c>
      <c r="D117" s="3" t="str">
        <f>IFERROR(VLOOKUP(C117,tramitacao!$A$2:$B$101,2,0),"0")</f>
        <v>Consulta Pública Inicial</v>
      </c>
      <c r="E117" s="10">
        <v>2.0</v>
      </c>
      <c r="F117" s="2" t="str">
        <f>IFERROR(VLOOKUP(E117,grupos!$A$2:$B$100,2,0),"0")</f>
        <v>Consulta Inicial</v>
      </c>
      <c r="G117" s="10">
        <v>11.0</v>
      </c>
      <c r="H117" s="10" t="str">
        <f>IFERROR(VLOOKUP(G117,fontes!$A$2:$B$100,2,0),"0")</f>
        <v>Rede PIU</v>
      </c>
      <c r="I117" s="11"/>
      <c r="J117" s="10"/>
      <c r="K117" s="9" t="s">
        <v>23</v>
      </c>
      <c r="L117" s="14" t="s">
        <v>212</v>
      </c>
    </row>
    <row r="118" ht="15.0" customHeight="1">
      <c r="A118" s="10">
        <v>17.0</v>
      </c>
      <c r="B118" s="2" t="str">
        <f>IFERROR(VLOOKUP(A118,projetos!$A$2:$B$96,2,0),"0")</f>
        <v>PIU Terminal Capelinha</v>
      </c>
      <c r="C118" s="10">
        <v>2.0</v>
      </c>
      <c r="D118" s="3" t="str">
        <f>IFERROR(VLOOKUP(C118,tramitacao!$A$2:$B$101,2,0),"0")</f>
        <v>Consulta Pública Inicial</v>
      </c>
      <c r="E118" s="10">
        <v>2.0</v>
      </c>
      <c r="F118" s="2" t="str">
        <f>IFERROR(VLOOKUP(E118,grupos!$A$2:$B$100,2,0),"0")</f>
        <v>Consulta Inicial</v>
      </c>
      <c r="G118" s="10">
        <v>1.0</v>
      </c>
      <c r="H118" s="10" t="str">
        <f>IFERROR(VLOOKUP(G118,fontes!$A$2:$B$100,2,0),"0")</f>
        <v>Gestão Urbana</v>
      </c>
      <c r="I118" s="11"/>
      <c r="J118" s="10"/>
      <c r="K118" s="9" t="s">
        <v>213</v>
      </c>
      <c r="L118" s="14" t="s">
        <v>214</v>
      </c>
    </row>
    <row r="119" ht="15.0" customHeight="1">
      <c r="A119" s="10">
        <v>17.0</v>
      </c>
      <c r="B119" s="2" t="str">
        <f>IFERROR(VLOOKUP(A119,projetos!$A$2:$B$96,2,0),"0")</f>
        <v>PIU Terminal Capelinha</v>
      </c>
      <c r="C119" s="10">
        <v>2.0</v>
      </c>
      <c r="D119" s="3" t="str">
        <f>IFERROR(VLOOKUP(C119,tramitacao!$A$2:$B$101,2,0),"0")</f>
        <v>Consulta Pública Inicial</v>
      </c>
      <c r="E119" s="10">
        <v>2.0</v>
      </c>
      <c r="F119" s="2" t="str">
        <f>IFERROR(VLOOKUP(E119,grupos!$A$2:$B$100,2,0),"0")</f>
        <v>Consulta Inicial</v>
      </c>
      <c r="G119" s="10">
        <v>1.0</v>
      </c>
      <c r="H119" s="10" t="str">
        <f>IFERROR(VLOOKUP(G119,fontes!$A$2:$B$100,2,0),"0")</f>
        <v>Gestão Urbana</v>
      </c>
      <c r="I119" s="11"/>
      <c r="J119" s="10"/>
      <c r="K119" s="9" t="s">
        <v>215</v>
      </c>
      <c r="L119" s="9" t="s">
        <v>216</v>
      </c>
    </row>
    <row r="120" ht="15.0" customHeight="1">
      <c r="A120" s="10">
        <v>17.0</v>
      </c>
      <c r="B120" s="2" t="str">
        <f>IFERROR(VLOOKUP(A120,projetos!$A$2:$B$96,2,0),"0")</f>
        <v>PIU Terminal Capelinha</v>
      </c>
      <c r="C120" s="10">
        <v>2.0</v>
      </c>
      <c r="D120" s="3" t="str">
        <f>IFERROR(VLOOKUP(C120,tramitacao!$A$2:$B$101,2,0),"0")</f>
        <v>Consulta Pública Inicial</v>
      </c>
      <c r="E120" s="10">
        <v>2.0</v>
      </c>
      <c r="F120" s="2" t="str">
        <f>IFERROR(VLOOKUP(E120,grupos!$A$2:$B$100,2,0),"0")</f>
        <v>Consulta Inicial</v>
      </c>
      <c r="G120" s="10">
        <v>1.0</v>
      </c>
      <c r="H120" s="10" t="str">
        <f>IFERROR(VLOOKUP(G120,fontes!$A$2:$B$100,2,0),"0")</f>
        <v>Gestão Urbana</v>
      </c>
      <c r="I120" s="11"/>
      <c r="J120" s="10"/>
      <c r="K120" s="9" t="s">
        <v>25</v>
      </c>
      <c r="L120" s="14" t="s">
        <v>217</v>
      </c>
    </row>
    <row r="121" ht="15.0" customHeight="1">
      <c r="A121" s="10">
        <v>17.0</v>
      </c>
      <c r="B121" s="2" t="str">
        <f>IFERROR(VLOOKUP(A121,projetos!$A$2:$B$96,2,0),"0")</f>
        <v>PIU Terminal Capelinha</v>
      </c>
      <c r="C121" s="10">
        <v>2.0</v>
      </c>
      <c r="D121" s="3" t="str">
        <f>IFERROR(VLOOKUP(C121,tramitacao!$A$2:$B$101,2,0),"0")</f>
        <v>Consulta Pública Inicial</v>
      </c>
      <c r="E121" s="10">
        <v>2.0</v>
      </c>
      <c r="F121" s="2" t="str">
        <f>IFERROR(VLOOKUP(E121,grupos!$A$2:$B$100,2,0),"0")</f>
        <v>Consulta Inicial</v>
      </c>
      <c r="G121" s="10">
        <v>1.0</v>
      </c>
      <c r="H121" s="10" t="str">
        <f>IFERROR(VLOOKUP(G121,fontes!$A$2:$B$100,2,0),"0")</f>
        <v>Gestão Urbana</v>
      </c>
      <c r="I121" s="11"/>
      <c r="J121" s="10"/>
      <c r="K121" s="9" t="s">
        <v>136</v>
      </c>
      <c r="L121" s="14" t="s">
        <v>218</v>
      </c>
    </row>
    <row r="122" ht="15.0" customHeight="1">
      <c r="A122" s="10">
        <v>17.0</v>
      </c>
      <c r="B122" s="2" t="str">
        <f>IFERROR(VLOOKUP(A122,projetos!$A$2:$B$96,2,0),"0")</f>
        <v>PIU Terminal Capelinha</v>
      </c>
      <c r="C122" s="10">
        <v>5.0</v>
      </c>
      <c r="D122" s="3" t="str">
        <f>IFERROR(VLOOKUP(C122,tramitacao!$A$2:$B$101,2,0),"0")</f>
        <v>Discussão Pública</v>
      </c>
      <c r="E122" s="10">
        <v>2.0</v>
      </c>
      <c r="F122" s="2" t="str">
        <f>IFERROR(VLOOKUP(E122,grupos!$A$2:$B$100,2,0),"0")</f>
        <v>Consulta Inicial</v>
      </c>
      <c r="G122" s="10">
        <v>1.0</v>
      </c>
      <c r="H122" s="10" t="str">
        <f>IFERROR(VLOOKUP(G122,fontes!$A$2:$B$100,2,0),"0")</f>
        <v>Gestão Urbana</v>
      </c>
      <c r="I122" s="11"/>
      <c r="J122" s="10"/>
      <c r="K122" s="9" t="s">
        <v>20</v>
      </c>
      <c r="L122" s="9" t="s">
        <v>219</v>
      </c>
    </row>
    <row r="123" ht="15.0" customHeight="1">
      <c r="A123" s="10">
        <v>17.0</v>
      </c>
      <c r="B123" s="2" t="str">
        <f>IFERROR(VLOOKUP(A123,projetos!$A$2:$B$96,2,0),"0")</f>
        <v>PIU Terminal Capelinha</v>
      </c>
      <c r="C123" s="10">
        <v>5.0</v>
      </c>
      <c r="D123" s="3" t="str">
        <f>IFERROR(VLOOKUP(C123,tramitacao!$A$2:$B$101,2,0),"0")</f>
        <v>Discussão Pública</v>
      </c>
      <c r="E123" s="10">
        <v>2.0</v>
      </c>
      <c r="F123" s="2" t="str">
        <f>IFERROR(VLOOKUP(E123,grupos!$A$2:$B$100,2,0),"0")</f>
        <v>Consulta Inicial</v>
      </c>
      <c r="G123" s="10">
        <v>1.0</v>
      </c>
      <c r="H123" s="10" t="str">
        <f>IFERROR(VLOOKUP(G123,fontes!$A$2:$B$100,2,0),"0")</f>
        <v>Gestão Urbana</v>
      </c>
      <c r="I123" s="11"/>
      <c r="J123" s="10"/>
      <c r="K123" s="9" t="s">
        <v>220</v>
      </c>
      <c r="L123" s="14" t="s">
        <v>221</v>
      </c>
    </row>
    <row r="124" ht="15.0" customHeight="1">
      <c r="A124" s="10">
        <v>17.0</v>
      </c>
      <c r="B124" s="2" t="str">
        <f>IFERROR(VLOOKUP(A124,projetos!$A$2:$B$96,2,0),"0")</f>
        <v>PIU Terminal Capelinha</v>
      </c>
      <c r="C124" s="10">
        <v>5.0</v>
      </c>
      <c r="D124" s="3" t="str">
        <f>IFERROR(VLOOKUP(C124,tramitacao!$A$2:$B$101,2,0),"0")</f>
        <v>Discussão Pública</v>
      </c>
      <c r="E124" s="10">
        <v>2.0</v>
      </c>
      <c r="F124" s="2" t="str">
        <f>IFERROR(VLOOKUP(E124,grupos!$A$2:$B$100,2,0),"0")</f>
        <v>Consulta Inicial</v>
      </c>
      <c r="G124" s="10">
        <v>1.0</v>
      </c>
      <c r="H124" s="10" t="str">
        <f>IFERROR(VLOOKUP(G124,fontes!$A$2:$B$100,2,0),"0")</f>
        <v>Gestão Urbana</v>
      </c>
      <c r="I124" s="11"/>
      <c r="J124" s="10"/>
      <c r="K124" s="9" t="s">
        <v>222</v>
      </c>
      <c r="L124" s="9" t="s">
        <v>223</v>
      </c>
    </row>
    <row r="125" ht="15.0" customHeight="1">
      <c r="A125" s="10">
        <v>17.0</v>
      </c>
      <c r="B125" s="2" t="str">
        <f>IFERROR(VLOOKUP(A125,projetos!$A$2:$B$96,2,0),"0")</f>
        <v>PIU Terminal Capelinha</v>
      </c>
      <c r="C125" s="10">
        <v>5.0</v>
      </c>
      <c r="D125" s="3" t="str">
        <f>IFERROR(VLOOKUP(C125,tramitacao!$A$2:$B$101,2,0),"0")</f>
        <v>Discussão Pública</v>
      </c>
      <c r="E125" s="10">
        <v>2.0</v>
      </c>
      <c r="F125" s="2" t="str">
        <f>IFERROR(VLOOKUP(E125,grupos!$A$2:$B$100,2,0),"0")</f>
        <v>Consulta Inicial</v>
      </c>
      <c r="G125" s="10">
        <v>1.0</v>
      </c>
      <c r="H125" s="10" t="str">
        <f>IFERROR(VLOOKUP(G125,fontes!$A$2:$B$100,2,0),"0")</f>
        <v>Gestão Urbana</v>
      </c>
      <c r="I125" s="11"/>
      <c r="J125" s="10"/>
      <c r="K125" s="9" t="s">
        <v>224</v>
      </c>
      <c r="L125" s="15" t="s">
        <v>225</v>
      </c>
    </row>
    <row r="126" ht="15.0" customHeight="1">
      <c r="A126" s="10">
        <v>17.0</v>
      </c>
      <c r="B126" s="2" t="str">
        <f>IFERROR(VLOOKUP(A126,projetos!$A$2:$B$96,2,0),"0")</f>
        <v>PIU Terminal Capelinha</v>
      </c>
      <c r="C126" s="10">
        <v>5.0</v>
      </c>
      <c r="D126" s="3" t="str">
        <f>IFERROR(VLOOKUP(C126,tramitacao!$A$2:$B$101,2,0),"0")</f>
        <v>Discussão Pública</v>
      </c>
      <c r="E126" s="10">
        <v>2.0</v>
      </c>
      <c r="F126" s="2" t="str">
        <f>IFERROR(VLOOKUP(E126,grupos!$A$2:$B$100,2,0),"0")</f>
        <v>Consulta Inicial</v>
      </c>
      <c r="G126" s="10">
        <v>1.0</v>
      </c>
      <c r="H126" s="10" t="str">
        <f>IFERROR(VLOOKUP(G126,fontes!$A$2:$B$100,2,0),"0")</f>
        <v>Gestão Urbana</v>
      </c>
      <c r="I126" s="11"/>
      <c r="J126" s="10"/>
      <c r="K126" s="9" t="s">
        <v>226</v>
      </c>
      <c r="L126" s="9" t="s">
        <v>227</v>
      </c>
    </row>
    <row r="127" ht="15.0" customHeight="1">
      <c r="A127" s="10">
        <v>17.0</v>
      </c>
      <c r="B127" s="2" t="str">
        <f>IFERROR(VLOOKUP(A127,projetos!$A$2:$B$96,2,0),"0")</f>
        <v>PIU Terminal Capelinha</v>
      </c>
      <c r="C127" s="10">
        <v>5.0</v>
      </c>
      <c r="D127" s="3" t="str">
        <f>IFERROR(VLOOKUP(C127,tramitacao!$A$2:$B$101,2,0),"0")</f>
        <v>Discussão Pública</v>
      </c>
      <c r="E127" s="10">
        <v>2.0</v>
      </c>
      <c r="F127" s="2" t="str">
        <f>IFERROR(VLOOKUP(E127,grupos!$A$2:$B$100,2,0),"0")</f>
        <v>Consulta Inicial</v>
      </c>
      <c r="G127" s="10">
        <v>1.0</v>
      </c>
      <c r="H127" s="10" t="str">
        <f>IFERROR(VLOOKUP(G127,fontes!$A$2:$B$100,2,0),"0")</f>
        <v>Gestão Urbana</v>
      </c>
      <c r="I127" s="11"/>
      <c r="J127" s="10"/>
      <c r="K127" s="9" t="s">
        <v>228</v>
      </c>
      <c r="L127" s="9" t="s">
        <v>229</v>
      </c>
    </row>
    <row r="128" ht="15.0" customHeight="1">
      <c r="A128" s="10">
        <v>17.0</v>
      </c>
      <c r="B128" s="2" t="str">
        <f>IFERROR(VLOOKUP(A128,projetos!$A$2:$B$96,2,0),"0")</f>
        <v>PIU Terminal Capelinha</v>
      </c>
      <c r="C128" s="10">
        <v>5.0</v>
      </c>
      <c r="D128" s="3" t="str">
        <f>IFERROR(VLOOKUP(C128,tramitacao!$A$2:$B$101,2,0),"0")</f>
        <v>Discussão Pública</v>
      </c>
      <c r="E128" s="10">
        <v>2.0</v>
      </c>
      <c r="F128" s="2" t="str">
        <f>IFERROR(VLOOKUP(E128,grupos!$A$2:$B$100,2,0),"0")</f>
        <v>Consulta Inicial</v>
      </c>
      <c r="G128" s="10">
        <v>1.0</v>
      </c>
      <c r="H128" s="10" t="str">
        <f>IFERROR(VLOOKUP(G128,fontes!$A$2:$B$100,2,0),"0")</f>
        <v>Gestão Urbana</v>
      </c>
      <c r="I128" s="11"/>
      <c r="J128" s="10"/>
      <c r="K128" s="9" t="s">
        <v>230</v>
      </c>
      <c r="L128" s="15" t="s">
        <v>231</v>
      </c>
    </row>
    <row r="129" ht="15.0" customHeight="1">
      <c r="A129" s="10">
        <v>17.0</v>
      </c>
      <c r="B129" s="2" t="str">
        <f>IFERROR(VLOOKUP(A129,projetos!$A$2:$B$96,2,0),"0")</f>
        <v>PIU Terminal Capelinha</v>
      </c>
      <c r="C129" s="10">
        <v>5.0</v>
      </c>
      <c r="D129" s="3" t="str">
        <f>IFERROR(VLOOKUP(C129,tramitacao!$A$2:$B$101,2,0),"0")</f>
        <v>Discussão Pública</v>
      </c>
      <c r="E129" s="10">
        <v>2.0</v>
      </c>
      <c r="F129" s="2" t="str">
        <f>IFERROR(VLOOKUP(E129,grupos!$A$2:$B$100,2,0),"0")</f>
        <v>Consulta Inicial</v>
      </c>
      <c r="G129" s="10">
        <v>1.0</v>
      </c>
      <c r="H129" s="10" t="str">
        <f>IFERROR(VLOOKUP(G129,fontes!$A$2:$B$100,2,0),"0")</f>
        <v>Gestão Urbana</v>
      </c>
      <c r="I129" s="11"/>
      <c r="J129" s="10"/>
      <c r="K129" s="9" t="s">
        <v>232</v>
      </c>
      <c r="L129" s="9" t="s">
        <v>233</v>
      </c>
    </row>
    <row r="130" ht="15.0" customHeight="1">
      <c r="A130" s="10">
        <v>18.0</v>
      </c>
      <c r="B130" s="2" t="str">
        <f>IFERROR(VLOOKUP(A130,projetos!$A$2:$B$96,2,0),"0")</f>
        <v>PIU Terminal Campo Limpo</v>
      </c>
      <c r="C130" s="10">
        <v>2.0</v>
      </c>
      <c r="D130" s="3" t="str">
        <f>IFERROR(VLOOKUP(C130,tramitacao!$A$2:$B$101,2,0),"0")</f>
        <v>Consulta Pública Inicial</v>
      </c>
      <c r="E130" s="10">
        <v>2.0</v>
      </c>
      <c r="F130" s="2" t="str">
        <f>IFERROR(VLOOKUP(E130,grupos!$A$2:$B$100,2,0),"0")</f>
        <v>Consulta Inicial</v>
      </c>
      <c r="G130" s="10">
        <v>1.0</v>
      </c>
      <c r="H130" s="10" t="str">
        <f>IFERROR(VLOOKUP(G130,fontes!$A$2:$B$100,2,0),"0")</f>
        <v>Gestão Urbana</v>
      </c>
      <c r="I130" s="11"/>
      <c r="J130" s="10"/>
      <c r="K130" s="9" t="s">
        <v>213</v>
      </c>
      <c r="L130" s="9" t="s">
        <v>234</v>
      </c>
    </row>
    <row r="131" ht="15.0" customHeight="1">
      <c r="A131" s="10">
        <v>18.0</v>
      </c>
      <c r="B131" s="2" t="str">
        <f>IFERROR(VLOOKUP(A131,projetos!$A$2:$B$96,2,0),"0")</f>
        <v>PIU Terminal Campo Limpo</v>
      </c>
      <c r="C131" s="10">
        <v>2.0</v>
      </c>
      <c r="D131" s="3" t="str">
        <f>IFERROR(VLOOKUP(C131,tramitacao!$A$2:$B$101,2,0),"0")</f>
        <v>Consulta Pública Inicial</v>
      </c>
      <c r="E131" s="10">
        <v>2.0</v>
      </c>
      <c r="F131" s="2" t="str">
        <f>IFERROR(VLOOKUP(E131,grupos!$A$2:$B$100,2,0),"0")</f>
        <v>Consulta Inicial</v>
      </c>
      <c r="G131" s="10">
        <v>1.0</v>
      </c>
      <c r="H131" s="10" t="str">
        <f>IFERROR(VLOOKUP(G131,fontes!$A$2:$B$100,2,0),"0")</f>
        <v>Gestão Urbana</v>
      </c>
      <c r="I131" s="11"/>
      <c r="J131" s="10"/>
      <c r="K131" s="9" t="s">
        <v>215</v>
      </c>
      <c r="L131" s="9" t="s">
        <v>216</v>
      </c>
    </row>
    <row r="132" ht="15.0" customHeight="1">
      <c r="A132" s="10">
        <v>18.0</v>
      </c>
      <c r="B132" s="2" t="str">
        <f>IFERROR(VLOOKUP(A132,projetos!$A$2:$B$96,2,0),"0")</f>
        <v>PIU Terminal Campo Limpo</v>
      </c>
      <c r="C132" s="10">
        <v>2.0</v>
      </c>
      <c r="D132" s="3" t="str">
        <f>IFERROR(VLOOKUP(C132,tramitacao!$A$2:$B$101,2,0),"0")</f>
        <v>Consulta Pública Inicial</v>
      </c>
      <c r="E132" s="10">
        <v>2.0</v>
      </c>
      <c r="F132" s="2" t="str">
        <f>IFERROR(VLOOKUP(E132,grupos!$A$2:$B$100,2,0),"0")</f>
        <v>Consulta Inicial</v>
      </c>
      <c r="G132" s="10">
        <v>1.0</v>
      </c>
      <c r="H132" s="10" t="str">
        <f>IFERROR(VLOOKUP(G132,fontes!$A$2:$B$100,2,0),"0")</f>
        <v>Gestão Urbana</v>
      </c>
      <c r="I132" s="11"/>
      <c r="J132" s="10"/>
      <c r="K132" s="9" t="s">
        <v>25</v>
      </c>
      <c r="L132" s="14" t="s">
        <v>217</v>
      </c>
    </row>
    <row r="133" ht="15.0" customHeight="1">
      <c r="A133" s="10">
        <v>18.0</v>
      </c>
      <c r="B133" s="2" t="str">
        <f>IFERROR(VLOOKUP(A133,projetos!$A$2:$B$96,2,0),"0")</f>
        <v>PIU Terminal Campo Limpo</v>
      </c>
      <c r="C133" s="10">
        <v>2.0</v>
      </c>
      <c r="D133" s="3" t="str">
        <f>IFERROR(VLOOKUP(C133,tramitacao!$A$2:$B$101,2,0),"0")</f>
        <v>Consulta Pública Inicial</v>
      </c>
      <c r="E133" s="10">
        <v>2.0</v>
      </c>
      <c r="F133" s="2" t="str">
        <f>IFERROR(VLOOKUP(E133,grupos!$A$2:$B$100,2,0),"0")</f>
        <v>Consulta Inicial</v>
      </c>
      <c r="G133" s="10">
        <v>1.0</v>
      </c>
      <c r="H133" s="10" t="str">
        <f>IFERROR(VLOOKUP(G133,fontes!$A$2:$B$100,2,0),"0")</f>
        <v>Gestão Urbana</v>
      </c>
      <c r="I133" s="11"/>
      <c r="J133" s="10"/>
      <c r="K133" s="9" t="s">
        <v>136</v>
      </c>
      <c r="L133" s="14" t="s">
        <v>218</v>
      </c>
    </row>
    <row r="134" ht="15.0" customHeight="1">
      <c r="A134" s="10">
        <v>18.0</v>
      </c>
      <c r="B134" s="2" t="str">
        <f>IFERROR(VLOOKUP(A134,projetos!$A$2:$B$96,2,0),"0")</f>
        <v>PIU Terminal Campo Limpo</v>
      </c>
      <c r="C134" s="10">
        <v>5.0</v>
      </c>
      <c r="D134" s="3" t="str">
        <f>IFERROR(VLOOKUP(C134,tramitacao!$A$2:$B$101,2,0),"0")</f>
        <v>Discussão Pública</v>
      </c>
      <c r="E134" s="10">
        <v>2.0</v>
      </c>
      <c r="F134" s="2" t="str">
        <f>IFERROR(VLOOKUP(E134,grupos!$A$2:$B$100,2,0),"0")</f>
        <v>Consulta Inicial</v>
      </c>
      <c r="G134" s="10">
        <v>1.0</v>
      </c>
      <c r="H134" s="10" t="str">
        <f>IFERROR(VLOOKUP(G134,fontes!$A$2:$B$100,2,0),"0")</f>
        <v>Gestão Urbana</v>
      </c>
      <c r="I134" s="11"/>
      <c r="J134" s="10"/>
      <c r="K134" s="9" t="s">
        <v>222</v>
      </c>
      <c r="L134" s="14" t="s">
        <v>235</v>
      </c>
    </row>
    <row r="135" ht="15.0" customHeight="1">
      <c r="A135" s="10">
        <v>18.0</v>
      </c>
      <c r="B135" s="2" t="str">
        <f>IFERROR(VLOOKUP(A135,projetos!$A$2:$B$96,2,0),"0")</f>
        <v>PIU Terminal Campo Limpo</v>
      </c>
      <c r="C135" s="10">
        <v>5.0</v>
      </c>
      <c r="D135" s="3" t="str">
        <f>IFERROR(VLOOKUP(C135,tramitacao!$A$2:$B$101,2,0),"0")</f>
        <v>Discussão Pública</v>
      </c>
      <c r="E135" s="10">
        <v>2.0</v>
      </c>
      <c r="F135" s="2" t="str">
        <f>IFERROR(VLOOKUP(E135,grupos!$A$2:$B$100,2,0),"0")</f>
        <v>Consulta Inicial</v>
      </c>
      <c r="G135" s="10">
        <v>1.0</v>
      </c>
      <c r="H135" s="10" t="str">
        <f>IFERROR(VLOOKUP(G135,fontes!$A$2:$B$100,2,0),"0")</f>
        <v>Gestão Urbana</v>
      </c>
      <c r="I135" s="11"/>
      <c r="J135" s="10"/>
      <c r="K135" s="9" t="s">
        <v>236</v>
      </c>
      <c r="L135" s="9" t="s">
        <v>237</v>
      </c>
    </row>
    <row r="136" ht="15.0" customHeight="1">
      <c r="A136" s="10">
        <v>18.0</v>
      </c>
      <c r="B136" s="2" t="str">
        <f>IFERROR(VLOOKUP(A136,projetos!$A$2:$B$96,2,0),"0")</f>
        <v>PIU Terminal Campo Limpo</v>
      </c>
      <c r="C136" s="10">
        <v>5.0</v>
      </c>
      <c r="D136" s="3" t="str">
        <f>IFERROR(VLOOKUP(C136,tramitacao!$A$2:$B$101,2,0),"0")</f>
        <v>Discussão Pública</v>
      </c>
      <c r="E136" s="10">
        <v>2.0</v>
      </c>
      <c r="F136" s="2" t="str">
        <f>IFERROR(VLOOKUP(E136,grupos!$A$2:$B$100,2,0),"0")</f>
        <v>Consulta Inicial</v>
      </c>
      <c r="G136" s="10">
        <v>1.0</v>
      </c>
      <c r="H136" s="10" t="str">
        <f>IFERROR(VLOOKUP(G136,fontes!$A$2:$B$100,2,0),"0")</f>
        <v>Gestão Urbana</v>
      </c>
      <c r="I136" s="11"/>
      <c r="J136" s="10"/>
      <c r="K136" s="9" t="s">
        <v>238</v>
      </c>
      <c r="L136" s="9" t="s">
        <v>239</v>
      </c>
    </row>
    <row r="137" ht="15.0" customHeight="1">
      <c r="A137" s="10">
        <v>18.0</v>
      </c>
      <c r="B137" s="2" t="str">
        <f>IFERROR(VLOOKUP(A137,projetos!$A$2:$B$96,2,0),"0")</f>
        <v>PIU Terminal Campo Limpo</v>
      </c>
      <c r="C137" s="10">
        <v>5.0</v>
      </c>
      <c r="D137" s="3" t="str">
        <f>IFERROR(VLOOKUP(C137,tramitacao!$A$2:$B$101,2,0),"0")</f>
        <v>Discussão Pública</v>
      </c>
      <c r="E137" s="10">
        <v>2.0</v>
      </c>
      <c r="F137" s="2" t="str">
        <f>IFERROR(VLOOKUP(E137,grupos!$A$2:$B$100,2,0),"0")</f>
        <v>Consulta Inicial</v>
      </c>
      <c r="G137" s="10">
        <v>1.0</v>
      </c>
      <c r="H137" s="10" t="str">
        <f>IFERROR(VLOOKUP(G137,fontes!$A$2:$B$100,2,0),"0")</f>
        <v>Gestão Urbana</v>
      </c>
      <c r="I137" s="11"/>
      <c r="J137" s="10"/>
      <c r="K137" s="9" t="s">
        <v>240</v>
      </c>
      <c r="L137" s="9" t="s">
        <v>239</v>
      </c>
    </row>
    <row r="138" ht="15.0" customHeight="1">
      <c r="A138" s="10">
        <v>18.0</v>
      </c>
      <c r="B138" s="2" t="str">
        <f>IFERROR(VLOOKUP(A138,projetos!$A$2:$B$96,2,0),"0")</f>
        <v>PIU Terminal Campo Limpo</v>
      </c>
      <c r="C138" s="10">
        <v>5.0</v>
      </c>
      <c r="D138" s="3" t="str">
        <f>IFERROR(VLOOKUP(C138,tramitacao!$A$2:$B$101,2,0),"0")</f>
        <v>Discussão Pública</v>
      </c>
      <c r="E138" s="10">
        <v>2.0</v>
      </c>
      <c r="F138" s="2" t="str">
        <f>IFERROR(VLOOKUP(E138,grupos!$A$2:$B$100,2,0),"0")</f>
        <v>Consulta Inicial</v>
      </c>
      <c r="G138" s="10">
        <v>1.0</v>
      </c>
      <c r="H138" s="10" t="str">
        <f>IFERROR(VLOOKUP(G138,fontes!$A$2:$B$100,2,0),"0")</f>
        <v>Gestão Urbana</v>
      </c>
      <c r="I138" s="11"/>
      <c r="J138" s="10"/>
      <c r="K138" s="9" t="s">
        <v>230</v>
      </c>
      <c r="L138" s="9" t="s">
        <v>241</v>
      </c>
    </row>
    <row r="139" ht="15.0" customHeight="1">
      <c r="A139" s="10">
        <v>18.0</v>
      </c>
      <c r="B139" s="2" t="str">
        <f>IFERROR(VLOOKUP(A139,projetos!$A$2:$B$96,2,0),"0")</f>
        <v>PIU Terminal Campo Limpo</v>
      </c>
      <c r="C139" s="10">
        <v>5.0</v>
      </c>
      <c r="D139" s="3" t="str">
        <f>IFERROR(VLOOKUP(C139,tramitacao!$A$2:$B$101,2,0),"0")</f>
        <v>Discussão Pública</v>
      </c>
      <c r="E139" s="10">
        <v>2.0</v>
      </c>
      <c r="F139" s="2" t="str">
        <f>IFERROR(VLOOKUP(E139,grupos!$A$2:$B$100,2,0),"0")</f>
        <v>Consulta Inicial</v>
      </c>
      <c r="G139" s="10">
        <v>1.0</v>
      </c>
      <c r="H139" s="10" t="str">
        <f>IFERROR(VLOOKUP(G139,fontes!$A$2:$B$100,2,0),"0")</f>
        <v>Gestão Urbana</v>
      </c>
      <c r="I139" s="11"/>
      <c r="J139" s="10"/>
      <c r="K139" s="9" t="s">
        <v>242</v>
      </c>
      <c r="L139" s="9" t="s">
        <v>233</v>
      </c>
    </row>
    <row r="140" ht="15.0" customHeight="1">
      <c r="A140" s="10">
        <v>18.0</v>
      </c>
      <c r="B140" s="2" t="str">
        <f>IFERROR(VLOOKUP(A140,projetos!$A$2:$B$96,2,0),"0")</f>
        <v>PIU Terminal Campo Limpo</v>
      </c>
      <c r="C140" s="10">
        <v>5.0</v>
      </c>
      <c r="D140" s="3" t="str">
        <f>IFERROR(VLOOKUP(C140,tramitacao!$A$2:$B$101,2,0),"0")</f>
        <v>Discussão Pública</v>
      </c>
      <c r="E140" s="10">
        <v>2.0</v>
      </c>
      <c r="F140" s="2" t="str">
        <f>IFERROR(VLOOKUP(E140,grupos!$A$2:$B$100,2,0),"0")</f>
        <v>Consulta Inicial</v>
      </c>
      <c r="G140" s="10">
        <v>1.0</v>
      </c>
      <c r="H140" s="10" t="str">
        <f>IFERROR(VLOOKUP(G140,fontes!$A$2:$B$100,2,0),"0")</f>
        <v>Gestão Urbana</v>
      </c>
      <c r="I140" s="11"/>
      <c r="J140" s="10"/>
      <c r="K140" s="9" t="s">
        <v>220</v>
      </c>
      <c r="L140" s="14" t="s">
        <v>221</v>
      </c>
    </row>
    <row r="141" ht="15.0" customHeight="1">
      <c r="A141" s="10">
        <v>18.0</v>
      </c>
      <c r="B141" s="2" t="str">
        <f>IFERROR(VLOOKUP(A141,projetos!$A$2:$B$96,2,0),"0")</f>
        <v>PIU Terminal Campo Limpo</v>
      </c>
      <c r="C141" s="10">
        <v>5.0</v>
      </c>
      <c r="D141" s="3" t="str">
        <f>IFERROR(VLOOKUP(C141,tramitacao!$A$2:$B$101,2,0),"0")</f>
        <v>Discussão Pública</v>
      </c>
      <c r="E141" s="10">
        <v>2.0</v>
      </c>
      <c r="F141" s="2" t="str">
        <f>IFERROR(VLOOKUP(E141,grupos!$A$2:$B$100,2,0),"0")</f>
        <v>Consulta Inicial</v>
      </c>
      <c r="G141" s="10">
        <v>1.0</v>
      </c>
      <c r="H141" s="10" t="str">
        <f>IFERROR(VLOOKUP(G141,fontes!$A$2:$B$100,2,0),"0")</f>
        <v>Gestão Urbana</v>
      </c>
      <c r="I141" s="11"/>
      <c r="J141" s="10"/>
      <c r="K141" s="9" t="s">
        <v>20</v>
      </c>
      <c r="L141" s="9" t="s">
        <v>219</v>
      </c>
    </row>
    <row r="142" ht="15.0" customHeight="1">
      <c r="A142" s="10">
        <v>19.0</v>
      </c>
      <c r="B142" s="17" t="str">
        <f>IFERROR(VLOOKUP(A142,projetos!$A$2:$B$96,2,0),"0")</f>
        <v>PIU Terminal Princesa Isabel</v>
      </c>
      <c r="C142" s="10">
        <v>2.0</v>
      </c>
      <c r="D142" s="3" t="str">
        <f>IFERROR(VLOOKUP(C142,tramitacao!$A$2:$B$101,2,0),"0")</f>
        <v>Consulta Pública Inicial</v>
      </c>
      <c r="E142" s="10">
        <v>2.0</v>
      </c>
      <c r="F142" s="2" t="str">
        <f>IFERROR(VLOOKUP(E142,grupos!$A$2:$B$100,2,0),"0")</f>
        <v>Consulta Inicial</v>
      </c>
      <c r="G142" s="10">
        <v>1.0</v>
      </c>
      <c r="H142" s="10" t="str">
        <f>IFERROR(VLOOKUP(G142,fontes!$A$2:$B$100,2,0),"0")</f>
        <v>Gestão Urbana</v>
      </c>
      <c r="I142" s="11"/>
      <c r="J142" s="10"/>
      <c r="K142" s="9" t="s">
        <v>213</v>
      </c>
      <c r="L142" s="9" t="s">
        <v>243</v>
      </c>
    </row>
    <row r="143" ht="15.0" customHeight="1">
      <c r="A143" s="10">
        <v>19.0</v>
      </c>
      <c r="B143" s="17" t="str">
        <f>IFERROR(VLOOKUP(A143,projetos!$A$2:$B$96,2,0),"0")</f>
        <v>PIU Terminal Princesa Isabel</v>
      </c>
      <c r="C143" s="10">
        <v>2.0</v>
      </c>
      <c r="D143" s="3" t="str">
        <f>IFERROR(VLOOKUP(C143,tramitacao!$A$2:$B$101,2,0),"0")</f>
        <v>Consulta Pública Inicial</v>
      </c>
      <c r="E143" s="10">
        <v>2.0</v>
      </c>
      <c r="F143" s="2" t="str">
        <f>IFERROR(VLOOKUP(E143,grupos!$A$2:$B$100,2,0),"0")</f>
        <v>Consulta Inicial</v>
      </c>
      <c r="G143" s="10">
        <v>1.0</v>
      </c>
      <c r="H143" s="10" t="str">
        <f>IFERROR(VLOOKUP(G143,fontes!$A$2:$B$100,2,0),"0")</f>
        <v>Gestão Urbana</v>
      </c>
      <c r="I143" s="11"/>
      <c r="J143" s="10"/>
      <c r="K143" s="9" t="s">
        <v>215</v>
      </c>
      <c r="L143" s="9" t="s">
        <v>216</v>
      </c>
    </row>
    <row r="144" ht="15.0" customHeight="1">
      <c r="A144" s="10">
        <v>19.0</v>
      </c>
      <c r="B144" s="17" t="str">
        <f>IFERROR(VLOOKUP(A144,projetos!$A$2:$B$96,2,0),"0")</f>
        <v>PIU Terminal Princesa Isabel</v>
      </c>
      <c r="C144" s="10">
        <v>2.0</v>
      </c>
      <c r="D144" s="3" t="str">
        <f>IFERROR(VLOOKUP(C144,tramitacao!$A$2:$B$101,2,0),"0")</f>
        <v>Consulta Pública Inicial</v>
      </c>
      <c r="E144" s="10">
        <v>2.0</v>
      </c>
      <c r="F144" s="2" t="str">
        <f>IFERROR(VLOOKUP(E144,grupos!$A$2:$B$100,2,0),"0")</f>
        <v>Consulta Inicial</v>
      </c>
      <c r="G144" s="10">
        <v>1.0</v>
      </c>
      <c r="H144" s="10" t="str">
        <f>IFERROR(VLOOKUP(G144,fontes!$A$2:$B$100,2,0),"0")</f>
        <v>Gestão Urbana</v>
      </c>
      <c r="I144" s="11"/>
      <c r="J144" s="10"/>
      <c r="K144" s="9" t="s">
        <v>25</v>
      </c>
      <c r="L144" s="14" t="s">
        <v>217</v>
      </c>
    </row>
    <row r="145" ht="15.0" customHeight="1">
      <c r="A145" s="10">
        <v>19.0</v>
      </c>
      <c r="B145" s="17" t="str">
        <f>IFERROR(VLOOKUP(A145,projetos!$A$2:$B$96,2,0),"0")</f>
        <v>PIU Terminal Princesa Isabel</v>
      </c>
      <c r="C145" s="10">
        <v>2.0</v>
      </c>
      <c r="D145" s="3" t="str">
        <f>IFERROR(VLOOKUP(C145,tramitacao!$A$2:$B$101,2,0),"0")</f>
        <v>Consulta Pública Inicial</v>
      </c>
      <c r="E145" s="10">
        <v>2.0</v>
      </c>
      <c r="F145" s="2" t="str">
        <f>IFERROR(VLOOKUP(E145,grupos!$A$2:$B$100,2,0),"0")</f>
        <v>Consulta Inicial</v>
      </c>
      <c r="G145" s="10">
        <v>1.0</v>
      </c>
      <c r="H145" s="10" t="str">
        <f>IFERROR(VLOOKUP(G145,fontes!$A$2:$B$100,2,0),"0")</f>
        <v>Gestão Urbana</v>
      </c>
      <c r="I145" s="11"/>
      <c r="J145" s="10"/>
      <c r="K145" s="9" t="s">
        <v>136</v>
      </c>
      <c r="L145" s="14" t="s">
        <v>218</v>
      </c>
    </row>
    <row r="146" ht="15.0" customHeight="1">
      <c r="A146" s="10">
        <v>19.0</v>
      </c>
      <c r="B146" s="17" t="str">
        <f>IFERROR(VLOOKUP(A146,projetos!$A$2:$B$96,2,0),"0")</f>
        <v>PIU Terminal Princesa Isabel</v>
      </c>
      <c r="C146" s="10">
        <v>5.0</v>
      </c>
      <c r="D146" s="3" t="str">
        <f>IFERROR(VLOOKUP(C146,tramitacao!$A$2:$B$101,2,0),"0")</f>
        <v>Discussão Pública</v>
      </c>
      <c r="E146" s="10">
        <v>2.0</v>
      </c>
      <c r="F146" s="2" t="str">
        <f>IFERROR(VLOOKUP(E146,grupos!$A$2:$B$100,2,0),"0")</f>
        <v>Consulta Inicial</v>
      </c>
      <c r="G146" s="10">
        <v>1.0</v>
      </c>
      <c r="H146" s="10" t="str">
        <f>IFERROR(VLOOKUP(G146,fontes!$A$2:$B$100,2,0),"0")</f>
        <v>Gestão Urbana</v>
      </c>
      <c r="I146" s="11"/>
      <c r="J146" s="10"/>
      <c r="K146" s="9" t="s">
        <v>222</v>
      </c>
      <c r="L146" s="9" t="s">
        <v>244</v>
      </c>
    </row>
    <row r="147" ht="15.0" customHeight="1">
      <c r="A147" s="10">
        <v>19.0</v>
      </c>
      <c r="B147" s="17" t="str">
        <f>IFERROR(VLOOKUP(A147,projetos!$A$2:$B$96,2,0),"0")</f>
        <v>PIU Terminal Princesa Isabel</v>
      </c>
      <c r="C147" s="10">
        <v>5.0</v>
      </c>
      <c r="D147" s="3" t="str">
        <f>IFERROR(VLOOKUP(C147,tramitacao!$A$2:$B$101,2,0),"0")</f>
        <v>Discussão Pública</v>
      </c>
      <c r="E147" s="10">
        <v>2.0</v>
      </c>
      <c r="F147" s="2" t="str">
        <f>IFERROR(VLOOKUP(E147,grupos!$A$2:$B$100,2,0),"0")</f>
        <v>Consulta Inicial</v>
      </c>
      <c r="G147" s="10">
        <v>1.0</v>
      </c>
      <c r="H147" s="10" t="str">
        <f>IFERROR(VLOOKUP(G147,fontes!$A$2:$B$100,2,0),"0")</f>
        <v>Gestão Urbana</v>
      </c>
      <c r="I147" s="11"/>
      <c r="J147" s="10"/>
      <c r="K147" s="9" t="s">
        <v>236</v>
      </c>
      <c r="L147" s="9" t="s">
        <v>245</v>
      </c>
    </row>
    <row r="148" ht="15.0" customHeight="1">
      <c r="A148" s="10">
        <v>19.0</v>
      </c>
      <c r="B148" s="17" t="str">
        <f>IFERROR(VLOOKUP(A148,projetos!$A$2:$B$96,2,0),"0")</f>
        <v>PIU Terminal Princesa Isabel</v>
      </c>
      <c r="C148" s="10">
        <v>5.0</v>
      </c>
      <c r="D148" s="3" t="str">
        <f>IFERROR(VLOOKUP(C148,tramitacao!$A$2:$B$101,2,0),"0")</f>
        <v>Discussão Pública</v>
      </c>
      <c r="E148" s="10">
        <v>2.0</v>
      </c>
      <c r="F148" s="2" t="str">
        <f>IFERROR(VLOOKUP(E148,grupos!$A$2:$B$100,2,0),"0")</f>
        <v>Consulta Inicial</v>
      </c>
      <c r="G148" s="10">
        <v>1.0</v>
      </c>
      <c r="H148" s="10" t="str">
        <f>IFERROR(VLOOKUP(G148,fontes!$A$2:$B$100,2,0),"0")</f>
        <v>Gestão Urbana</v>
      </c>
      <c r="I148" s="11"/>
      <c r="J148" s="10"/>
      <c r="K148" s="9" t="s">
        <v>226</v>
      </c>
      <c r="L148" s="9" t="s">
        <v>246</v>
      </c>
    </row>
    <row r="149" ht="15.0" customHeight="1">
      <c r="A149" s="10">
        <v>19.0</v>
      </c>
      <c r="B149" s="17" t="str">
        <f>IFERROR(VLOOKUP(A149,projetos!$A$2:$B$96,2,0),"0")</f>
        <v>PIU Terminal Princesa Isabel</v>
      </c>
      <c r="C149" s="10">
        <v>5.0</v>
      </c>
      <c r="D149" s="3" t="str">
        <f>IFERROR(VLOOKUP(C149,tramitacao!$A$2:$B$101,2,0),"0")</f>
        <v>Discussão Pública</v>
      </c>
      <c r="E149" s="10">
        <v>2.0</v>
      </c>
      <c r="F149" s="2" t="str">
        <f>IFERROR(VLOOKUP(E149,grupos!$A$2:$B$100,2,0),"0")</f>
        <v>Consulta Inicial</v>
      </c>
      <c r="G149" s="10">
        <v>1.0</v>
      </c>
      <c r="H149" s="10" t="str">
        <f>IFERROR(VLOOKUP(G149,fontes!$A$2:$B$100,2,0),"0")</f>
        <v>Gestão Urbana</v>
      </c>
      <c r="I149" s="11"/>
      <c r="J149" s="10"/>
      <c r="K149" s="9" t="s">
        <v>240</v>
      </c>
      <c r="L149" s="9" t="s">
        <v>247</v>
      </c>
    </row>
    <row r="150" ht="15.0" customHeight="1">
      <c r="A150" s="10">
        <v>19.0</v>
      </c>
      <c r="B150" s="17" t="str">
        <f>IFERROR(VLOOKUP(A150,projetos!$A$2:$B$96,2,0),"0")</f>
        <v>PIU Terminal Princesa Isabel</v>
      </c>
      <c r="C150" s="10">
        <v>5.0</v>
      </c>
      <c r="D150" s="3" t="str">
        <f>IFERROR(VLOOKUP(C150,tramitacao!$A$2:$B$101,2,0),"0")</f>
        <v>Discussão Pública</v>
      </c>
      <c r="E150" s="10">
        <v>2.0</v>
      </c>
      <c r="F150" s="2" t="str">
        <f>IFERROR(VLOOKUP(E150,grupos!$A$2:$B$100,2,0),"0")</f>
        <v>Consulta Inicial</v>
      </c>
      <c r="G150" s="10">
        <v>1.0</v>
      </c>
      <c r="H150" s="10" t="str">
        <f>IFERROR(VLOOKUP(G150,fontes!$A$2:$B$100,2,0),"0")</f>
        <v>Gestão Urbana</v>
      </c>
      <c r="I150" s="11"/>
      <c r="J150" s="10"/>
      <c r="K150" s="9" t="s">
        <v>248</v>
      </c>
      <c r="L150" s="9" t="s">
        <v>249</v>
      </c>
    </row>
    <row r="151" ht="15.0" customHeight="1">
      <c r="A151" s="10">
        <v>19.0</v>
      </c>
      <c r="B151" s="17" t="str">
        <f>IFERROR(VLOOKUP(A151,projetos!$A$2:$B$96,2,0),"0")</f>
        <v>PIU Terminal Princesa Isabel</v>
      </c>
      <c r="C151" s="10">
        <v>5.0</v>
      </c>
      <c r="D151" s="3" t="str">
        <f>IFERROR(VLOOKUP(C151,tramitacao!$A$2:$B$101,2,0),"0")</f>
        <v>Discussão Pública</v>
      </c>
      <c r="E151" s="10">
        <v>2.0</v>
      </c>
      <c r="F151" s="2" t="str">
        <f>IFERROR(VLOOKUP(E151,grupos!$A$2:$B$100,2,0),"0")</f>
        <v>Consulta Inicial</v>
      </c>
      <c r="G151" s="10">
        <v>1.0</v>
      </c>
      <c r="H151" s="10" t="str">
        <f>IFERROR(VLOOKUP(G151,fontes!$A$2:$B$100,2,0),"0")</f>
        <v>Gestão Urbana</v>
      </c>
      <c r="I151" s="11"/>
      <c r="J151" s="10"/>
      <c r="K151" s="9" t="s">
        <v>242</v>
      </c>
      <c r="L151" s="15" t="s">
        <v>250</v>
      </c>
    </row>
    <row r="152" ht="15.0" customHeight="1">
      <c r="A152" s="10">
        <v>19.0</v>
      </c>
      <c r="B152" s="17" t="str">
        <f>IFERROR(VLOOKUP(A152,projetos!$A$2:$B$96,2,0),"0")</f>
        <v>PIU Terminal Princesa Isabel</v>
      </c>
      <c r="C152" s="10">
        <v>5.0</v>
      </c>
      <c r="D152" s="3" t="str">
        <f>IFERROR(VLOOKUP(C152,tramitacao!$A$2:$B$101,2,0),"0")</f>
        <v>Discussão Pública</v>
      </c>
      <c r="E152" s="10">
        <v>2.0</v>
      </c>
      <c r="F152" s="2" t="str">
        <f>IFERROR(VLOOKUP(E152,grupos!$A$2:$B$100,2,0),"0")</f>
        <v>Consulta Inicial</v>
      </c>
      <c r="G152" s="10">
        <v>1.0</v>
      </c>
      <c r="H152" s="10" t="str">
        <f>IFERROR(VLOOKUP(G152,fontes!$A$2:$B$100,2,0),"0")</f>
        <v>Gestão Urbana</v>
      </c>
      <c r="I152" s="11"/>
      <c r="J152" s="10"/>
      <c r="K152" s="9" t="s">
        <v>220</v>
      </c>
      <c r="L152" s="14" t="s">
        <v>221</v>
      </c>
    </row>
    <row r="153" ht="15.0" customHeight="1">
      <c r="A153" s="10">
        <v>19.0</v>
      </c>
      <c r="B153" s="17" t="str">
        <f>IFERROR(VLOOKUP(A153,projetos!$A$2:$B$96,2,0),"0")</f>
        <v>PIU Terminal Princesa Isabel</v>
      </c>
      <c r="C153" s="10">
        <v>5.0</v>
      </c>
      <c r="D153" s="3" t="str">
        <f>IFERROR(VLOOKUP(C153,tramitacao!$A$2:$B$101,2,0),"0")</f>
        <v>Discussão Pública</v>
      </c>
      <c r="E153" s="10">
        <v>2.0</v>
      </c>
      <c r="F153" s="2" t="str">
        <f>IFERROR(VLOOKUP(E153,grupos!$A$2:$B$100,2,0),"0")</f>
        <v>Consulta Inicial</v>
      </c>
      <c r="G153" s="10">
        <v>1.0</v>
      </c>
      <c r="H153" s="10" t="str">
        <f>IFERROR(VLOOKUP(G153,fontes!$A$2:$B$100,2,0),"0")</f>
        <v>Gestão Urbana</v>
      </c>
      <c r="I153" s="11"/>
      <c r="J153" s="10"/>
      <c r="K153" s="9" t="s">
        <v>20</v>
      </c>
      <c r="L153" s="9" t="s">
        <v>219</v>
      </c>
    </row>
    <row r="154" ht="15.0" customHeight="1">
      <c r="A154" s="10">
        <v>9.0</v>
      </c>
      <c r="B154" s="2" t="str">
        <f>IFERROR(VLOOKUP(A154,projetos!$A$2:$B$96,2,0),"0")</f>
        <v>PIU Vila Olímpia</v>
      </c>
      <c r="C154" s="10">
        <v>2.0</v>
      </c>
      <c r="D154" s="3" t="str">
        <f>IFERROR(VLOOKUP(C154,tramitacao!$A$2:$B$101,2,0),"0")</f>
        <v>Consulta Pública Inicial</v>
      </c>
      <c r="E154" s="10">
        <v>2.0</v>
      </c>
      <c r="F154" s="2" t="str">
        <f>IFERROR(VLOOKUP(E154,grupos!$A$2:$B$100,2,0),"0")</f>
        <v>Consulta Inicial</v>
      </c>
      <c r="G154" s="10">
        <v>1.0</v>
      </c>
      <c r="H154" s="10" t="str">
        <f>IFERROR(VLOOKUP(G154,fontes!$A$2:$B$100,2,0),"0")</f>
        <v>Gestão Urbana</v>
      </c>
      <c r="I154" s="11"/>
      <c r="J154" s="10"/>
      <c r="K154" s="9" t="s">
        <v>25</v>
      </c>
      <c r="L154" s="14" t="s">
        <v>251</v>
      </c>
    </row>
    <row r="155" ht="15.0" customHeight="1">
      <c r="A155" s="10">
        <v>1.0</v>
      </c>
      <c r="B155" s="2" t="str">
        <f>IFERROR(VLOOKUP(A155,projetos!$A$2:$B$96,2,0),"0")</f>
        <v>PIU Rio Branco</v>
      </c>
      <c r="C155" s="10">
        <v>2.0</v>
      </c>
      <c r="D155" s="3" t="str">
        <f>IFERROR(VLOOKUP(C155,tramitacao!$A$2:$B$101,2,0),"0")</f>
        <v>Consulta Pública Inicial</v>
      </c>
      <c r="E155" s="10">
        <v>2.0</v>
      </c>
      <c r="F155" s="2" t="str">
        <f>IFERROR(VLOOKUP(E155,grupos!$A$2:$B$100,2,0),"0")</f>
        <v>Consulta Inicial</v>
      </c>
      <c r="G155" s="10">
        <v>1.0</v>
      </c>
      <c r="H155" s="10" t="str">
        <f>IFERROR(VLOOKUP(G155,fontes!$A$2:$B$100,2,0),"0")</f>
        <v>Gestão Urbana</v>
      </c>
      <c r="I155" s="11" t="str">
        <f t="shared" ref="I155:I170" si="1">$I$3</f>
        <v/>
      </c>
      <c r="J155" s="10"/>
      <c r="K155" s="9" t="s">
        <v>20</v>
      </c>
      <c r="L155" s="9" t="s">
        <v>252</v>
      </c>
    </row>
    <row r="156" ht="15.0" customHeight="1">
      <c r="A156" s="10">
        <v>1.0</v>
      </c>
      <c r="B156" s="2" t="str">
        <f>IFERROR(VLOOKUP(A156,projetos!$A$2:$B$96,2,0),"0")</f>
        <v>PIU Rio Branco</v>
      </c>
      <c r="C156" s="10">
        <v>2.0</v>
      </c>
      <c r="D156" s="3" t="str">
        <f>IFERROR(VLOOKUP(C156,tramitacao!$A$2:$B$101,2,0),"0")</f>
        <v>Consulta Pública Inicial</v>
      </c>
      <c r="E156" s="10">
        <v>2.0</v>
      </c>
      <c r="F156" s="2" t="str">
        <f>IFERROR(VLOOKUP(E156,grupos!$A$2:$B$100,2,0),"0")</f>
        <v>Consulta Inicial</v>
      </c>
      <c r="G156" s="10">
        <v>1.0</v>
      </c>
      <c r="H156" s="10" t="str">
        <f>IFERROR(VLOOKUP(G156,fontes!$A$2:$B$100,2,0),"0")</f>
        <v>Gestão Urbana</v>
      </c>
      <c r="I156" s="11" t="str">
        <f t="shared" si="1"/>
        <v/>
      </c>
      <c r="J156" s="10"/>
      <c r="K156" s="9" t="s">
        <v>18</v>
      </c>
      <c r="L156" s="14" t="s">
        <v>253</v>
      </c>
    </row>
    <row r="157" ht="15.0" customHeight="1">
      <c r="A157" s="10">
        <v>1.0</v>
      </c>
      <c r="B157" s="2" t="str">
        <f>IFERROR(VLOOKUP(A157,projetos!$A$2:$B$96,2,0),"0")</f>
        <v>PIU Rio Branco</v>
      </c>
      <c r="C157" s="10">
        <v>2.0</v>
      </c>
      <c r="D157" s="3" t="str">
        <f>IFERROR(VLOOKUP(C157,tramitacao!$A$2:$B$101,2,0),"0")</f>
        <v>Consulta Pública Inicial</v>
      </c>
      <c r="E157" s="10">
        <v>2.0</v>
      </c>
      <c r="F157" s="2" t="str">
        <f>IFERROR(VLOOKUP(E157,grupos!$A$2:$B$100,2,0),"0")</f>
        <v>Consulta Inicial</v>
      </c>
      <c r="G157" s="10">
        <v>1.0</v>
      </c>
      <c r="H157" s="10" t="str">
        <f>IFERROR(VLOOKUP(G157,fontes!$A$2:$B$100,2,0),"0")</f>
        <v>Gestão Urbana</v>
      </c>
      <c r="I157" s="11" t="str">
        <f t="shared" si="1"/>
        <v/>
      </c>
      <c r="J157" s="10"/>
      <c r="K157" s="9" t="s">
        <v>254</v>
      </c>
      <c r="L157" s="14" t="s">
        <v>255</v>
      </c>
    </row>
    <row r="158" ht="15.0" customHeight="1">
      <c r="A158" s="10">
        <v>1.0</v>
      </c>
      <c r="B158" s="2" t="str">
        <f>IFERROR(VLOOKUP(A158,projetos!$A$2:$B$96,2,0),"0")</f>
        <v>PIU Rio Branco</v>
      </c>
      <c r="C158" s="10">
        <v>2.0</v>
      </c>
      <c r="D158" s="3" t="str">
        <f>IFERROR(VLOOKUP(C158,tramitacao!$A$2:$B$101,2,0),"0")</f>
        <v>Consulta Pública Inicial</v>
      </c>
      <c r="E158" s="10">
        <v>2.0</v>
      </c>
      <c r="F158" s="2" t="str">
        <f>IFERROR(VLOOKUP(E158,grupos!$A$2:$B$100,2,0),"0")</f>
        <v>Consulta Inicial</v>
      </c>
      <c r="G158" s="10">
        <v>1.0</v>
      </c>
      <c r="H158" s="10" t="str">
        <f>IFERROR(VLOOKUP(G158,fontes!$A$2:$B$100,2,0),"0")</f>
        <v>Gestão Urbana</v>
      </c>
      <c r="I158" s="11" t="str">
        <f t="shared" si="1"/>
        <v/>
      </c>
      <c r="J158" s="10"/>
      <c r="K158" s="9" t="s">
        <v>25</v>
      </c>
      <c r="L158" s="14" t="s">
        <v>256</v>
      </c>
    </row>
    <row r="159" ht="15.0" customHeight="1">
      <c r="A159" s="10">
        <v>4.0</v>
      </c>
      <c r="B159" s="2" t="str">
        <f>IFERROR(VLOOKUP(A159,projetos!$A$2:$B$96,2,0),"0")</f>
        <v>PIU NESP</v>
      </c>
      <c r="C159" s="10">
        <v>1.0</v>
      </c>
      <c r="D159" s="3" t="str">
        <f>IFERROR(VLOOKUP(C159,tramitacao!$A$2:$B$101,2,0),"0")</f>
        <v>Proposição</v>
      </c>
      <c r="E159" s="10">
        <v>2.0</v>
      </c>
      <c r="F159" s="2" t="str">
        <f>IFERROR(VLOOKUP(E159,grupos!$A$2:$B$100,2,0),"0")</f>
        <v>Consulta Inicial</v>
      </c>
      <c r="G159" s="10">
        <v>1.0</v>
      </c>
      <c r="H159" s="10" t="str">
        <f>IFERROR(VLOOKUP(G159,fontes!$A$2:$B$100,2,0),"0")</f>
        <v>Gestão Urbana</v>
      </c>
      <c r="I159" s="11" t="str">
        <f t="shared" si="1"/>
        <v/>
      </c>
      <c r="J159" s="10"/>
      <c r="K159" s="9" t="s">
        <v>14</v>
      </c>
      <c r="L159" s="9" t="s">
        <v>257</v>
      </c>
    </row>
    <row r="160" ht="15.0" customHeight="1">
      <c r="A160" s="10">
        <v>4.0</v>
      </c>
      <c r="B160" s="2" t="str">
        <f>IFERROR(VLOOKUP(A160,projetos!$A$2:$B$96,2,0),"0")</f>
        <v>PIU NESP</v>
      </c>
      <c r="C160" s="10">
        <v>2.0</v>
      </c>
      <c r="D160" s="3" t="str">
        <f>IFERROR(VLOOKUP(C160,tramitacao!$A$2:$B$101,2,0),"0")</f>
        <v>Consulta Pública Inicial</v>
      </c>
      <c r="E160" s="10">
        <v>2.0</v>
      </c>
      <c r="F160" s="2" t="str">
        <f>IFERROR(VLOOKUP(E160,grupos!$A$2:$B$100,2,0),"0")</f>
        <v>Consulta Inicial</v>
      </c>
      <c r="G160" s="10">
        <v>1.0</v>
      </c>
      <c r="H160" s="10" t="str">
        <f>IFERROR(VLOOKUP(G160,fontes!$A$2:$B$100,2,0),"0")</f>
        <v>Gestão Urbana</v>
      </c>
      <c r="I160" s="11" t="str">
        <f t="shared" si="1"/>
        <v/>
      </c>
      <c r="J160" s="10"/>
      <c r="K160" s="9" t="s">
        <v>16</v>
      </c>
      <c r="L160" s="9" t="s">
        <v>258</v>
      </c>
    </row>
    <row r="161" ht="15.0" customHeight="1">
      <c r="A161" s="10">
        <v>4.0</v>
      </c>
      <c r="B161" s="2" t="str">
        <f>IFERROR(VLOOKUP(A161,projetos!$A$2:$B$96,2,0),"0")</f>
        <v>PIU NESP</v>
      </c>
      <c r="C161" s="10">
        <v>2.0</v>
      </c>
      <c r="D161" s="3" t="str">
        <f>IFERROR(VLOOKUP(C161,tramitacao!$A$2:$B$101,2,0),"0")</f>
        <v>Consulta Pública Inicial</v>
      </c>
      <c r="E161" s="10">
        <v>2.0</v>
      </c>
      <c r="F161" s="2" t="str">
        <f>IFERROR(VLOOKUP(E161,grupos!$A$2:$B$100,2,0),"0")</f>
        <v>Consulta Inicial</v>
      </c>
      <c r="G161" s="10">
        <v>1.0</v>
      </c>
      <c r="H161" s="10" t="str">
        <f>IFERROR(VLOOKUP(G161,fontes!$A$2:$B$100,2,0),"0")</f>
        <v>Gestão Urbana</v>
      </c>
      <c r="I161" s="11" t="str">
        <f t="shared" si="1"/>
        <v/>
      </c>
      <c r="J161" s="10"/>
      <c r="K161" s="9" t="s">
        <v>18</v>
      </c>
      <c r="L161" s="9" t="s">
        <v>259</v>
      </c>
    </row>
    <row r="162" ht="12.75" customHeight="1">
      <c r="A162" s="10">
        <v>7.0</v>
      </c>
      <c r="B162" s="2" t="str">
        <f>IFERROR(VLOOKUP(A162,projetos!$A$2:$B$96,2,0),"0")</f>
        <v>PIU Anhembi</v>
      </c>
      <c r="C162" s="10">
        <v>1.0</v>
      </c>
      <c r="D162" s="3" t="str">
        <f>IFERROR(VLOOKUP(C162,tramitacao!$A$2:$B$101,2,0),"0")</f>
        <v>Proposição</v>
      </c>
      <c r="E162" s="10">
        <v>0.0</v>
      </c>
      <c r="F162" s="2" t="str">
        <f>IFERROR(VLOOKUP(E162,grupos!$A$2:$B$100,2,0),"0")</f>
        <v>0</v>
      </c>
      <c r="G162" s="10">
        <v>2.0</v>
      </c>
      <c r="H162" s="10" t="str">
        <f>IFERROR(VLOOKUP(G162,fontes!$A$2:$B$100,2,0),"0")</f>
        <v>PA</v>
      </c>
      <c r="I162" s="11" t="str">
        <f t="shared" si="1"/>
        <v/>
      </c>
      <c r="J162" s="10"/>
      <c r="K162" s="9" t="s">
        <v>260</v>
      </c>
      <c r="L162" s="9" t="s">
        <v>261</v>
      </c>
    </row>
    <row r="163" ht="12.75" customHeight="1">
      <c r="A163" s="10">
        <v>7.0</v>
      </c>
      <c r="B163" s="2" t="str">
        <f>IFERROR(VLOOKUP(A163,projetos!$A$2:$B$96,2,0),"0")</f>
        <v>PIU Anhembi</v>
      </c>
      <c r="C163" s="10">
        <v>2.0</v>
      </c>
      <c r="D163" s="3" t="str">
        <f>IFERROR(VLOOKUP(C163,tramitacao!$A$2:$B$101,2,0),"0")</f>
        <v>Consulta Pública Inicial</v>
      </c>
      <c r="E163" s="10">
        <v>2.0</v>
      </c>
      <c r="F163" s="2" t="str">
        <f>IFERROR(VLOOKUP(E163,grupos!$A$2:$B$100,2,0),"0")</f>
        <v>Consulta Inicial</v>
      </c>
      <c r="G163" s="10">
        <v>1.0</v>
      </c>
      <c r="H163" s="10" t="str">
        <f>IFERROR(VLOOKUP(G163,fontes!$A$2:$B$100,2,0),"0")</f>
        <v>Gestão Urbana</v>
      </c>
      <c r="I163" s="11" t="str">
        <f t="shared" si="1"/>
        <v/>
      </c>
      <c r="J163" s="10"/>
      <c r="K163" s="9" t="s">
        <v>23</v>
      </c>
      <c r="L163" s="9" t="s">
        <v>262</v>
      </c>
    </row>
    <row r="164" ht="12.75" customHeight="1">
      <c r="A164" s="10">
        <v>7.0</v>
      </c>
      <c r="B164" s="2" t="str">
        <f>IFERROR(VLOOKUP(A164,projetos!$A$2:$B$96,2,0),"0")</f>
        <v>PIU Anhembi</v>
      </c>
      <c r="C164" s="10">
        <v>2.0</v>
      </c>
      <c r="D164" s="3" t="str">
        <f>IFERROR(VLOOKUP(C164,tramitacao!$A$2:$B$101,2,0),"0")</f>
        <v>Consulta Pública Inicial</v>
      </c>
      <c r="E164" s="10">
        <v>2.0</v>
      </c>
      <c r="F164" s="2" t="str">
        <f>IFERROR(VLOOKUP(E164,grupos!$A$2:$B$100,2,0),"0")</f>
        <v>Consulta Inicial</v>
      </c>
      <c r="G164" s="10">
        <v>1.0</v>
      </c>
      <c r="H164" s="10" t="str">
        <f>IFERROR(VLOOKUP(G164,fontes!$A$2:$B$100,2,0),"0")</f>
        <v>Gestão Urbana</v>
      </c>
      <c r="I164" s="11" t="str">
        <f t="shared" si="1"/>
        <v/>
      </c>
      <c r="J164" s="10"/>
      <c r="K164" s="9" t="s">
        <v>20</v>
      </c>
      <c r="L164" s="14" t="s">
        <v>263</v>
      </c>
    </row>
    <row r="165" ht="12.75" customHeight="1">
      <c r="A165" s="10">
        <v>7.0</v>
      </c>
      <c r="B165" s="2" t="str">
        <f>IFERROR(VLOOKUP(A165,projetos!$A$2:$B$96,2,0),"0")</f>
        <v>PIU Anhembi</v>
      </c>
      <c r="C165" s="10">
        <v>2.0</v>
      </c>
      <c r="D165" s="3" t="str">
        <f>IFERROR(VLOOKUP(C165,tramitacao!$A$2:$B$101,2,0),"0")</f>
        <v>Consulta Pública Inicial</v>
      </c>
      <c r="E165" s="10">
        <v>2.0</v>
      </c>
      <c r="F165" s="2" t="str">
        <f>IFERROR(VLOOKUP(E165,grupos!$A$2:$B$100,2,0),"0")</f>
        <v>Consulta Inicial</v>
      </c>
      <c r="G165" s="10">
        <v>1.0</v>
      </c>
      <c r="H165" s="10" t="str">
        <f>IFERROR(VLOOKUP(G165,fontes!$A$2:$B$100,2,0),"0")</f>
        <v>Gestão Urbana</v>
      </c>
      <c r="I165" s="11" t="str">
        <f t="shared" si="1"/>
        <v/>
      </c>
      <c r="J165" s="10"/>
      <c r="K165" s="9" t="s">
        <v>264</v>
      </c>
      <c r="L165" s="9" t="s">
        <v>265</v>
      </c>
    </row>
    <row r="166" ht="12.75" customHeight="1">
      <c r="A166" s="10">
        <v>7.0</v>
      </c>
      <c r="B166" s="2" t="str">
        <f>IFERROR(VLOOKUP(A166,projetos!$A$2:$B$96,2,0),"0")</f>
        <v>PIU Anhembi</v>
      </c>
      <c r="C166" s="10">
        <v>2.0</v>
      </c>
      <c r="D166" s="3" t="str">
        <f>IFERROR(VLOOKUP(C166,tramitacao!$A$2:$B$101,2,0),"0")</f>
        <v>Consulta Pública Inicial</v>
      </c>
      <c r="E166" s="10">
        <v>2.0</v>
      </c>
      <c r="F166" s="2" t="str">
        <f>IFERROR(VLOOKUP(E166,grupos!$A$2:$B$100,2,0),"0")</f>
        <v>Consulta Inicial</v>
      </c>
      <c r="G166" s="10">
        <v>1.0</v>
      </c>
      <c r="H166" s="10" t="str">
        <f>IFERROR(VLOOKUP(G166,fontes!$A$2:$B$100,2,0),"0")</f>
        <v>Gestão Urbana</v>
      </c>
      <c r="I166" s="11" t="str">
        <f t="shared" si="1"/>
        <v/>
      </c>
      <c r="J166" s="10"/>
      <c r="K166" s="9" t="s">
        <v>266</v>
      </c>
      <c r="L166" s="9" t="s">
        <v>267</v>
      </c>
    </row>
    <row r="167" ht="12.75" customHeight="1">
      <c r="A167" s="10">
        <v>10.0</v>
      </c>
      <c r="B167" s="2" t="str">
        <f>IFERROR(VLOOKUP(A167,projetos!$A$2:$B$96,2,0),"0")</f>
        <v>PIU Nações Unidas</v>
      </c>
      <c r="C167" s="10">
        <v>2.0</v>
      </c>
      <c r="D167" s="3" t="str">
        <f>IFERROR(VLOOKUP(C167,tramitacao!$A$2:$B$101,2,0),"0")</f>
        <v>Consulta Pública Inicial</v>
      </c>
      <c r="E167" s="10">
        <v>2.0</v>
      </c>
      <c r="F167" s="2" t="str">
        <f>IFERROR(VLOOKUP(E167,grupos!$A$2:$B$100,2,0),"0")</f>
        <v>Consulta Inicial</v>
      </c>
      <c r="G167" s="10">
        <v>1.0</v>
      </c>
      <c r="H167" s="10" t="str">
        <f>IFERROR(VLOOKUP(G167,fontes!$A$2:$B$100,2,0),"0")</f>
        <v>Gestão Urbana</v>
      </c>
      <c r="I167" s="11" t="str">
        <f t="shared" si="1"/>
        <v/>
      </c>
      <c r="J167" s="10"/>
      <c r="K167" s="9" t="s">
        <v>37</v>
      </c>
      <c r="L167" s="14" t="s">
        <v>268</v>
      </c>
    </row>
    <row r="168" ht="12.75" customHeight="1">
      <c r="A168" s="10">
        <v>10.0</v>
      </c>
      <c r="B168" s="2" t="str">
        <f>IFERROR(VLOOKUP(A168,projetos!$A$2:$B$96,2,0),"0")</f>
        <v>PIU Nações Unidas</v>
      </c>
      <c r="C168" s="10">
        <v>2.0</v>
      </c>
      <c r="D168" s="3" t="str">
        <f>IFERROR(VLOOKUP(C168,tramitacao!$A$2:$B$101,2,0),"0")</f>
        <v>Consulta Pública Inicial</v>
      </c>
      <c r="E168" s="10">
        <v>2.0</v>
      </c>
      <c r="F168" s="2" t="str">
        <f>IFERROR(VLOOKUP(E168,grupos!$A$2:$B$100,2,0),"0")</f>
        <v>Consulta Inicial</v>
      </c>
      <c r="G168" s="10">
        <v>1.0</v>
      </c>
      <c r="H168" s="10" t="str">
        <f>IFERROR(VLOOKUP(G168,fontes!$A$2:$B$100,2,0),"0")</f>
        <v>Gestão Urbana</v>
      </c>
      <c r="I168" s="11" t="str">
        <f t="shared" si="1"/>
        <v/>
      </c>
      <c r="J168" s="10"/>
      <c r="K168" s="9" t="s">
        <v>16</v>
      </c>
      <c r="L168" s="14" t="s">
        <v>269</v>
      </c>
    </row>
    <row r="169" ht="12.75" customHeight="1">
      <c r="A169" s="10">
        <v>10.0</v>
      </c>
      <c r="B169" s="2" t="str">
        <f>IFERROR(VLOOKUP(A169,projetos!$A$2:$B$96,2,0),"0")</f>
        <v>PIU Nações Unidas</v>
      </c>
      <c r="C169" s="10">
        <v>2.0</v>
      </c>
      <c r="D169" s="3" t="str">
        <f>IFERROR(VLOOKUP(C169,tramitacao!$A$2:$B$101,2,0),"0")</f>
        <v>Consulta Pública Inicial</v>
      </c>
      <c r="E169" s="10">
        <v>2.0</v>
      </c>
      <c r="F169" s="2" t="str">
        <f>IFERROR(VLOOKUP(E169,grupos!$A$2:$B$100,2,0),"0")</f>
        <v>Consulta Inicial</v>
      </c>
      <c r="G169" s="10">
        <v>1.0</v>
      </c>
      <c r="H169" s="10" t="str">
        <f>IFERROR(VLOOKUP(G169,fontes!$A$2:$B$100,2,0),"0")</f>
        <v>Gestão Urbana</v>
      </c>
      <c r="I169" s="11" t="str">
        <f t="shared" si="1"/>
        <v/>
      </c>
      <c r="J169" s="10"/>
      <c r="K169" s="9" t="s">
        <v>270</v>
      </c>
      <c r="L169" s="14" t="s">
        <v>271</v>
      </c>
    </row>
    <row r="170" ht="12.75" customHeight="1">
      <c r="A170" s="10">
        <v>10.0</v>
      </c>
      <c r="B170" s="2" t="str">
        <f>IFERROR(VLOOKUP(A170,projetos!$A$2:$B$96,2,0),"0")</f>
        <v>PIU Nações Unidas</v>
      </c>
      <c r="C170" s="10">
        <v>2.0</v>
      </c>
      <c r="D170" s="3" t="str">
        <f>IFERROR(VLOOKUP(C170,tramitacao!$A$2:$B$101,2,0),"0")</f>
        <v>Consulta Pública Inicial</v>
      </c>
      <c r="E170" s="10">
        <v>2.0</v>
      </c>
      <c r="F170" s="2" t="str">
        <f>IFERROR(VLOOKUP(E170,grupos!$A$2:$B$100,2,0),"0")</f>
        <v>Consulta Inicial</v>
      </c>
      <c r="G170" s="10">
        <v>1.0</v>
      </c>
      <c r="H170" s="10" t="str">
        <f>IFERROR(VLOOKUP(G170,fontes!$A$2:$B$100,2,0),"0")</f>
        <v>Gestão Urbana</v>
      </c>
      <c r="I170" s="11" t="str">
        <f t="shared" si="1"/>
        <v/>
      </c>
      <c r="J170" s="10"/>
      <c r="K170" s="9" t="s">
        <v>23</v>
      </c>
      <c r="L170" s="14" t="s">
        <v>272</v>
      </c>
    </row>
    <row r="171" ht="12.75" customHeight="1">
      <c r="A171" s="10">
        <v>4.0</v>
      </c>
      <c r="B171" s="2" t="str">
        <f>IFERROR(VLOOKUP(A171,projetos!$A$2:$B$96,2,0),"0")</f>
        <v>PIU NESP</v>
      </c>
      <c r="C171" s="10">
        <v>0.0</v>
      </c>
      <c r="D171" s="3" t="str">
        <f>IFERROR(VLOOKUP(C171,tramitacao!$A$2:$B$101,2,0),"0")</f>
        <v>0</v>
      </c>
      <c r="E171" s="10">
        <v>0.0</v>
      </c>
      <c r="F171" s="2" t="str">
        <f>IFERROR(VLOOKUP(E171,grupos!$A$2:$B$100,2,0),"0")</f>
        <v>0</v>
      </c>
      <c r="G171" s="10">
        <v>1.0</v>
      </c>
      <c r="H171" s="10" t="str">
        <f>IFERROR(VLOOKUP(G171,fontes!$A$2:$B$100,2,0),"0")</f>
        <v>Gestão Urbana</v>
      </c>
      <c r="I171" s="11">
        <v>42609.0</v>
      </c>
      <c r="J171" s="10"/>
      <c r="K171" s="9" t="s">
        <v>273</v>
      </c>
      <c r="L171" s="12" t="s">
        <v>60</v>
      </c>
    </row>
    <row r="172" ht="12.75" customHeight="1">
      <c r="A172" s="10">
        <v>4.0</v>
      </c>
      <c r="B172" s="2" t="str">
        <f>IFERROR(VLOOKUP(A172,projetos!$A$2:$B$96,2,0),"0")</f>
        <v>PIU NESP</v>
      </c>
      <c r="C172" s="10">
        <v>0.0</v>
      </c>
      <c r="D172" s="3" t="str">
        <f>IFERROR(VLOOKUP(C172,tramitacao!$A$2:$B$101,2,0),"0")</f>
        <v>0</v>
      </c>
      <c r="E172" s="10">
        <v>0.0</v>
      </c>
      <c r="F172" s="2" t="str">
        <f>IFERROR(VLOOKUP(E172,grupos!$A$2:$B$100,2,0),"0")</f>
        <v>0</v>
      </c>
      <c r="G172" s="10">
        <v>1.0</v>
      </c>
      <c r="H172" s="10" t="str">
        <f>IFERROR(VLOOKUP(G172,fontes!$A$2:$B$100,2,0),"0")</f>
        <v>Gestão Urbana</v>
      </c>
      <c r="I172" s="11">
        <v>42609.0</v>
      </c>
      <c r="J172" s="10"/>
      <c r="K172" s="9" t="s">
        <v>274</v>
      </c>
      <c r="L172" s="12" t="s">
        <v>63</v>
      </c>
    </row>
    <row r="173" ht="12.75" customHeight="1">
      <c r="A173" s="10">
        <v>4.0</v>
      </c>
      <c r="B173" s="2" t="str">
        <f>IFERROR(VLOOKUP(A173,projetos!$A$2:$B$96,2,0),"0")</f>
        <v>PIU NESP</v>
      </c>
      <c r="C173" s="10">
        <v>0.0</v>
      </c>
      <c r="D173" s="3" t="str">
        <f>IFERROR(VLOOKUP(C173,tramitacao!$A$2:$B$101,2,0),"0")</f>
        <v>0</v>
      </c>
      <c r="E173" s="10">
        <v>0.0</v>
      </c>
      <c r="F173" s="2" t="str">
        <f>IFERROR(VLOOKUP(E173,grupos!$A$2:$B$100,2,0),"0")</f>
        <v>0</v>
      </c>
      <c r="G173" s="10">
        <v>1.0</v>
      </c>
      <c r="H173" s="10" t="str">
        <f>IFERROR(VLOOKUP(G173,fontes!$A$2:$B$100,2,0),"0")</f>
        <v>Gestão Urbana</v>
      </c>
      <c r="I173" s="11">
        <v>42609.0</v>
      </c>
      <c r="J173" s="10"/>
      <c r="K173" s="9" t="s">
        <v>275</v>
      </c>
      <c r="L173" s="12" t="s">
        <v>59</v>
      </c>
    </row>
    <row r="174" ht="12.75" customHeight="1">
      <c r="A174" s="10">
        <v>4.0</v>
      </c>
      <c r="B174" s="2" t="str">
        <f>IFERROR(VLOOKUP(A174,projetos!$A$2:$B$96,2,0),"0")</f>
        <v>PIU NESP</v>
      </c>
      <c r="C174" s="10">
        <v>0.0</v>
      </c>
      <c r="D174" s="3" t="str">
        <f>IFERROR(VLOOKUP(C174,tramitacao!$A$2:$B$101,2,0),"0")</f>
        <v>0</v>
      </c>
      <c r="E174" s="10">
        <v>0.0</v>
      </c>
      <c r="F174" s="2" t="str">
        <f>IFERROR(VLOOKUP(E174,grupos!$A$2:$B$100,2,0),"0")</f>
        <v>0</v>
      </c>
      <c r="G174" s="10">
        <v>1.0</v>
      </c>
      <c r="H174" s="10" t="str">
        <f>IFERROR(VLOOKUP(G174,fontes!$A$2:$B$100,2,0),"0")</f>
        <v>Gestão Urbana</v>
      </c>
      <c r="I174" s="11">
        <v>42609.0</v>
      </c>
      <c r="J174" s="10"/>
      <c r="K174" s="9" t="s">
        <v>276</v>
      </c>
      <c r="L174" s="12" t="s">
        <v>61</v>
      </c>
    </row>
    <row r="175" ht="12.75" customHeight="1">
      <c r="A175" s="10">
        <v>2.0</v>
      </c>
      <c r="B175" s="2" t="str">
        <f>IFERROR(VLOOKUP(A175,projetos!$A$2:$B$96,2,0),"0")</f>
        <v>PIU Vila Leopoldina</v>
      </c>
      <c r="C175" s="10">
        <v>0.0</v>
      </c>
      <c r="D175" s="3" t="str">
        <f>IFERROR(VLOOKUP(C175,tramitacao!$A$2:$B$101,2,0),"0")</f>
        <v>0</v>
      </c>
      <c r="E175" s="10">
        <v>0.0</v>
      </c>
      <c r="F175" s="2" t="str">
        <f>IFERROR(VLOOKUP(E175,grupos!$A$2:$B$100,2,0),"0")</f>
        <v>0</v>
      </c>
      <c r="G175" s="10">
        <v>1.0</v>
      </c>
      <c r="H175" s="10" t="str">
        <f>IFERROR(VLOOKUP(G175,fontes!$A$2:$B$100,2,0),"0")</f>
        <v>Gestão Urbana</v>
      </c>
      <c r="I175" s="11">
        <v>42634.0</v>
      </c>
      <c r="J175" s="10"/>
      <c r="K175" s="9" t="s">
        <v>277</v>
      </c>
      <c r="L175" s="9" t="s">
        <v>278</v>
      </c>
    </row>
    <row r="176" ht="12.75" customHeight="1">
      <c r="A176" s="10">
        <v>2.0</v>
      </c>
      <c r="B176" s="2" t="str">
        <f>IFERROR(VLOOKUP(A176,projetos!$A$2:$B$96,2,0),"0")</f>
        <v>PIU Vila Leopoldina</v>
      </c>
      <c r="C176" s="10">
        <v>0.0</v>
      </c>
      <c r="D176" s="3" t="str">
        <f>IFERROR(VLOOKUP(C176,tramitacao!$A$2:$B$101,2,0),"0")</f>
        <v>0</v>
      </c>
      <c r="E176" s="10">
        <v>0.0</v>
      </c>
      <c r="F176" s="2" t="str">
        <f>IFERROR(VLOOKUP(E176,grupos!$A$2:$B$100,2,0),"0")</f>
        <v>0</v>
      </c>
      <c r="G176" s="10">
        <v>1.0</v>
      </c>
      <c r="H176" s="10" t="str">
        <f>IFERROR(VLOOKUP(G176,fontes!$A$2:$B$100,2,0),"0")</f>
        <v>Gestão Urbana</v>
      </c>
      <c r="I176" s="11">
        <v>42634.0</v>
      </c>
      <c r="J176" s="10"/>
      <c r="K176" s="9" t="s">
        <v>279</v>
      </c>
      <c r="L176" s="9" t="s">
        <v>280</v>
      </c>
    </row>
    <row r="177" ht="12.75" customHeight="1">
      <c r="A177" s="10">
        <v>2.0</v>
      </c>
      <c r="B177" s="2" t="str">
        <f>IFERROR(VLOOKUP(A177,projetos!$A$2:$B$96,2,0),"0")</f>
        <v>PIU Vila Leopoldina</v>
      </c>
      <c r="C177" s="10">
        <v>0.0</v>
      </c>
      <c r="D177" s="3" t="str">
        <f>IFERROR(VLOOKUP(C177,tramitacao!$A$2:$B$101,2,0),"0")</f>
        <v>0</v>
      </c>
      <c r="E177" s="10">
        <v>0.0</v>
      </c>
      <c r="F177" s="2" t="str">
        <f>IFERROR(VLOOKUP(E177,grupos!$A$2:$B$100,2,0),"0")</f>
        <v>0</v>
      </c>
      <c r="G177" s="10">
        <v>1.0</v>
      </c>
      <c r="H177" s="10" t="str">
        <f>IFERROR(VLOOKUP(G177,fontes!$A$2:$B$100,2,0),"0")</f>
        <v>Gestão Urbana</v>
      </c>
      <c r="I177" s="11">
        <v>42634.0</v>
      </c>
      <c r="J177" s="10"/>
      <c r="K177" s="9" t="s">
        <v>279</v>
      </c>
      <c r="L177" s="9" t="s">
        <v>281</v>
      </c>
    </row>
    <row r="178" ht="12.75" customHeight="1">
      <c r="A178" s="10">
        <v>2.0</v>
      </c>
      <c r="B178" s="2" t="str">
        <f>IFERROR(VLOOKUP(A178,projetos!$A$2:$B$96,2,0),"0")</f>
        <v>PIU Vila Leopoldina</v>
      </c>
      <c r="C178" s="10">
        <v>0.0</v>
      </c>
      <c r="D178" s="3" t="str">
        <f>IFERROR(VLOOKUP(C178,tramitacao!$A$2:$B$101,2,0),"0")</f>
        <v>0</v>
      </c>
      <c r="E178" s="10">
        <v>0.0</v>
      </c>
      <c r="F178" s="2" t="str">
        <f>IFERROR(VLOOKUP(E178,grupos!$A$2:$B$100,2,0),"0")</f>
        <v>0</v>
      </c>
      <c r="G178" s="10">
        <v>1.0</v>
      </c>
      <c r="H178" s="10" t="str">
        <f>IFERROR(VLOOKUP(G178,fontes!$A$2:$B$100,2,0),"0")</f>
        <v>Gestão Urbana</v>
      </c>
      <c r="I178" s="11">
        <v>42634.0</v>
      </c>
      <c r="J178" s="10"/>
      <c r="K178" s="9" t="s">
        <v>282</v>
      </c>
      <c r="L178" s="9" t="s">
        <v>283</v>
      </c>
    </row>
    <row r="179" ht="12.75" customHeight="1">
      <c r="A179" s="10">
        <v>2.0</v>
      </c>
      <c r="B179" s="2" t="str">
        <f>IFERROR(VLOOKUP(A179,projetos!$A$2:$B$96,2,0),"0")</f>
        <v>PIU Vila Leopoldina</v>
      </c>
      <c r="C179" s="10">
        <v>0.0</v>
      </c>
      <c r="D179" s="3" t="str">
        <f>IFERROR(VLOOKUP(C179,tramitacao!$A$2:$B$101,2,0),"0")</f>
        <v>0</v>
      </c>
      <c r="E179" s="10">
        <v>0.0</v>
      </c>
      <c r="F179" s="2" t="str">
        <f>IFERROR(VLOOKUP(E179,grupos!$A$2:$B$100,2,0),"0")</f>
        <v>0</v>
      </c>
      <c r="G179" s="10">
        <v>1.0</v>
      </c>
      <c r="H179" s="10" t="str">
        <f>IFERROR(VLOOKUP(G179,fontes!$A$2:$B$100,2,0),"0")</f>
        <v>Gestão Urbana</v>
      </c>
      <c r="I179" s="11">
        <v>42634.0</v>
      </c>
      <c r="J179" s="10"/>
      <c r="K179" s="9" t="s">
        <v>284</v>
      </c>
      <c r="L179" s="9" t="s">
        <v>285</v>
      </c>
    </row>
    <row r="180" ht="12.75" customHeight="1">
      <c r="A180" s="10">
        <v>2.0</v>
      </c>
      <c r="B180" s="2" t="str">
        <f>IFERROR(VLOOKUP(A180,projetos!$A$2:$B$96,2,0),"0")</f>
        <v>PIU Vila Leopoldina</v>
      </c>
      <c r="C180" s="10">
        <v>0.0</v>
      </c>
      <c r="D180" s="3" t="str">
        <f>IFERROR(VLOOKUP(C180,tramitacao!$A$2:$B$101,2,0),"0")</f>
        <v>0</v>
      </c>
      <c r="E180" s="10">
        <v>0.0</v>
      </c>
      <c r="F180" s="2" t="str">
        <f>IFERROR(VLOOKUP(E180,grupos!$A$2:$B$100,2,0),"0")</f>
        <v>0</v>
      </c>
      <c r="G180" s="10">
        <v>1.0</v>
      </c>
      <c r="H180" s="10" t="str">
        <f>IFERROR(VLOOKUP(G180,fontes!$A$2:$B$100,2,0),"0")</f>
        <v>Gestão Urbana</v>
      </c>
      <c r="I180" s="11">
        <v>42634.0</v>
      </c>
      <c r="J180" s="10"/>
      <c r="K180" s="9" t="s">
        <v>286</v>
      </c>
      <c r="L180" s="9" t="s">
        <v>287</v>
      </c>
    </row>
    <row r="181" ht="12.75" customHeight="1">
      <c r="A181" s="10">
        <v>2.0</v>
      </c>
      <c r="B181" s="2" t="str">
        <f>IFERROR(VLOOKUP(A181,projetos!$A$2:$B$96,2,0),"0")</f>
        <v>PIU Vila Leopoldina</v>
      </c>
      <c r="C181" s="10">
        <v>0.0</v>
      </c>
      <c r="D181" s="3" t="str">
        <f>IFERROR(VLOOKUP(C181,tramitacao!$A$2:$B$101,2,0),"0")</f>
        <v>0</v>
      </c>
      <c r="E181" s="10">
        <v>0.0</v>
      </c>
      <c r="F181" s="2" t="str">
        <f>IFERROR(VLOOKUP(E181,grupos!$A$2:$B$100,2,0),"0")</f>
        <v>0</v>
      </c>
      <c r="G181" s="10">
        <v>1.0</v>
      </c>
      <c r="H181" s="10" t="str">
        <f>IFERROR(VLOOKUP(G181,fontes!$A$2:$B$100,2,0),"0")</f>
        <v>Gestão Urbana</v>
      </c>
      <c r="I181" s="11">
        <v>42675.0</v>
      </c>
      <c r="J181" s="10"/>
      <c r="K181" s="9" t="s">
        <v>288</v>
      </c>
      <c r="L181" s="9" t="s">
        <v>29</v>
      </c>
    </row>
    <row r="182" ht="12.75" customHeight="1">
      <c r="A182" s="10">
        <v>4.0</v>
      </c>
      <c r="B182" s="2" t="str">
        <f>IFERROR(VLOOKUP(A182,projetos!$A$2:$B$96,2,0),"0")</f>
        <v>PIU NESP</v>
      </c>
      <c r="C182" s="10">
        <v>0.0</v>
      </c>
      <c r="D182" s="3" t="str">
        <f>IFERROR(VLOOKUP(C182,tramitacao!$A$2:$B$101,2,0),"0")</f>
        <v>0</v>
      </c>
      <c r="E182" s="10">
        <v>0.0</v>
      </c>
      <c r="F182" s="2" t="str">
        <f>IFERROR(VLOOKUP(E182,grupos!$A$2:$B$100,2,0),"0")</f>
        <v>0</v>
      </c>
      <c r="G182" s="10">
        <v>1.0</v>
      </c>
      <c r="H182" s="10" t="str">
        <f>IFERROR(VLOOKUP(G182,fontes!$A$2:$B$100,2,0),"0")</f>
        <v>Gestão Urbana</v>
      </c>
      <c r="I182" s="11">
        <v>42721.0</v>
      </c>
      <c r="J182" s="10"/>
      <c r="K182" s="9" t="s">
        <v>275</v>
      </c>
      <c r="L182" s="12" t="s">
        <v>289</v>
      </c>
    </row>
    <row r="183" ht="12.75" customHeight="1">
      <c r="A183" s="10">
        <v>4.0</v>
      </c>
      <c r="B183" s="2" t="str">
        <f>IFERROR(VLOOKUP(A183,projetos!$A$2:$B$96,2,0),"0")</f>
        <v>PIU NESP</v>
      </c>
      <c r="C183" s="10">
        <v>0.0</v>
      </c>
      <c r="D183" s="3" t="str">
        <f>IFERROR(VLOOKUP(C183,tramitacao!$A$2:$B$101,2,0),"0")</f>
        <v>0</v>
      </c>
      <c r="E183" s="10">
        <v>0.0</v>
      </c>
      <c r="F183" s="2" t="str">
        <f>IFERROR(VLOOKUP(E183,grupos!$A$2:$B$100,2,0),"0")</f>
        <v>0</v>
      </c>
      <c r="G183" s="10">
        <v>1.0</v>
      </c>
      <c r="H183" s="10" t="str">
        <f>IFERROR(VLOOKUP(G183,fontes!$A$2:$B$100,2,0),"0")</f>
        <v>Gestão Urbana</v>
      </c>
      <c r="I183" s="11">
        <v>42721.0</v>
      </c>
      <c r="J183" s="10"/>
      <c r="K183" s="9" t="s">
        <v>290</v>
      </c>
      <c r="L183" s="12" t="s">
        <v>291</v>
      </c>
    </row>
    <row r="184" ht="12.75" customHeight="1">
      <c r="A184" s="10">
        <v>4.0</v>
      </c>
      <c r="B184" s="2" t="str">
        <f>IFERROR(VLOOKUP(A184,projetos!$A$2:$B$96,2,0),"0")</f>
        <v>PIU NESP</v>
      </c>
      <c r="C184" s="10">
        <v>0.0</v>
      </c>
      <c r="D184" s="3" t="str">
        <f>IFERROR(VLOOKUP(C184,tramitacao!$A$2:$B$101,2,0),"0")</f>
        <v>0</v>
      </c>
      <c r="E184" s="10">
        <v>0.0</v>
      </c>
      <c r="F184" s="2" t="str">
        <f>IFERROR(VLOOKUP(E184,grupos!$A$2:$B$100,2,0),"0")</f>
        <v>0</v>
      </c>
      <c r="G184" s="10">
        <v>1.0</v>
      </c>
      <c r="H184" s="10" t="str">
        <f>IFERROR(VLOOKUP(G184,fontes!$A$2:$B$100,2,0),"0")</f>
        <v>Gestão Urbana</v>
      </c>
      <c r="I184" s="11">
        <v>42732.0</v>
      </c>
      <c r="J184" s="10"/>
      <c r="K184" s="9" t="s">
        <v>292</v>
      </c>
      <c r="L184" s="12" t="s">
        <v>293</v>
      </c>
    </row>
    <row r="185" ht="12.75" customHeight="1">
      <c r="A185" s="10">
        <v>4.0</v>
      </c>
      <c r="B185" s="2" t="str">
        <f>IFERROR(VLOOKUP(A185,projetos!$A$2:$B$96,2,0),"0")</f>
        <v>PIU NESP</v>
      </c>
      <c r="C185" s="10">
        <v>0.0</v>
      </c>
      <c r="D185" s="3" t="str">
        <f>IFERROR(VLOOKUP(C185,tramitacao!$A$2:$B$101,2,0),"0")</f>
        <v>0</v>
      </c>
      <c r="E185" s="10">
        <v>0.0</v>
      </c>
      <c r="F185" s="2" t="str">
        <f>IFERROR(VLOOKUP(E185,grupos!$A$2:$B$100,2,0),"0")</f>
        <v>0</v>
      </c>
      <c r="G185" s="10">
        <v>1.0</v>
      </c>
      <c r="H185" s="10" t="str">
        <f>IFERROR(VLOOKUP(G185,fontes!$A$2:$B$100,2,0),"0")</f>
        <v>Gestão Urbana</v>
      </c>
      <c r="I185" s="11">
        <v>42732.0</v>
      </c>
      <c r="J185" s="10"/>
      <c r="K185" s="9" t="s">
        <v>294</v>
      </c>
      <c r="L185" s="12" t="s">
        <v>295</v>
      </c>
    </row>
    <row r="186" ht="12.75" customHeight="1">
      <c r="A186" s="10">
        <v>4.0</v>
      </c>
      <c r="B186" s="2" t="str">
        <f>IFERROR(VLOOKUP(A186,projetos!$A$2:$B$96,2,0),"0")</f>
        <v>PIU NESP</v>
      </c>
      <c r="C186" s="10">
        <v>0.0</v>
      </c>
      <c r="D186" s="3" t="str">
        <f>IFERROR(VLOOKUP(C186,tramitacao!$A$2:$B$101,2,0),"0")</f>
        <v>0</v>
      </c>
      <c r="E186" s="10">
        <v>0.0</v>
      </c>
      <c r="F186" s="2" t="str">
        <f>IFERROR(VLOOKUP(E186,grupos!$A$2:$B$100,2,0),"0")</f>
        <v>0</v>
      </c>
      <c r="G186" s="10">
        <v>1.0</v>
      </c>
      <c r="H186" s="10" t="str">
        <f>IFERROR(VLOOKUP(G186,fontes!$A$2:$B$100,2,0),"0")</f>
        <v>Gestão Urbana</v>
      </c>
      <c r="I186" s="11">
        <v>42732.0</v>
      </c>
      <c r="J186" s="10"/>
      <c r="K186" s="9" t="s">
        <v>296</v>
      </c>
      <c r="L186" s="12" t="s">
        <v>297</v>
      </c>
    </row>
    <row r="187" ht="12.75" customHeight="1">
      <c r="A187" s="10">
        <v>4.0</v>
      </c>
      <c r="B187" s="2" t="str">
        <f>IFERROR(VLOOKUP(A187,projetos!$A$2:$B$96,2,0),"0")</f>
        <v>PIU NESP</v>
      </c>
      <c r="C187" s="10">
        <v>0.0</v>
      </c>
      <c r="D187" s="3" t="str">
        <f>IFERROR(VLOOKUP(C187,tramitacao!$A$2:$B$101,2,0),"0")</f>
        <v>0</v>
      </c>
      <c r="E187" s="10">
        <v>0.0</v>
      </c>
      <c r="F187" s="2" t="str">
        <f>IFERROR(VLOOKUP(E187,grupos!$A$2:$B$100,2,0),"0")</f>
        <v>0</v>
      </c>
      <c r="G187" s="10">
        <v>1.0</v>
      </c>
      <c r="H187" s="10" t="str">
        <f>IFERROR(VLOOKUP(G187,fontes!$A$2:$B$100,2,0),"0")</f>
        <v>Gestão Urbana</v>
      </c>
      <c r="I187" s="11">
        <v>42732.0</v>
      </c>
      <c r="J187" s="10"/>
      <c r="K187" s="9" t="s">
        <v>298</v>
      </c>
      <c r="L187" s="12" t="s">
        <v>299</v>
      </c>
    </row>
    <row r="188" ht="12.75" customHeight="1">
      <c r="A188" s="10">
        <v>4.0</v>
      </c>
      <c r="B188" s="2" t="str">
        <f>IFERROR(VLOOKUP(A188,projetos!$A$2:$B$96,2,0),"0")</f>
        <v>PIU NESP</v>
      </c>
      <c r="C188" s="10">
        <v>0.0</v>
      </c>
      <c r="D188" s="3" t="str">
        <f>IFERROR(VLOOKUP(C188,tramitacao!$A$2:$B$101,2,0),"0")</f>
        <v>0</v>
      </c>
      <c r="E188" s="10">
        <v>0.0</v>
      </c>
      <c r="F188" s="2" t="str">
        <f>IFERROR(VLOOKUP(E188,grupos!$A$2:$B$100,2,0),"0")</f>
        <v>0</v>
      </c>
      <c r="G188" s="10">
        <v>1.0</v>
      </c>
      <c r="H188" s="10" t="str">
        <f>IFERROR(VLOOKUP(G188,fontes!$A$2:$B$100,2,0),"0")</f>
        <v>Gestão Urbana</v>
      </c>
      <c r="I188" s="11">
        <v>42732.0</v>
      </c>
      <c r="J188" s="10"/>
      <c r="K188" s="9" t="s">
        <v>300</v>
      </c>
      <c r="L188" s="12" t="s">
        <v>301</v>
      </c>
    </row>
    <row r="189" ht="12.75" customHeight="1">
      <c r="A189" s="10">
        <v>4.0</v>
      </c>
      <c r="B189" s="2" t="str">
        <f>IFERROR(VLOOKUP(A189,projetos!$A$2:$B$96,2,0),"0")</f>
        <v>PIU NESP</v>
      </c>
      <c r="C189" s="10">
        <v>0.0</v>
      </c>
      <c r="D189" s="3" t="str">
        <f>IFERROR(VLOOKUP(C189,tramitacao!$A$2:$B$101,2,0),"0")</f>
        <v>0</v>
      </c>
      <c r="E189" s="10">
        <v>0.0</v>
      </c>
      <c r="F189" s="2" t="str">
        <f>IFERROR(VLOOKUP(E189,grupos!$A$2:$B$100,2,0),"0")</f>
        <v>0</v>
      </c>
      <c r="G189" s="10">
        <v>1.0</v>
      </c>
      <c r="H189" s="10" t="str">
        <f>IFERROR(VLOOKUP(G189,fontes!$A$2:$B$100,2,0),"0")</f>
        <v>Gestão Urbana</v>
      </c>
      <c r="I189" s="11">
        <v>42732.0</v>
      </c>
      <c r="J189" s="10"/>
      <c r="K189" s="9" t="s">
        <v>302</v>
      </c>
      <c r="L189" s="12" t="s">
        <v>303</v>
      </c>
    </row>
    <row r="190" ht="12.75" customHeight="1">
      <c r="A190" s="10">
        <v>9.0</v>
      </c>
      <c r="B190" s="2" t="str">
        <f>IFERROR(VLOOKUP(A190,projetos!$A$2:$B$96,2,0),"0")</f>
        <v>PIU Vila Olímpia</v>
      </c>
      <c r="C190" s="10">
        <v>2.0</v>
      </c>
      <c r="D190" s="3" t="str">
        <f>IFERROR(VLOOKUP(C190,tramitacao!$A$2:$B$101,2,0),"0")</f>
        <v>Consulta Pública Inicial</v>
      </c>
      <c r="E190" s="4">
        <v>2.0</v>
      </c>
      <c r="F190" s="2" t="str">
        <f>IFERROR(VLOOKUP(E190,grupos!$A$2:$B$100,2,0),"0")</f>
        <v>Consulta Inicial</v>
      </c>
      <c r="G190" s="10">
        <v>1.0</v>
      </c>
      <c r="H190" s="10" t="str">
        <f>IFERROR(VLOOKUP(G190,fontes!$A$2:$B$100,2,0),"0")</f>
        <v>Gestão Urbana</v>
      </c>
      <c r="I190" s="11">
        <v>42772.0</v>
      </c>
      <c r="J190" s="10"/>
      <c r="K190" s="9" t="s">
        <v>304</v>
      </c>
      <c r="L190" s="9" t="s">
        <v>305</v>
      </c>
    </row>
    <row r="191" ht="12.75" customHeight="1">
      <c r="A191" s="10">
        <v>9.0</v>
      </c>
      <c r="B191" s="2" t="str">
        <f>IFERROR(VLOOKUP(A191,projetos!$A$2:$B$96,2,0),"0")</f>
        <v>PIU Vila Olímpia</v>
      </c>
      <c r="C191" s="10">
        <v>0.0</v>
      </c>
      <c r="D191" s="3" t="str">
        <f>IFERROR(VLOOKUP(C191,tramitacao!$A$2:$B$101,2,0),"0")</f>
        <v>0</v>
      </c>
      <c r="E191" s="10">
        <v>0.0</v>
      </c>
      <c r="F191" s="2" t="str">
        <f>IFERROR(VLOOKUP(E191,grupos!$A$2:$B$100,2,0),"0")</f>
        <v>0</v>
      </c>
      <c r="G191" s="10">
        <v>1.0</v>
      </c>
      <c r="H191" s="10" t="str">
        <f>IFERROR(VLOOKUP(G191,fontes!$A$2:$B$100,2,0),"0")</f>
        <v>Gestão Urbana</v>
      </c>
      <c r="I191" s="11">
        <v>42772.0</v>
      </c>
      <c r="J191" s="10"/>
      <c r="K191" s="9" t="s">
        <v>306</v>
      </c>
      <c r="L191" s="9" t="s">
        <v>307</v>
      </c>
    </row>
    <row r="192" ht="12.75" customHeight="1">
      <c r="A192" s="10">
        <v>5.0</v>
      </c>
      <c r="B192" s="2" t="str">
        <f>IFERROR(VLOOKUP(A192,projetos!$A$2:$B$96,2,0),"0")</f>
        <v>PIU Arco Jurubatuba</v>
      </c>
      <c r="C192" s="10">
        <v>0.0</v>
      </c>
      <c r="D192" s="3" t="str">
        <f>IFERROR(VLOOKUP(C192,tramitacao!$A$2:$B$101,2,0),"0")</f>
        <v>0</v>
      </c>
      <c r="E192" s="10">
        <v>0.0</v>
      </c>
      <c r="F192" s="2" t="str">
        <f>IFERROR(VLOOKUP(E192,grupos!$A$2:$B$100,2,0),"0")</f>
        <v>0</v>
      </c>
      <c r="G192" s="10">
        <v>1.0</v>
      </c>
      <c r="H192" s="10" t="str">
        <f>IFERROR(VLOOKUP(G192,fontes!$A$2:$B$100,2,0),"0")</f>
        <v>Gestão Urbana</v>
      </c>
      <c r="I192" s="11">
        <v>42950.0</v>
      </c>
      <c r="J192" s="10"/>
      <c r="K192" s="9" t="s">
        <v>304</v>
      </c>
      <c r="L192" s="9" t="s">
        <v>308</v>
      </c>
    </row>
    <row r="193" ht="12.75" customHeight="1">
      <c r="A193" s="10">
        <v>5.0</v>
      </c>
      <c r="B193" s="2" t="str">
        <f>IFERROR(VLOOKUP(A193,projetos!$A$2:$B$96,2,0),"0")</f>
        <v>PIU Arco Jurubatuba</v>
      </c>
      <c r="C193" s="10">
        <v>0.0</v>
      </c>
      <c r="D193" s="3" t="str">
        <f>IFERROR(VLOOKUP(C193,tramitacao!$A$2:$B$101,2,0),"0")</f>
        <v>0</v>
      </c>
      <c r="E193" s="10">
        <v>0.0</v>
      </c>
      <c r="F193" s="2" t="str">
        <f>IFERROR(VLOOKUP(E193,grupos!$A$2:$B$100,2,0),"0")</f>
        <v>0</v>
      </c>
      <c r="G193" s="10">
        <v>1.0</v>
      </c>
      <c r="H193" s="10" t="str">
        <f>IFERROR(VLOOKUP(G193,fontes!$A$2:$B$100,2,0),"0")</f>
        <v>Gestão Urbana</v>
      </c>
      <c r="I193" s="11">
        <v>43102.0</v>
      </c>
      <c r="J193" s="10"/>
      <c r="K193" s="9" t="s">
        <v>309</v>
      </c>
      <c r="L193" s="9" t="s">
        <v>310</v>
      </c>
    </row>
    <row r="194" ht="12.75" customHeight="1">
      <c r="A194" s="10">
        <v>5.0</v>
      </c>
      <c r="B194" s="2" t="str">
        <f>IFERROR(VLOOKUP(A194,projetos!$A$2:$B$96,2,0),"0")</f>
        <v>PIU Arco Jurubatuba</v>
      </c>
      <c r="C194" s="10">
        <v>0.0</v>
      </c>
      <c r="D194" s="3" t="str">
        <f>IFERROR(VLOOKUP(C194,tramitacao!$A$2:$B$101,2,0),"0")</f>
        <v>0</v>
      </c>
      <c r="E194" s="10">
        <v>0.0</v>
      </c>
      <c r="F194" s="2" t="str">
        <f>IFERROR(VLOOKUP(E194,grupos!$A$2:$B$100,2,0),"0")</f>
        <v>0</v>
      </c>
      <c r="G194" s="10">
        <v>1.0</v>
      </c>
      <c r="H194" s="10" t="str">
        <f>IFERROR(VLOOKUP(G194,fontes!$A$2:$B$100,2,0),"0")</f>
        <v>Gestão Urbana</v>
      </c>
      <c r="I194" s="11">
        <v>43102.0</v>
      </c>
      <c r="J194" s="10"/>
      <c r="K194" s="9" t="s">
        <v>311</v>
      </c>
      <c r="L194" s="9" t="s">
        <v>312</v>
      </c>
    </row>
    <row r="195" ht="12.75" customHeight="1">
      <c r="A195" s="10">
        <v>5.0</v>
      </c>
      <c r="B195" s="2" t="str">
        <f>IFERROR(VLOOKUP(A195,projetos!$A$2:$B$96,2,0),"0")</f>
        <v>PIU Arco Jurubatuba</v>
      </c>
      <c r="C195" s="10">
        <v>0.0</v>
      </c>
      <c r="D195" s="3" t="str">
        <f>IFERROR(VLOOKUP(C195,tramitacao!$A$2:$B$101,2,0),"0")</f>
        <v>0</v>
      </c>
      <c r="E195" s="10">
        <v>0.0</v>
      </c>
      <c r="F195" s="2" t="str">
        <f>IFERROR(VLOOKUP(E195,grupos!$A$2:$B$100,2,0),"0")</f>
        <v>0</v>
      </c>
      <c r="G195" s="10">
        <v>1.0</v>
      </c>
      <c r="H195" s="10" t="str">
        <f>IFERROR(VLOOKUP(G195,fontes!$A$2:$B$100,2,0),"0")</f>
        <v>Gestão Urbana</v>
      </c>
      <c r="I195" s="11">
        <v>43102.0</v>
      </c>
      <c r="J195" s="10"/>
      <c r="K195" s="9" t="s">
        <v>313</v>
      </c>
      <c r="L195" s="9" t="s">
        <v>314</v>
      </c>
    </row>
    <row r="196" ht="12.75" customHeight="1">
      <c r="A196" s="10">
        <v>5.0</v>
      </c>
      <c r="B196" s="2" t="str">
        <f>IFERROR(VLOOKUP(A196,projetos!$A$2:$B$96,2,0),"0")</f>
        <v>PIU Arco Jurubatuba</v>
      </c>
      <c r="C196" s="10">
        <v>0.0</v>
      </c>
      <c r="D196" s="3" t="str">
        <f>IFERROR(VLOOKUP(C196,tramitacao!$A$2:$B$101,2,0),"0")</f>
        <v>0</v>
      </c>
      <c r="E196" s="10">
        <v>0.0</v>
      </c>
      <c r="F196" s="2" t="str">
        <f>IFERROR(VLOOKUP(E196,grupos!$A$2:$B$100,2,0),"0")</f>
        <v>0</v>
      </c>
      <c r="G196" s="10">
        <v>1.0</v>
      </c>
      <c r="H196" s="10" t="str">
        <f>IFERROR(VLOOKUP(G196,fontes!$A$2:$B$100,2,0),"0")</f>
        <v>Gestão Urbana</v>
      </c>
      <c r="I196" s="11">
        <v>43102.0</v>
      </c>
      <c r="J196" s="10"/>
      <c r="K196" s="9" t="s">
        <v>315</v>
      </c>
      <c r="L196" s="9" t="s">
        <v>316</v>
      </c>
    </row>
    <row r="197" ht="12.75" customHeight="1">
      <c r="A197" s="10">
        <v>5.0</v>
      </c>
      <c r="B197" s="2" t="str">
        <f>IFERROR(VLOOKUP(A197,projetos!$A$2:$B$96,2,0),"0")</f>
        <v>PIU Arco Jurubatuba</v>
      </c>
      <c r="C197" s="10">
        <v>0.0</v>
      </c>
      <c r="D197" s="3" t="str">
        <f>IFERROR(VLOOKUP(C197,tramitacao!$A$2:$B$101,2,0),"0")</f>
        <v>0</v>
      </c>
      <c r="E197" s="10">
        <v>0.0</v>
      </c>
      <c r="F197" s="2" t="str">
        <f>IFERROR(VLOOKUP(E197,grupos!$A$2:$B$100,2,0),"0")</f>
        <v>0</v>
      </c>
      <c r="G197" s="10">
        <v>1.0</v>
      </c>
      <c r="H197" s="10" t="str">
        <f>IFERROR(VLOOKUP(G197,fontes!$A$2:$B$100,2,0),"0")</f>
        <v>Gestão Urbana</v>
      </c>
      <c r="I197" s="11">
        <v>43102.0</v>
      </c>
      <c r="J197" s="10"/>
      <c r="K197" s="9" t="s">
        <v>317</v>
      </c>
      <c r="L197" s="9" t="s">
        <v>318</v>
      </c>
    </row>
    <row r="198" ht="12.75" customHeight="1">
      <c r="A198" s="10">
        <v>5.0</v>
      </c>
      <c r="B198" s="2" t="str">
        <f>IFERROR(VLOOKUP(A198,projetos!$A$2:$B$96,2,0),"0")</f>
        <v>PIU Arco Jurubatuba</v>
      </c>
      <c r="C198" s="10">
        <v>0.0</v>
      </c>
      <c r="D198" s="3" t="str">
        <f>IFERROR(VLOOKUP(C198,tramitacao!$A$2:$B$101,2,0),"0")</f>
        <v>0</v>
      </c>
      <c r="E198" s="10">
        <v>0.0</v>
      </c>
      <c r="F198" s="2" t="str">
        <f>IFERROR(VLOOKUP(E198,grupos!$A$2:$B$100,2,0),"0")</f>
        <v>0</v>
      </c>
      <c r="G198" s="10">
        <v>1.0</v>
      </c>
      <c r="H198" s="10" t="str">
        <f>IFERROR(VLOOKUP(G198,fontes!$A$2:$B$100,2,0),"0")</f>
        <v>Gestão Urbana</v>
      </c>
      <c r="I198" s="11">
        <v>43102.0</v>
      </c>
      <c r="J198" s="10"/>
      <c r="K198" s="9" t="s">
        <v>319</v>
      </c>
      <c r="L198" s="9" t="s">
        <v>320</v>
      </c>
    </row>
    <row r="199" ht="12.75" customHeight="1">
      <c r="A199" s="10">
        <v>5.0</v>
      </c>
      <c r="B199" s="2" t="str">
        <f>IFERROR(VLOOKUP(A199,projetos!$A$2:$B$96,2,0),"0")</f>
        <v>PIU Arco Jurubatuba</v>
      </c>
      <c r="C199" s="10">
        <v>0.0</v>
      </c>
      <c r="D199" s="3" t="str">
        <f>IFERROR(VLOOKUP(C199,tramitacao!$A$2:$B$101,2,0),"0")</f>
        <v>0</v>
      </c>
      <c r="E199" s="10">
        <v>0.0</v>
      </c>
      <c r="F199" s="2" t="str">
        <f>IFERROR(VLOOKUP(E199,grupos!$A$2:$B$100,2,0),"0")</f>
        <v>0</v>
      </c>
      <c r="G199" s="10">
        <v>1.0</v>
      </c>
      <c r="H199" s="10" t="str">
        <f>IFERROR(VLOOKUP(G199,fontes!$A$2:$B$100,2,0),"0")</f>
        <v>Gestão Urbana</v>
      </c>
      <c r="I199" s="11">
        <v>43102.0</v>
      </c>
      <c r="J199" s="10"/>
      <c r="K199" s="9" t="s">
        <v>321</v>
      </c>
      <c r="L199" s="9" t="s">
        <v>322</v>
      </c>
    </row>
    <row r="200" ht="12.75" customHeight="1">
      <c r="A200" s="10">
        <v>5.0</v>
      </c>
      <c r="B200" s="2" t="str">
        <f>IFERROR(VLOOKUP(A200,projetos!$A$2:$B$96,2,0),"0")</f>
        <v>PIU Arco Jurubatuba</v>
      </c>
      <c r="C200" s="10">
        <v>0.0</v>
      </c>
      <c r="D200" s="3" t="str">
        <f>IFERROR(VLOOKUP(C200,tramitacao!$A$2:$B$101,2,0),"0")</f>
        <v>0</v>
      </c>
      <c r="E200" s="10">
        <v>0.0</v>
      </c>
      <c r="F200" s="2" t="str">
        <f>IFERROR(VLOOKUP(E200,grupos!$A$2:$B$100,2,0),"0")</f>
        <v>0</v>
      </c>
      <c r="G200" s="10">
        <v>1.0</v>
      </c>
      <c r="H200" s="10" t="str">
        <f>IFERROR(VLOOKUP(G200,fontes!$A$2:$B$100,2,0),"0")</f>
        <v>Gestão Urbana</v>
      </c>
      <c r="I200" s="11">
        <v>43102.0</v>
      </c>
      <c r="J200" s="10"/>
      <c r="K200" s="9" t="s">
        <v>323</v>
      </c>
      <c r="L200" s="9" t="s">
        <v>324</v>
      </c>
    </row>
    <row r="201" ht="12.75" customHeight="1">
      <c r="A201" s="10">
        <v>5.0</v>
      </c>
      <c r="B201" s="2" t="str">
        <f>IFERROR(VLOOKUP(A201,projetos!$A$2:$B$96,2,0),"0")</f>
        <v>PIU Arco Jurubatuba</v>
      </c>
      <c r="C201" s="10">
        <v>0.0</v>
      </c>
      <c r="D201" s="3" t="str">
        <f>IFERROR(VLOOKUP(C201,tramitacao!$A$2:$B$101,2,0),"0")</f>
        <v>0</v>
      </c>
      <c r="E201" s="10">
        <v>0.0</v>
      </c>
      <c r="F201" s="2" t="str">
        <f>IFERROR(VLOOKUP(E201,grupos!$A$2:$B$100,2,0),"0")</f>
        <v>0</v>
      </c>
      <c r="G201" s="10">
        <v>1.0</v>
      </c>
      <c r="H201" s="10" t="str">
        <f>IFERROR(VLOOKUP(G201,fontes!$A$2:$B$100,2,0),"0")</f>
        <v>Gestão Urbana</v>
      </c>
      <c r="I201" s="11">
        <v>43102.0</v>
      </c>
      <c r="J201" s="10"/>
      <c r="K201" s="9" t="s">
        <v>325</v>
      </c>
      <c r="L201" s="9" t="s">
        <v>326</v>
      </c>
    </row>
    <row r="202" ht="12.75" customHeight="1">
      <c r="A202" s="10">
        <v>5.0</v>
      </c>
      <c r="B202" s="2" t="str">
        <f>IFERROR(VLOOKUP(A202,projetos!$A$2:$B$96,2,0),"0")</f>
        <v>PIU Arco Jurubatuba</v>
      </c>
      <c r="C202" s="10">
        <v>0.0</v>
      </c>
      <c r="D202" s="3" t="str">
        <f>IFERROR(VLOOKUP(C202,tramitacao!$A$2:$B$101,2,0),"0")</f>
        <v>0</v>
      </c>
      <c r="E202" s="10">
        <v>0.0</v>
      </c>
      <c r="F202" s="2" t="str">
        <f>IFERROR(VLOOKUP(E202,grupos!$A$2:$B$100,2,0),"0")</f>
        <v>0</v>
      </c>
      <c r="G202" s="10">
        <v>1.0</v>
      </c>
      <c r="H202" s="10" t="str">
        <f>IFERROR(VLOOKUP(G202,fontes!$A$2:$B$100,2,0),"0")</f>
        <v>Gestão Urbana</v>
      </c>
      <c r="I202" s="11">
        <v>43102.0</v>
      </c>
      <c r="J202" s="10"/>
      <c r="K202" s="9" t="s">
        <v>327</v>
      </c>
      <c r="L202" s="9" t="s">
        <v>328</v>
      </c>
    </row>
    <row r="203" ht="12.75" customHeight="1">
      <c r="A203" s="10">
        <v>5.0</v>
      </c>
      <c r="B203" s="2" t="str">
        <f>IFERROR(VLOOKUP(A203,projetos!$A$2:$B$96,2,0),"0")</f>
        <v>PIU Arco Jurubatuba</v>
      </c>
      <c r="C203" s="10">
        <v>0.0</v>
      </c>
      <c r="D203" s="3" t="str">
        <f>IFERROR(VLOOKUP(C203,tramitacao!$A$2:$B$101,2,0),"0")</f>
        <v>0</v>
      </c>
      <c r="E203" s="10">
        <v>0.0</v>
      </c>
      <c r="F203" s="2" t="str">
        <f>IFERROR(VLOOKUP(E203,grupos!$A$2:$B$100,2,0),"0")</f>
        <v>0</v>
      </c>
      <c r="G203" s="10">
        <v>1.0</v>
      </c>
      <c r="H203" s="10" t="str">
        <f>IFERROR(VLOOKUP(G203,fontes!$A$2:$B$100,2,0),"0")</f>
        <v>Gestão Urbana</v>
      </c>
      <c r="I203" s="11">
        <v>43102.0</v>
      </c>
      <c r="J203" s="10"/>
      <c r="K203" s="9" t="s">
        <v>329</v>
      </c>
      <c r="L203" s="9" t="s">
        <v>330</v>
      </c>
    </row>
    <row r="204" ht="12.75" customHeight="1">
      <c r="A204" s="10">
        <v>5.0</v>
      </c>
      <c r="B204" s="2" t="str">
        <f>IFERROR(VLOOKUP(A204,projetos!$A$2:$B$96,2,0),"0")</f>
        <v>PIU Arco Jurubatuba</v>
      </c>
      <c r="C204" s="10">
        <v>0.0</v>
      </c>
      <c r="D204" s="3" t="str">
        <f>IFERROR(VLOOKUP(C204,tramitacao!$A$2:$B$101,2,0),"0")</f>
        <v>0</v>
      </c>
      <c r="E204" s="10">
        <v>0.0</v>
      </c>
      <c r="F204" s="2" t="str">
        <f>IFERROR(VLOOKUP(E204,grupos!$A$2:$B$100,2,0),"0")</f>
        <v>0</v>
      </c>
      <c r="G204" s="10">
        <v>1.0</v>
      </c>
      <c r="H204" s="10" t="str">
        <f>IFERROR(VLOOKUP(G204,fontes!$A$2:$B$100,2,0),"0")</f>
        <v>Gestão Urbana</v>
      </c>
      <c r="I204" s="11">
        <v>43102.0</v>
      </c>
      <c r="J204" s="10"/>
      <c r="K204" s="9" t="s">
        <v>331</v>
      </c>
      <c r="L204" s="9" t="s">
        <v>332</v>
      </c>
    </row>
    <row r="205" ht="12.75" customHeight="1">
      <c r="A205" s="10">
        <v>5.0</v>
      </c>
      <c r="B205" s="2" t="str">
        <f>IFERROR(VLOOKUP(A205,projetos!$A$2:$B$96,2,0),"0")</f>
        <v>PIU Arco Jurubatuba</v>
      </c>
      <c r="C205" s="10">
        <v>0.0</v>
      </c>
      <c r="D205" s="3" t="str">
        <f>IFERROR(VLOOKUP(C205,tramitacao!$A$2:$B$101,2,0),"0")</f>
        <v>0</v>
      </c>
      <c r="E205" s="10">
        <v>0.0</v>
      </c>
      <c r="F205" s="2" t="str">
        <f>IFERROR(VLOOKUP(E205,grupos!$A$2:$B$100,2,0),"0")</f>
        <v>0</v>
      </c>
      <c r="G205" s="10">
        <v>1.0</v>
      </c>
      <c r="H205" s="10" t="str">
        <f>IFERROR(VLOOKUP(G205,fontes!$A$2:$B$100,2,0),"0")</f>
        <v>Gestão Urbana</v>
      </c>
      <c r="I205" s="11">
        <v>43102.0</v>
      </c>
      <c r="J205" s="10"/>
      <c r="K205" s="9" t="s">
        <v>333</v>
      </c>
      <c r="L205" s="9" t="s">
        <v>334</v>
      </c>
    </row>
    <row r="206" ht="12.75" customHeight="1">
      <c r="A206" s="10">
        <v>5.0</v>
      </c>
      <c r="B206" s="2" t="str">
        <f>IFERROR(VLOOKUP(A206,projetos!$A$2:$B$96,2,0),"0")</f>
        <v>PIU Arco Jurubatuba</v>
      </c>
      <c r="C206" s="10">
        <v>0.0</v>
      </c>
      <c r="D206" s="3" t="str">
        <f>IFERROR(VLOOKUP(C206,tramitacao!$A$2:$B$101,2,0),"0")</f>
        <v>0</v>
      </c>
      <c r="E206" s="10">
        <v>0.0</v>
      </c>
      <c r="F206" s="2" t="str">
        <f>IFERROR(VLOOKUP(E206,grupos!$A$2:$B$100,2,0),"0")</f>
        <v>0</v>
      </c>
      <c r="G206" s="10">
        <v>1.0</v>
      </c>
      <c r="H206" s="10" t="str">
        <f>IFERROR(VLOOKUP(G206,fontes!$A$2:$B$100,2,0),"0")</f>
        <v>Gestão Urbana</v>
      </c>
      <c r="I206" s="11">
        <v>43102.0</v>
      </c>
      <c r="J206" s="10"/>
      <c r="K206" s="9" t="s">
        <v>335</v>
      </c>
      <c r="L206" s="9" t="s">
        <v>336</v>
      </c>
    </row>
    <row r="207" ht="12.75" customHeight="1">
      <c r="A207" s="10">
        <v>5.0</v>
      </c>
      <c r="B207" s="2" t="str">
        <f>IFERROR(VLOOKUP(A207,projetos!$A$2:$B$96,2,0),"0")</f>
        <v>PIU Arco Jurubatuba</v>
      </c>
      <c r="C207" s="10">
        <v>0.0</v>
      </c>
      <c r="D207" s="3" t="str">
        <f>IFERROR(VLOOKUP(C207,tramitacao!$A$2:$B$101,2,0),"0")</f>
        <v>0</v>
      </c>
      <c r="E207" s="10">
        <v>0.0</v>
      </c>
      <c r="F207" s="2" t="str">
        <f>IFERROR(VLOOKUP(E207,grupos!$A$2:$B$100,2,0),"0")</f>
        <v>0</v>
      </c>
      <c r="G207" s="10">
        <v>1.0</v>
      </c>
      <c r="H207" s="10" t="str">
        <f>IFERROR(VLOOKUP(G207,fontes!$A$2:$B$100,2,0),"0")</f>
        <v>Gestão Urbana</v>
      </c>
      <c r="I207" s="11">
        <v>43102.0</v>
      </c>
      <c r="J207" s="10"/>
      <c r="K207" s="9" t="s">
        <v>173</v>
      </c>
      <c r="L207" s="9" t="s">
        <v>337</v>
      </c>
    </row>
    <row r="208" ht="12.75" customHeight="1">
      <c r="A208" s="10">
        <v>5.0</v>
      </c>
      <c r="B208" s="2" t="str">
        <f>IFERROR(VLOOKUP(A208,projetos!$A$2:$B$96,2,0),"0")</f>
        <v>PIU Arco Jurubatuba</v>
      </c>
      <c r="C208" s="10">
        <v>0.0</v>
      </c>
      <c r="D208" s="3" t="str">
        <f>IFERROR(VLOOKUP(C208,tramitacao!$A$2:$B$101,2,0),"0")</f>
        <v>0</v>
      </c>
      <c r="E208" s="10">
        <v>0.0</v>
      </c>
      <c r="F208" s="2" t="str">
        <f>IFERROR(VLOOKUP(E208,grupos!$A$2:$B$100,2,0),"0")</f>
        <v>0</v>
      </c>
      <c r="G208" s="10">
        <v>1.0</v>
      </c>
      <c r="H208" s="10" t="str">
        <f>IFERROR(VLOOKUP(G208,fontes!$A$2:$B$100,2,0),"0")</f>
        <v>Gestão Urbana</v>
      </c>
      <c r="I208" s="11">
        <v>43102.0</v>
      </c>
      <c r="J208" s="10"/>
      <c r="K208" s="9" t="s">
        <v>91</v>
      </c>
      <c r="L208" s="9" t="s">
        <v>338</v>
      </c>
    </row>
    <row r="209" ht="12.75" customHeight="1">
      <c r="A209" s="10">
        <v>2.0</v>
      </c>
      <c r="B209" s="2" t="str">
        <f>IFERROR(VLOOKUP(A209,projetos!$A$2:$B$96,2,0),"0")</f>
        <v>PIU Vila Leopoldina</v>
      </c>
      <c r="C209" s="4">
        <v>13.0</v>
      </c>
      <c r="D209" s="3" t="str">
        <f>IFERROR(VLOOKUP(C209,tramitacao!$A$2:$B$101,2,0),"0")</f>
        <v>Processo Administrativo</v>
      </c>
      <c r="E209" s="10">
        <v>0.0</v>
      </c>
      <c r="F209" s="2" t="str">
        <f>IFERROR(VLOOKUP(E209,grupos!$A$2:$B$100,2,0),"0")</f>
        <v>0</v>
      </c>
      <c r="G209" s="10">
        <v>1.0</v>
      </c>
      <c r="H209" s="10" t="str">
        <f>IFERROR(VLOOKUP(G209,fontes!$A$2:$B$100,2,0),"0")</f>
        <v>Gestão Urbana</v>
      </c>
      <c r="I209" s="11">
        <v>43130.0</v>
      </c>
      <c r="J209" s="10"/>
      <c r="K209" s="9" t="s">
        <v>339</v>
      </c>
      <c r="L209" s="9" t="s">
        <v>340</v>
      </c>
    </row>
    <row r="210" ht="12.75" customHeight="1">
      <c r="A210" s="10">
        <v>8.0</v>
      </c>
      <c r="B210" s="2" t="str">
        <f>IFERROR(VLOOKUP(A210,projetos!$A$2:$B$96,2,0),"0")</f>
        <v>PIU Pacaembu</v>
      </c>
      <c r="C210" s="10">
        <v>0.0</v>
      </c>
      <c r="D210" s="3" t="str">
        <f>IFERROR(VLOOKUP(C210,tramitacao!$A$2:$B$101,2,0),"0")</f>
        <v>0</v>
      </c>
      <c r="E210" s="10">
        <v>0.0</v>
      </c>
      <c r="F210" s="2" t="str">
        <f>IFERROR(VLOOKUP(E210,grupos!$A$2:$B$100,2,0),"0")</f>
        <v>0</v>
      </c>
      <c r="G210" s="10">
        <v>1.0</v>
      </c>
      <c r="H210" s="10" t="str">
        <f>IFERROR(VLOOKUP(G210,fontes!$A$2:$B$100,2,0),"0")</f>
        <v>Gestão Urbana</v>
      </c>
      <c r="I210" s="11">
        <v>43139.0</v>
      </c>
      <c r="J210" s="10"/>
      <c r="K210" s="9" t="s">
        <v>286</v>
      </c>
      <c r="L210" s="9" t="s">
        <v>341</v>
      </c>
    </row>
    <row r="211" ht="12.75" customHeight="1">
      <c r="A211" s="10">
        <v>11.0</v>
      </c>
      <c r="B211" s="2" t="str">
        <f>IFERROR(VLOOKUP(A211,projetos!$A$2:$B$96,2,0),"0")</f>
        <v>PIU Setor Central</v>
      </c>
      <c r="C211" s="10">
        <v>1.0</v>
      </c>
      <c r="D211" s="3" t="str">
        <f>IFERROR(VLOOKUP(C211,tramitacao!$A$2:$B$101,2,0),"0")</f>
        <v>Proposição</v>
      </c>
      <c r="E211" s="10">
        <v>1.0</v>
      </c>
      <c r="F211" s="2" t="str">
        <f>IFERROR(VLOOKUP(E211,grupos!$A$2:$B$100,2,0),"0")</f>
        <v>Consulta Instâncias</v>
      </c>
      <c r="G211" s="10">
        <v>0.0</v>
      </c>
      <c r="H211" s="10" t="str">
        <f>IFERROR(VLOOKUP(G211,fontes!$A$2:$B$100,2,0),"0")</f>
        <v>0</v>
      </c>
      <c r="I211" s="11">
        <v>43080.0</v>
      </c>
      <c r="J211" s="3" t="s">
        <v>342</v>
      </c>
      <c r="K211" s="9" t="s">
        <v>27</v>
      </c>
      <c r="L211" s="18" t="s">
        <v>343</v>
      </c>
    </row>
    <row r="212" ht="12.75" customHeight="1">
      <c r="A212" s="10">
        <v>11.0</v>
      </c>
      <c r="B212" s="2" t="str">
        <f>IFERROR(VLOOKUP(A212,projetos!$A$2:$B$96,2,0),"0")</f>
        <v>PIU Setor Central</v>
      </c>
      <c r="C212" s="10">
        <v>1.0</v>
      </c>
      <c r="D212" s="3" t="str">
        <f>IFERROR(VLOOKUP(C212,tramitacao!$A$2:$B$101,2,0),"0")</f>
        <v>Proposição</v>
      </c>
      <c r="E212" s="10">
        <v>1.0</v>
      </c>
      <c r="F212" s="2" t="str">
        <f>IFERROR(VLOOKUP(E212,grupos!$A$2:$B$100,2,0),"0")</f>
        <v>Consulta Instâncias</v>
      </c>
      <c r="G212" s="10">
        <v>0.0</v>
      </c>
      <c r="H212" s="10" t="str">
        <f>IFERROR(VLOOKUP(G212,fontes!$A$2:$B$100,2,0),"0")</f>
        <v>0</v>
      </c>
      <c r="I212" s="11">
        <v>43080.0</v>
      </c>
      <c r="J212" s="3" t="s">
        <v>342</v>
      </c>
      <c r="K212" s="9" t="s">
        <v>32</v>
      </c>
      <c r="L212" s="18" t="s">
        <v>344</v>
      </c>
    </row>
    <row r="213" ht="12.75" customHeight="1">
      <c r="A213" s="10">
        <v>11.0</v>
      </c>
      <c r="B213" s="2" t="str">
        <f>IFERROR(VLOOKUP(A213,projetos!$A$2:$B$96,2,0),"0")</f>
        <v>PIU Setor Central</v>
      </c>
      <c r="C213" s="10">
        <v>3.0</v>
      </c>
      <c r="D213" s="3" t="str">
        <f>IFERROR(VLOOKUP(C213,tramitacao!$A$2:$B$101,2,0),"0")</f>
        <v>Avaliação SMUL</v>
      </c>
      <c r="E213" s="19">
        <v>8.0</v>
      </c>
      <c r="F213" s="2" t="str">
        <f>IFERROR(VLOOKUP(E213,grupos!$A$2:$B$100,2,0),"0")</f>
        <v>Processo Administrativo</v>
      </c>
      <c r="G213" s="10">
        <v>10.0</v>
      </c>
      <c r="H213" s="10" t="str">
        <f>IFERROR(VLOOKUP(G213,fontes!$A$2:$B$100,2,0),"0")</f>
        <v>SEI</v>
      </c>
      <c r="I213" s="11">
        <v>43149.0</v>
      </c>
      <c r="J213" s="10"/>
      <c r="K213" s="9" t="s">
        <v>345</v>
      </c>
      <c r="L213" s="20" t="s">
        <v>346</v>
      </c>
    </row>
    <row r="214" ht="12.75" customHeight="1">
      <c r="A214" s="10">
        <v>5.0</v>
      </c>
      <c r="B214" s="2" t="str">
        <f>IFERROR(VLOOKUP(A214,projetos!$A$2:$B$96,2,0),"0")</f>
        <v>PIU Arco Jurubatuba</v>
      </c>
      <c r="C214" s="10">
        <v>0.0</v>
      </c>
      <c r="D214" s="3" t="str">
        <f>IFERROR(VLOOKUP(C214,tramitacao!$A$2:$B$101,2,0),"0")</f>
        <v>0</v>
      </c>
      <c r="E214" s="10">
        <v>0.0</v>
      </c>
      <c r="F214" s="2" t="str">
        <f>IFERROR(VLOOKUP(E214,grupos!$A$2:$B$100,2,0),"0")</f>
        <v>0</v>
      </c>
      <c r="G214" s="10">
        <v>1.0</v>
      </c>
      <c r="H214" s="10" t="str">
        <f>IFERROR(VLOOKUP(G214,fontes!$A$2:$B$100,2,0),"0")</f>
        <v>Gestão Urbana</v>
      </c>
      <c r="I214" s="11">
        <v>43153.0</v>
      </c>
      <c r="J214" s="10"/>
      <c r="K214" s="9" t="s">
        <v>347</v>
      </c>
      <c r="L214" s="9" t="s">
        <v>348</v>
      </c>
    </row>
    <row r="215" ht="12.75" customHeight="1">
      <c r="A215" s="10">
        <v>10.0</v>
      </c>
      <c r="B215" s="2" t="str">
        <f>IFERROR(VLOOKUP(A215,projetos!$A$2:$B$96,2,0),"0")</f>
        <v>PIU Nações Unidas</v>
      </c>
      <c r="C215" s="10">
        <v>0.0</v>
      </c>
      <c r="D215" s="3" t="str">
        <f>IFERROR(VLOOKUP(C215,tramitacao!$A$2:$B$101,2,0),"0")</f>
        <v>0</v>
      </c>
      <c r="E215" s="10">
        <v>0.0</v>
      </c>
      <c r="F215" s="2" t="str">
        <f>IFERROR(VLOOKUP(E215,grupos!$A$2:$B$100,2,0),"0")</f>
        <v>0</v>
      </c>
      <c r="G215" s="10">
        <v>1.0</v>
      </c>
      <c r="H215" s="10" t="str">
        <f>IFERROR(VLOOKUP(G215,fontes!$A$2:$B$100,2,0),"0")</f>
        <v>Gestão Urbana</v>
      </c>
      <c r="I215" s="11">
        <v>43189.0</v>
      </c>
      <c r="J215" s="10"/>
      <c r="K215" s="9" t="s">
        <v>349</v>
      </c>
      <c r="L215" s="9" t="s">
        <v>350</v>
      </c>
    </row>
    <row r="216" ht="12.75" customHeight="1">
      <c r="A216" s="10">
        <v>11.0</v>
      </c>
      <c r="B216" s="2" t="str">
        <f>IFERROR(VLOOKUP(A216,projetos!$A$2:$B$96,2,0),"0")</f>
        <v>PIU Setor Central</v>
      </c>
      <c r="C216" s="10">
        <v>3.0</v>
      </c>
      <c r="D216" s="3" t="str">
        <f>IFERROR(VLOOKUP(C216,tramitacao!$A$2:$B$101,2,0),"0")</f>
        <v>Avaliação SMUL</v>
      </c>
      <c r="E216" s="19">
        <v>8.0</v>
      </c>
      <c r="F216" s="2" t="str">
        <f>IFERROR(VLOOKUP(E216,grupos!$A$2:$B$100,2,0),"0")</f>
        <v>Processo Administrativo</v>
      </c>
      <c r="G216" s="10">
        <v>10.0</v>
      </c>
      <c r="H216" s="10" t="str">
        <f>IFERROR(VLOOKUP(G216,fontes!$A$2:$B$100,2,0),"0")</f>
        <v>SEI</v>
      </c>
      <c r="I216" s="11">
        <v>43149.0</v>
      </c>
      <c r="J216" s="10"/>
      <c r="K216" s="9" t="s">
        <v>351</v>
      </c>
      <c r="L216" s="21"/>
    </row>
    <row r="217" ht="15.0" customHeight="1">
      <c r="A217" s="10">
        <v>11.0</v>
      </c>
      <c r="B217" s="2" t="str">
        <f>IFERROR(VLOOKUP(A217,projetos!$A$2:$B$96,2,0),"0")</f>
        <v>PIU Setor Central</v>
      </c>
      <c r="C217" s="10">
        <v>3.0</v>
      </c>
      <c r="D217" s="3" t="str">
        <f>IFERROR(VLOOKUP(C217,tramitacao!$A$2:$B$101,2,0),"0")</f>
        <v>Avaliação SMUL</v>
      </c>
      <c r="E217" s="19">
        <v>8.0</v>
      </c>
      <c r="F217" s="2" t="str">
        <f>IFERROR(VLOOKUP(E217,grupos!$A$2:$B$100,2,0),"0")</f>
        <v>Processo Administrativo</v>
      </c>
      <c r="G217" s="10">
        <v>10.0</v>
      </c>
      <c r="H217" s="10" t="str">
        <f>IFERROR(VLOOKUP(G217,fontes!$A$2:$B$100,2,0),"0")</f>
        <v>SEI</v>
      </c>
      <c r="I217" s="11">
        <v>43149.0</v>
      </c>
      <c r="J217" s="10"/>
      <c r="K217" s="9" t="s">
        <v>352</v>
      </c>
      <c r="L217" s="21" t="s">
        <v>353</v>
      </c>
    </row>
    <row r="218" ht="12.75" customHeight="1">
      <c r="A218" s="10">
        <v>11.0</v>
      </c>
      <c r="B218" s="2" t="str">
        <f>IFERROR(VLOOKUP(A218,projetos!$A$2:$B$96,2,0),"0")</f>
        <v>PIU Setor Central</v>
      </c>
      <c r="C218" s="10">
        <v>3.0</v>
      </c>
      <c r="D218" s="3" t="str">
        <f>IFERROR(VLOOKUP(C218,tramitacao!$A$2:$B$101,2,0),"0")</f>
        <v>Avaliação SMUL</v>
      </c>
      <c r="E218" s="19">
        <v>8.0</v>
      </c>
      <c r="F218" s="2" t="str">
        <f>IFERROR(VLOOKUP(E218,grupos!$A$2:$B$100,2,0),"0")</f>
        <v>Processo Administrativo</v>
      </c>
      <c r="G218" s="10">
        <v>10.0</v>
      </c>
      <c r="H218" s="10" t="str">
        <f>IFERROR(VLOOKUP(G218,fontes!$A$2:$B$100,2,0),"0")</f>
        <v>SEI</v>
      </c>
      <c r="I218" s="11">
        <v>43149.0</v>
      </c>
      <c r="J218" s="10"/>
      <c r="K218" s="9" t="s">
        <v>354</v>
      </c>
      <c r="L218" s="21" t="s">
        <v>355</v>
      </c>
    </row>
    <row r="219" ht="12.75" customHeight="1">
      <c r="A219" s="10">
        <v>11.0</v>
      </c>
      <c r="B219" s="2" t="str">
        <f>IFERROR(VLOOKUP(A219,projetos!$A$2:$B$96,2,0),"0")</f>
        <v>PIU Setor Central</v>
      </c>
      <c r="C219" s="10">
        <v>2.0</v>
      </c>
      <c r="D219" s="3" t="str">
        <f>IFERROR(VLOOKUP(C219,tramitacao!$A$2:$B$101,2,0),"0")</f>
        <v>Consulta Pública Inicial</v>
      </c>
      <c r="E219" s="10">
        <v>5.0</v>
      </c>
      <c r="F219" s="2" t="str">
        <f>IFERROR(VLOOKUP(E219,grupos!$A$2:$B$100,2,0),"0")</f>
        <v>Reuniões Bilateriais</v>
      </c>
      <c r="G219" s="10">
        <v>1.0</v>
      </c>
      <c r="H219" s="10" t="str">
        <f>IFERROR(VLOOKUP(G219,fontes!$A$2:$B$100,2,0),"0")</f>
        <v>Gestão Urbana</v>
      </c>
      <c r="I219" s="11">
        <v>43194.0</v>
      </c>
      <c r="J219" s="3" t="s">
        <v>356</v>
      </c>
      <c r="K219" s="9" t="s">
        <v>27</v>
      </c>
      <c r="L219" s="9" t="s">
        <v>357</v>
      </c>
    </row>
    <row r="220" ht="12.75" customHeight="1">
      <c r="A220" s="10">
        <v>8.0</v>
      </c>
      <c r="B220" s="2" t="str">
        <f>IFERROR(VLOOKUP(A220,projetos!$A$2:$B$96,2,0),"0")</f>
        <v>PIU Pacaembu</v>
      </c>
      <c r="C220" s="10">
        <v>0.0</v>
      </c>
      <c r="D220" s="3" t="str">
        <f>IFERROR(VLOOKUP(C220,tramitacao!$A$2:$B$101,2,0),"0")</f>
        <v>0</v>
      </c>
      <c r="E220" s="10">
        <v>0.0</v>
      </c>
      <c r="F220" s="2" t="str">
        <f>IFERROR(VLOOKUP(E220,grupos!$A$2:$B$100,2,0),"0")</f>
        <v>0</v>
      </c>
      <c r="G220" s="10">
        <v>1.0</v>
      </c>
      <c r="H220" s="10" t="str">
        <f>IFERROR(VLOOKUP(G220,fontes!$A$2:$B$100,2,0),"0")</f>
        <v>Gestão Urbana</v>
      </c>
      <c r="I220" s="11">
        <v>43210.0</v>
      </c>
      <c r="J220" s="10"/>
      <c r="K220" s="9" t="s">
        <v>358</v>
      </c>
      <c r="L220" s="9" t="s">
        <v>359</v>
      </c>
    </row>
    <row r="221" ht="12.75" customHeight="1">
      <c r="A221" s="10">
        <v>2.0</v>
      </c>
      <c r="B221" s="2" t="str">
        <f>IFERROR(VLOOKUP(A221,projetos!$A$2:$B$96,2,0),"0")</f>
        <v>PIU Vila Leopoldina</v>
      </c>
      <c r="C221" s="10">
        <v>0.0</v>
      </c>
      <c r="D221" s="3" t="str">
        <f>IFERROR(VLOOKUP(C221,tramitacao!$A$2:$B$101,2,0),"0")</f>
        <v>0</v>
      </c>
      <c r="E221" s="10">
        <v>0.0</v>
      </c>
      <c r="F221" s="2" t="str">
        <f>IFERROR(VLOOKUP(E221,grupos!$A$2:$B$100,2,0),"0")</f>
        <v>0</v>
      </c>
      <c r="G221" s="10">
        <v>1.0</v>
      </c>
      <c r="H221" s="10" t="str">
        <f>IFERROR(VLOOKUP(G221,fontes!$A$2:$B$100,2,0),"0")</f>
        <v>Gestão Urbana</v>
      </c>
      <c r="I221" s="11">
        <v>43216.0</v>
      </c>
      <c r="J221" s="10"/>
      <c r="K221" s="9" t="s">
        <v>360</v>
      </c>
      <c r="L221" s="9" t="s">
        <v>361</v>
      </c>
    </row>
    <row r="222" ht="12.75" customHeight="1">
      <c r="A222" s="10">
        <v>2.0</v>
      </c>
      <c r="B222" s="2" t="str">
        <f>IFERROR(VLOOKUP(A222,projetos!$A$2:$B$96,2,0),"0")</f>
        <v>PIU Vila Leopoldina</v>
      </c>
      <c r="C222" s="10">
        <v>0.0</v>
      </c>
      <c r="D222" s="3" t="str">
        <f>IFERROR(VLOOKUP(C222,tramitacao!$A$2:$B$101,2,0),"0")</f>
        <v>0</v>
      </c>
      <c r="E222" s="10">
        <v>0.0</v>
      </c>
      <c r="F222" s="2" t="str">
        <f>IFERROR(VLOOKUP(E222,grupos!$A$2:$B$100,2,0),"0")</f>
        <v>0</v>
      </c>
      <c r="G222" s="10">
        <v>1.0</v>
      </c>
      <c r="H222" s="10" t="str">
        <f>IFERROR(VLOOKUP(G222,fontes!$A$2:$B$100,2,0),"0")</f>
        <v>Gestão Urbana</v>
      </c>
      <c r="I222" s="11">
        <v>43216.0</v>
      </c>
      <c r="J222" s="10"/>
      <c r="K222" s="9" t="s">
        <v>360</v>
      </c>
      <c r="L222" s="9" t="s">
        <v>362</v>
      </c>
    </row>
    <row r="223" ht="12.75" customHeight="1">
      <c r="A223" s="10">
        <v>5.0</v>
      </c>
      <c r="B223" s="2" t="str">
        <f>IFERROR(VLOOKUP(A223,projetos!$A$2:$B$96,2,0),"0")</f>
        <v>PIU Arco Jurubatuba</v>
      </c>
      <c r="C223" s="10">
        <v>0.0</v>
      </c>
      <c r="D223" s="3" t="str">
        <f>IFERROR(VLOOKUP(C223,tramitacao!$A$2:$B$101,2,0),"0")</f>
        <v>0</v>
      </c>
      <c r="E223" s="10">
        <v>0.0</v>
      </c>
      <c r="F223" s="2" t="str">
        <f>IFERROR(VLOOKUP(E223,grupos!$A$2:$B$100,2,0),"0")</f>
        <v>0</v>
      </c>
      <c r="G223" s="10">
        <v>1.0</v>
      </c>
      <c r="H223" s="10" t="str">
        <f>IFERROR(VLOOKUP(G223,fontes!$A$2:$B$100,2,0),"0")</f>
        <v>Gestão Urbana</v>
      </c>
      <c r="I223" s="11">
        <v>43217.0</v>
      </c>
      <c r="J223" s="10"/>
      <c r="K223" s="9" t="s">
        <v>363</v>
      </c>
      <c r="L223" s="9" t="s">
        <v>364</v>
      </c>
    </row>
    <row r="224" ht="12.75" customHeight="1">
      <c r="A224" s="10">
        <v>2.0</v>
      </c>
      <c r="B224" s="2" t="str">
        <f>IFERROR(VLOOKUP(A224,projetos!$A$2:$B$96,2,0),"0")</f>
        <v>PIU Vila Leopoldina</v>
      </c>
      <c r="C224" s="10">
        <v>0.0</v>
      </c>
      <c r="D224" s="3" t="str">
        <f>IFERROR(VLOOKUP(C224,tramitacao!$A$2:$B$101,2,0),"0")</f>
        <v>0</v>
      </c>
      <c r="E224" s="10">
        <v>0.0</v>
      </c>
      <c r="F224" s="2" t="str">
        <f>IFERROR(VLOOKUP(E224,grupos!$A$2:$B$100,2,0),"0")</f>
        <v>0</v>
      </c>
      <c r="G224" s="10">
        <v>1.0</v>
      </c>
      <c r="H224" s="10" t="str">
        <f>IFERROR(VLOOKUP(G224,fontes!$A$2:$B$100,2,0),"0")</f>
        <v>Gestão Urbana</v>
      </c>
      <c r="I224" s="11">
        <v>43220.0</v>
      </c>
      <c r="J224" s="10"/>
      <c r="K224" s="9" t="s">
        <v>365</v>
      </c>
      <c r="L224" s="9" t="s">
        <v>366</v>
      </c>
    </row>
    <row r="225" ht="12.75" customHeight="1">
      <c r="A225" s="10">
        <v>2.0</v>
      </c>
      <c r="B225" s="2" t="str">
        <f>IFERROR(VLOOKUP(A225,projetos!$A$2:$B$96,2,0),"0")</f>
        <v>PIU Vila Leopoldina</v>
      </c>
      <c r="C225" s="10">
        <v>0.0</v>
      </c>
      <c r="D225" s="3" t="str">
        <f>IFERROR(VLOOKUP(C225,tramitacao!$A$2:$B$101,2,0),"0")</f>
        <v>0</v>
      </c>
      <c r="E225" s="10">
        <v>0.0</v>
      </c>
      <c r="F225" s="2" t="str">
        <f>IFERROR(VLOOKUP(E225,grupos!$A$2:$B$100,2,0),"0")</f>
        <v>0</v>
      </c>
      <c r="G225" s="10">
        <v>1.0</v>
      </c>
      <c r="H225" s="10" t="str">
        <f>IFERROR(VLOOKUP(G225,fontes!$A$2:$B$100,2,0),"0")</f>
        <v>Gestão Urbana</v>
      </c>
      <c r="I225" s="11">
        <v>43220.0</v>
      </c>
      <c r="J225" s="10"/>
      <c r="K225" s="9" t="s">
        <v>367</v>
      </c>
      <c r="L225" s="9" t="s">
        <v>368</v>
      </c>
    </row>
    <row r="226" ht="12.75" customHeight="1">
      <c r="A226" s="10">
        <v>7.0</v>
      </c>
      <c r="B226" s="2" t="str">
        <f>IFERROR(VLOOKUP(A226,projetos!$A$2:$B$96,2,0),"0")</f>
        <v>PIU Anhembi</v>
      </c>
      <c r="C226" s="10">
        <v>0.0</v>
      </c>
      <c r="D226" s="3" t="str">
        <f>IFERROR(VLOOKUP(C226,tramitacao!$A$2:$B$101,2,0),"0")</f>
        <v>0</v>
      </c>
      <c r="E226" s="10">
        <v>0.0</v>
      </c>
      <c r="F226" s="2" t="str">
        <f>IFERROR(VLOOKUP(E226,grupos!$A$2:$B$100,2,0),"0")</f>
        <v>0</v>
      </c>
      <c r="G226" s="10">
        <v>1.0</v>
      </c>
      <c r="H226" s="10" t="str">
        <f>IFERROR(VLOOKUP(G226,fontes!$A$2:$B$100,2,0),"0")</f>
        <v>Gestão Urbana</v>
      </c>
      <c r="I226" s="11">
        <v>43224.0</v>
      </c>
      <c r="J226" s="10"/>
      <c r="K226" s="9" t="s">
        <v>369</v>
      </c>
      <c r="L226" s="9" t="s">
        <v>370</v>
      </c>
    </row>
    <row r="227" ht="12.75" customHeight="1">
      <c r="A227" s="10">
        <v>5.0</v>
      </c>
      <c r="B227" s="2" t="str">
        <f>IFERROR(VLOOKUP(A227,projetos!$A$2:$B$96,2,0),"0")</f>
        <v>PIU Arco Jurubatuba</v>
      </c>
      <c r="C227" s="10">
        <v>0.0</v>
      </c>
      <c r="D227" s="3" t="str">
        <f>IFERROR(VLOOKUP(C227,tramitacao!$A$2:$B$101,2,0),"0")</f>
        <v>0</v>
      </c>
      <c r="E227" s="10">
        <v>0.0</v>
      </c>
      <c r="F227" s="2" t="str">
        <f>IFERROR(VLOOKUP(E227,grupos!$A$2:$B$100,2,0),"0")</f>
        <v>0</v>
      </c>
      <c r="G227" s="10">
        <v>1.0</v>
      </c>
      <c r="H227" s="10" t="str">
        <f>IFERROR(VLOOKUP(G227,fontes!$A$2:$B$100,2,0),"0")</f>
        <v>Gestão Urbana</v>
      </c>
      <c r="I227" s="11">
        <v>43224.0</v>
      </c>
      <c r="J227" s="10"/>
      <c r="K227" s="9" t="s">
        <v>371</v>
      </c>
      <c r="L227" s="9" t="s">
        <v>372</v>
      </c>
    </row>
    <row r="228" ht="12.75" customHeight="1">
      <c r="A228" s="10">
        <v>5.0</v>
      </c>
      <c r="B228" s="2" t="str">
        <f>IFERROR(VLOOKUP(A228,projetos!$A$2:$B$96,2,0),"0")</f>
        <v>PIU Arco Jurubatuba</v>
      </c>
      <c r="C228" s="10">
        <v>0.0</v>
      </c>
      <c r="D228" s="3" t="str">
        <f>IFERROR(VLOOKUP(C228,tramitacao!$A$2:$B$101,2,0),"0")</f>
        <v>0</v>
      </c>
      <c r="E228" s="10">
        <v>0.0</v>
      </c>
      <c r="F228" s="2" t="str">
        <f>IFERROR(VLOOKUP(E228,grupos!$A$2:$B$100,2,0),"0")</f>
        <v>0</v>
      </c>
      <c r="G228" s="10">
        <v>1.0</v>
      </c>
      <c r="H228" s="10" t="str">
        <f>IFERROR(VLOOKUP(G228,fontes!$A$2:$B$100,2,0),"0")</f>
        <v>Gestão Urbana</v>
      </c>
      <c r="I228" s="11">
        <v>43224.0</v>
      </c>
      <c r="J228" s="10"/>
      <c r="K228" s="9" t="s">
        <v>373</v>
      </c>
      <c r="L228" s="9" t="s">
        <v>374</v>
      </c>
    </row>
    <row r="229" ht="12.75" customHeight="1">
      <c r="A229" s="10">
        <v>5.0</v>
      </c>
      <c r="B229" s="2" t="str">
        <f>IFERROR(VLOOKUP(A229,projetos!$A$2:$B$96,2,0),"0")</f>
        <v>PIU Arco Jurubatuba</v>
      </c>
      <c r="C229" s="10">
        <v>0.0</v>
      </c>
      <c r="D229" s="3" t="str">
        <f>IFERROR(VLOOKUP(C229,tramitacao!$A$2:$B$101,2,0),"0")</f>
        <v>0</v>
      </c>
      <c r="E229" s="10">
        <v>0.0</v>
      </c>
      <c r="F229" s="2" t="str">
        <f>IFERROR(VLOOKUP(E229,grupos!$A$2:$B$100,2,0),"0")</f>
        <v>0</v>
      </c>
      <c r="G229" s="10">
        <v>1.0</v>
      </c>
      <c r="H229" s="10" t="str">
        <f>IFERROR(VLOOKUP(G229,fontes!$A$2:$B$100,2,0),"0")</f>
        <v>Gestão Urbana</v>
      </c>
      <c r="I229" s="11">
        <v>43224.0</v>
      </c>
      <c r="J229" s="10"/>
      <c r="K229" s="9" t="s">
        <v>375</v>
      </c>
      <c r="L229" s="9" t="s">
        <v>376</v>
      </c>
    </row>
    <row r="230" ht="12.75" customHeight="1">
      <c r="A230" s="10">
        <v>5.0</v>
      </c>
      <c r="B230" s="2" t="str">
        <f>IFERROR(VLOOKUP(A230,projetos!$A$2:$B$96,2,0),"0")</f>
        <v>PIU Arco Jurubatuba</v>
      </c>
      <c r="C230" s="10">
        <v>0.0</v>
      </c>
      <c r="D230" s="3" t="str">
        <f>IFERROR(VLOOKUP(C230,tramitacao!$A$2:$B$101,2,0),"0")</f>
        <v>0</v>
      </c>
      <c r="E230" s="10">
        <v>0.0</v>
      </c>
      <c r="F230" s="2" t="str">
        <f>IFERROR(VLOOKUP(E230,grupos!$A$2:$B$100,2,0),"0")</f>
        <v>0</v>
      </c>
      <c r="G230" s="10">
        <v>1.0</v>
      </c>
      <c r="H230" s="10" t="str">
        <f>IFERROR(VLOOKUP(G230,fontes!$A$2:$B$100,2,0),"0")</f>
        <v>Gestão Urbana</v>
      </c>
      <c r="I230" s="11">
        <v>43224.0</v>
      </c>
      <c r="J230" s="10"/>
      <c r="K230" s="9" t="s">
        <v>377</v>
      </c>
      <c r="L230" s="9" t="s">
        <v>378</v>
      </c>
    </row>
    <row r="231" ht="12.75" customHeight="1">
      <c r="A231" s="10">
        <v>5.0</v>
      </c>
      <c r="B231" s="2" t="str">
        <f>IFERROR(VLOOKUP(A231,projetos!$A$2:$B$96,2,0),"0")</f>
        <v>PIU Arco Jurubatuba</v>
      </c>
      <c r="C231" s="10">
        <v>0.0</v>
      </c>
      <c r="D231" s="3" t="str">
        <f>IFERROR(VLOOKUP(C231,tramitacao!$A$2:$B$101,2,0),"0")</f>
        <v>0</v>
      </c>
      <c r="E231" s="10">
        <v>0.0</v>
      </c>
      <c r="F231" s="2" t="str">
        <f>IFERROR(VLOOKUP(E231,grupos!$A$2:$B$100,2,0),"0")</f>
        <v>0</v>
      </c>
      <c r="G231" s="10">
        <v>1.0</v>
      </c>
      <c r="H231" s="10" t="str">
        <f>IFERROR(VLOOKUP(G231,fontes!$A$2:$B$100,2,0),"0")</f>
        <v>Gestão Urbana</v>
      </c>
      <c r="I231" s="11">
        <v>43224.0</v>
      </c>
      <c r="J231" s="10"/>
      <c r="K231" s="9" t="s">
        <v>379</v>
      </c>
      <c r="L231" s="9" t="s">
        <v>380</v>
      </c>
    </row>
    <row r="232" ht="12.75" customHeight="1">
      <c r="A232" s="10">
        <v>5.0</v>
      </c>
      <c r="B232" s="2" t="str">
        <f>IFERROR(VLOOKUP(A232,projetos!$A$2:$B$96,2,0),"0")</f>
        <v>PIU Arco Jurubatuba</v>
      </c>
      <c r="C232" s="10">
        <v>0.0</v>
      </c>
      <c r="D232" s="3" t="str">
        <f>IFERROR(VLOOKUP(C232,tramitacao!$A$2:$B$101,2,0),"0")</f>
        <v>0</v>
      </c>
      <c r="E232" s="10">
        <v>0.0</v>
      </c>
      <c r="F232" s="2" t="str">
        <f>IFERROR(VLOOKUP(E232,grupos!$A$2:$B$100,2,0),"0")</f>
        <v>0</v>
      </c>
      <c r="G232" s="10">
        <v>1.0</v>
      </c>
      <c r="H232" s="10" t="str">
        <f>IFERROR(VLOOKUP(G232,fontes!$A$2:$B$100,2,0),"0")</f>
        <v>Gestão Urbana</v>
      </c>
      <c r="I232" s="11">
        <v>43224.0</v>
      </c>
      <c r="J232" s="10"/>
      <c r="K232" s="9" t="s">
        <v>381</v>
      </c>
      <c r="L232" s="9" t="s">
        <v>382</v>
      </c>
    </row>
    <row r="233" ht="12.75" customHeight="1">
      <c r="A233" s="10">
        <v>5.0</v>
      </c>
      <c r="B233" s="2" t="str">
        <f>IFERROR(VLOOKUP(A233,projetos!$A$2:$B$96,2,0),"0")</f>
        <v>PIU Arco Jurubatuba</v>
      </c>
      <c r="C233" s="10">
        <v>0.0</v>
      </c>
      <c r="D233" s="3" t="str">
        <f>IFERROR(VLOOKUP(C233,tramitacao!$A$2:$B$101,2,0),"0")</f>
        <v>0</v>
      </c>
      <c r="E233" s="10">
        <v>0.0</v>
      </c>
      <c r="F233" s="2" t="str">
        <f>IFERROR(VLOOKUP(E233,grupos!$A$2:$B$100,2,0),"0")</f>
        <v>0</v>
      </c>
      <c r="G233" s="10">
        <v>1.0</v>
      </c>
      <c r="H233" s="10" t="str">
        <f>IFERROR(VLOOKUP(G233,fontes!$A$2:$B$100,2,0),"0")</f>
        <v>Gestão Urbana</v>
      </c>
      <c r="I233" s="11">
        <v>43224.0</v>
      </c>
      <c r="J233" s="10"/>
      <c r="K233" s="9" t="s">
        <v>383</v>
      </c>
      <c r="L233" s="9" t="s">
        <v>384</v>
      </c>
    </row>
    <row r="234" ht="12.75" customHeight="1">
      <c r="A234" s="10">
        <v>5.0</v>
      </c>
      <c r="B234" s="2" t="str">
        <f>IFERROR(VLOOKUP(A234,projetos!$A$2:$B$96,2,0),"0")</f>
        <v>PIU Arco Jurubatuba</v>
      </c>
      <c r="C234" s="10">
        <v>0.0</v>
      </c>
      <c r="D234" s="3" t="str">
        <f>IFERROR(VLOOKUP(C234,tramitacao!$A$2:$B$101,2,0),"0")</f>
        <v>0</v>
      </c>
      <c r="E234" s="10">
        <v>0.0</v>
      </c>
      <c r="F234" s="2" t="str">
        <f>IFERROR(VLOOKUP(E234,grupos!$A$2:$B$100,2,0),"0")</f>
        <v>0</v>
      </c>
      <c r="G234" s="10">
        <v>1.0</v>
      </c>
      <c r="H234" s="10" t="str">
        <f>IFERROR(VLOOKUP(G234,fontes!$A$2:$B$100,2,0),"0")</f>
        <v>Gestão Urbana</v>
      </c>
      <c r="I234" s="11">
        <v>43224.0</v>
      </c>
      <c r="J234" s="10"/>
      <c r="K234" s="9" t="s">
        <v>385</v>
      </c>
      <c r="L234" s="9" t="s">
        <v>386</v>
      </c>
    </row>
    <row r="235" ht="12.75" customHeight="1">
      <c r="A235" s="10">
        <v>5.0</v>
      </c>
      <c r="B235" s="2" t="str">
        <f>IFERROR(VLOOKUP(A235,projetos!$A$2:$B$96,2,0),"0")</f>
        <v>PIU Arco Jurubatuba</v>
      </c>
      <c r="C235" s="10">
        <v>0.0</v>
      </c>
      <c r="D235" s="3" t="str">
        <f>IFERROR(VLOOKUP(C235,tramitacao!$A$2:$B$101,2,0),"0")</f>
        <v>0</v>
      </c>
      <c r="E235" s="10">
        <v>0.0</v>
      </c>
      <c r="F235" s="2" t="str">
        <f>IFERROR(VLOOKUP(E235,grupos!$A$2:$B$100,2,0),"0")</f>
        <v>0</v>
      </c>
      <c r="G235" s="10">
        <v>1.0</v>
      </c>
      <c r="H235" s="10" t="str">
        <f>IFERROR(VLOOKUP(G235,fontes!$A$2:$B$100,2,0),"0")</f>
        <v>Gestão Urbana</v>
      </c>
      <c r="I235" s="11">
        <v>43224.0</v>
      </c>
      <c r="J235" s="10"/>
      <c r="K235" s="9" t="s">
        <v>387</v>
      </c>
      <c r="L235" s="9" t="s">
        <v>388</v>
      </c>
    </row>
    <row r="236" ht="12.75" customHeight="1">
      <c r="A236" s="10">
        <v>5.0</v>
      </c>
      <c r="B236" s="2" t="str">
        <f>IFERROR(VLOOKUP(A236,projetos!$A$2:$B$96,2,0),"0")</f>
        <v>PIU Arco Jurubatuba</v>
      </c>
      <c r="C236" s="10">
        <v>0.0</v>
      </c>
      <c r="D236" s="3" t="str">
        <f>IFERROR(VLOOKUP(C236,tramitacao!$A$2:$B$101,2,0),"0")</f>
        <v>0</v>
      </c>
      <c r="E236" s="10">
        <v>0.0</v>
      </c>
      <c r="F236" s="2" t="str">
        <f>IFERROR(VLOOKUP(E236,grupos!$A$2:$B$100,2,0),"0")</f>
        <v>0</v>
      </c>
      <c r="G236" s="10">
        <v>1.0</v>
      </c>
      <c r="H236" s="10" t="str">
        <f>IFERROR(VLOOKUP(G236,fontes!$A$2:$B$100,2,0),"0")</f>
        <v>Gestão Urbana</v>
      </c>
      <c r="I236" s="11">
        <v>43224.0</v>
      </c>
      <c r="J236" s="10"/>
      <c r="K236" s="9" t="s">
        <v>389</v>
      </c>
      <c r="L236" s="9" t="s">
        <v>390</v>
      </c>
    </row>
    <row r="237" ht="12.75" customHeight="1">
      <c r="A237" s="10">
        <v>5.0</v>
      </c>
      <c r="B237" s="2" t="str">
        <f>IFERROR(VLOOKUP(A237,projetos!$A$2:$B$96,2,0),"0")</f>
        <v>PIU Arco Jurubatuba</v>
      </c>
      <c r="C237" s="10">
        <v>0.0</v>
      </c>
      <c r="D237" s="3" t="str">
        <f>IFERROR(VLOOKUP(C237,tramitacao!$A$2:$B$101,2,0),"0")</f>
        <v>0</v>
      </c>
      <c r="E237" s="10">
        <v>0.0</v>
      </c>
      <c r="F237" s="2" t="str">
        <f>IFERROR(VLOOKUP(E237,grupos!$A$2:$B$100,2,0),"0")</f>
        <v>0</v>
      </c>
      <c r="G237" s="10">
        <v>1.0</v>
      </c>
      <c r="H237" s="10" t="str">
        <f>IFERROR(VLOOKUP(G237,fontes!$A$2:$B$100,2,0),"0")</f>
        <v>Gestão Urbana</v>
      </c>
      <c r="I237" s="11">
        <v>43224.0</v>
      </c>
      <c r="J237" s="10"/>
      <c r="K237" s="9" t="s">
        <v>391</v>
      </c>
      <c r="L237" s="9" t="s">
        <v>392</v>
      </c>
    </row>
    <row r="238" ht="12.75" customHeight="1">
      <c r="A238" s="10">
        <v>5.0</v>
      </c>
      <c r="B238" s="2" t="str">
        <f>IFERROR(VLOOKUP(A238,projetos!$A$2:$B$96,2,0),"0")</f>
        <v>PIU Arco Jurubatuba</v>
      </c>
      <c r="C238" s="10">
        <v>0.0</v>
      </c>
      <c r="D238" s="3" t="str">
        <f>IFERROR(VLOOKUP(C238,tramitacao!$A$2:$B$101,2,0),"0")</f>
        <v>0</v>
      </c>
      <c r="E238" s="10">
        <v>0.0</v>
      </c>
      <c r="F238" s="2" t="str">
        <f>IFERROR(VLOOKUP(E238,grupos!$A$2:$B$100,2,0),"0")</f>
        <v>0</v>
      </c>
      <c r="G238" s="10">
        <v>1.0</v>
      </c>
      <c r="H238" s="10" t="str">
        <f>IFERROR(VLOOKUP(G238,fontes!$A$2:$B$100,2,0),"0")</f>
        <v>Gestão Urbana</v>
      </c>
      <c r="I238" s="11">
        <v>43224.0</v>
      </c>
      <c r="J238" s="10"/>
      <c r="K238" s="9" t="s">
        <v>393</v>
      </c>
      <c r="L238" s="9" t="s">
        <v>394</v>
      </c>
    </row>
    <row r="239" ht="15.0" customHeight="1">
      <c r="A239" s="10">
        <v>5.0</v>
      </c>
      <c r="B239" s="2" t="str">
        <f>IFERROR(VLOOKUP(A239,projetos!$A$2:$B$96,2,0),"0")</f>
        <v>PIU Arco Jurubatuba</v>
      </c>
      <c r="C239" s="10">
        <v>0.0</v>
      </c>
      <c r="D239" s="3" t="str">
        <f>IFERROR(VLOOKUP(C239,tramitacao!$A$2:$B$101,2,0),"0")</f>
        <v>0</v>
      </c>
      <c r="E239" s="10">
        <v>0.0</v>
      </c>
      <c r="F239" s="2" t="str">
        <f>IFERROR(VLOOKUP(E239,grupos!$A$2:$B$100,2,0),"0")</f>
        <v>0</v>
      </c>
      <c r="G239" s="10">
        <v>1.0</v>
      </c>
      <c r="H239" s="10" t="str">
        <f>IFERROR(VLOOKUP(G239,fontes!$A$2:$B$100,2,0),"0")</f>
        <v>Gestão Urbana</v>
      </c>
      <c r="I239" s="11">
        <v>43224.0</v>
      </c>
      <c r="J239" s="10"/>
      <c r="K239" s="9" t="s">
        <v>395</v>
      </c>
      <c r="L239" s="9" t="s">
        <v>396</v>
      </c>
    </row>
    <row r="240" ht="12.75" customHeight="1">
      <c r="A240" s="10">
        <v>5.0</v>
      </c>
      <c r="B240" s="2" t="str">
        <f>IFERROR(VLOOKUP(A240,projetos!$A$2:$B$96,2,0),"0")</f>
        <v>PIU Arco Jurubatuba</v>
      </c>
      <c r="C240" s="10">
        <v>0.0</v>
      </c>
      <c r="D240" s="3" t="str">
        <f>IFERROR(VLOOKUP(C240,tramitacao!$A$2:$B$101,2,0),"0")</f>
        <v>0</v>
      </c>
      <c r="E240" s="10">
        <v>0.0</v>
      </c>
      <c r="F240" s="2" t="str">
        <f>IFERROR(VLOOKUP(E240,grupos!$A$2:$B$100,2,0),"0")</f>
        <v>0</v>
      </c>
      <c r="G240" s="10">
        <v>1.0</v>
      </c>
      <c r="H240" s="10" t="str">
        <f>IFERROR(VLOOKUP(G240,fontes!$A$2:$B$100,2,0),"0")</f>
        <v>Gestão Urbana</v>
      </c>
      <c r="I240" s="11">
        <v>43224.0</v>
      </c>
      <c r="J240" s="10"/>
      <c r="K240" s="9" t="s">
        <v>397</v>
      </c>
      <c r="L240" s="9" t="s">
        <v>398</v>
      </c>
    </row>
    <row r="241" ht="12.75" customHeight="1">
      <c r="A241" s="10">
        <v>5.0</v>
      </c>
      <c r="B241" s="2" t="str">
        <f>IFERROR(VLOOKUP(A241,projetos!$A$2:$B$96,2,0),"0")</f>
        <v>PIU Arco Jurubatuba</v>
      </c>
      <c r="C241" s="10">
        <v>0.0</v>
      </c>
      <c r="D241" s="3" t="str">
        <f>IFERROR(VLOOKUP(C241,tramitacao!$A$2:$B$101,2,0),"0")</f>
        <v>0</v>
      </c>
      <c r="E241" s="10">
        <v>0.0</v>
      </c>
      <c r="F241" s="2" t="str">
        <f>IFERROR(VLOOKUP(E241,grupos!$A$2:$B$100,2,0),"0")</f>
        <v>0</v>
      </c>
      <c r="G241" s="10">
        <v>1.0</v>
      </c>
      <c r="H241" s="10" t="str">
        <f>IFERROR(VLOOKUP(G241,fontes!$A$2:$B$100,2,0),"0")</f>
        <v>Gestão Urbana</v>
      </c>
      <c r="I241" s="11">
        <v>43224.0</v>
      </c>
      <c r="J241" s="10"/>
      <c r="K241" s="9" t="s">
        <v>399</v>
      </c>
      <c r="L241" s="9" t="s">
        <v>400</v>
      </c>
    </row>
    <row r="242" ht="12.75" customHeight="1">
      <c r="A242" s="10">
        <v>5.0</v>
      </c>
      <c r="B242" s="2" t="str">
        <f>IFERROR(VLOOKUP(A242,projetos!$A$2:$B$96,2,0),"0")</f>
        <v>PIU Arco Jurubatuba</v>
      </c>
      <c r="C242" s="10">
        <v>0.0</v>
      </c>
      <c r="D242" s="3" t="str">
        <f>IFERROR(VLOOKUP(C242,tramitacao!$A$2:$B$101,2,0),"0")</f>
        <v>0</v>
      </c>
      <c r="E242" s="10">
        <v>0.0</v>
      </c>
      <c r="F242" s="2" t="str">
        <f>IFERROR(VLOOKUP(E242,grupos!$A$2:$B$100,2,0),"0")</f>
        <v>0</v>
      </c>
      <c r="G242" s="10">
        <v>1.0</v>
      </c>
      <c r="H242" s="10" t="str">
        <f>IFERROR(VLOOKUP(G242,fontes!$A$2:$B$100,2,0),"0")</f>
        <v>Gestão Urbana</v>
      </c>
      <c r="I242" s="11">
        <v>43224.0</v>
      </c>
      <c r="J242" s="10"/>
      <c r="K242" s="9" t="s">
        <v>401</v>
      </c>
      <c r="L242" s="9" t="s">
        <v>402</v>
      </c>
    </row>
    <row r="243" ht="12.75" customHeight="1">
      <c r="A243" s="10">
        <v>5.0</v>
      </c>
      <c r="B243" s="2" t="str">
        <f>IFERROR(VLOOKUP(A243,projetos!$A$2:$B$96,2,0),"0")</f>
        <v>PIU Arco Jurubatuba</v>
      </c>
      <c r="C243" s="10">
        <v>0.0</v>
      </c>
      <c r="D243" s="3" t="str">
        <f>IFERROR(VLOOKUP(C243,tramitacao!$A$2:$B$101,2,0),"0")</f>
        <v>0</v>
      </c>
      <c r="E243" s="10">
        <v>0.0</v>
      </c>
      <c r="F243" s="2" t="str">
        <f>IFERROR(VLOOKUP(E243,grupos!$A$2:$B$100,2,0),"0")</f>
        <v>0</v>
      </c>
      <c r="G243" s="10">
        <v>1.0</v>
      </c>
      <c r="H243" s="10" t="str">
        <f>IFERROR(VLOOKUP(G243,fontes!$A$2:$B$100,2,0),"0")</f>
        <v>Gestão Urbana</v>
      </c>
      <c r="I243" s="11">
        <v>43224.0</v>
      </c>
      <c r="J243" s="10"/>
      <c r="K243" s="9" t="s">
        <v>403</v>
      </c>
      <c r="L243" s="9" t="s">
        <v>404</v>
      </c>
    </row>
    <row r="244" ht="12.75" customHeight="1">
      <c r="A244" s="10">
        <v>5.0</v>
      </c>
      <c r="B244" s="2" t="str">
        <f>IFERROR(VLOOKUP(A244,projetos!$A$2:$B$96,2,0),"0")</f>
        <v>PIU Arco Jurubatuba</v>
      </c>
      <c r="C244" s="10">
        <v>0.0</v>
      </c>
      <c r="D244" s="3" t="str">
        <f>IFERROR(VLOOKUP(C244,tramitacao!$A$2:$B$101,2,0),"0")</f>
        <v>0</v>
      </c>
      <c r="E244" s="10">
        <v>0.0</v>
      </c>
      <c r="F244" s="2" t="str">
        <f>IFERROR(VLOOKUP(E244,grupos!$A$2:$B$100,2,0),"0")</f>
        <v>0</v>
      </c>
      <c r="G244" s="10">
        <v>1.0</v>
      </c>
      <c r="H244" s="10" t="str">
        <f>IFERROR(VLOOKUP(G244,fontes!$A$2:$B$100,2,0),"0")</f>
        <v>Gestão Urbana</v>
      </c>
      <c r="I244" s="11">
        <v>43224.0</v>
      </c>
      <c r="J244" s="10"/>
      <c r="K244" s="9" t="s">
        <v>405</v>
      </c>
      <c r="L244" s="9" t="s">
        <v>406</v>
      </c>
    </row>
    <row r="245" ht="12.75" customHeight="1">
      <c r="A245" s="10">
        <v>5.0</v>
      </c>
      <c r="B245" s="2" t="str">
        <f>IFERROR(VLOOKUP(A245,projetos!$A$2:$B$96,2,0),"0")</f>
        <v>PIU Arco Jurubatuba</v>
      </c>
      <c r="C245" s="10">
        <v>0.0</v>
      </c>
      <c r="D245" s="3" t="str">
        <f>IFERROR(VLOOKUP(C245,tramitacao!$A$2:$B$101,2,0),"0")</f>
        <v>0</v>
      </c>
      <c r="E245" s="10">
        <v>0.0</v>
      </c>
      <c r="F245" s="2" t="str">
        <f>IFERROR(VLOOKUP(E245,grupos!$A$2:$B$100,2,0),"0")</f>
        <v>0</v>
      </c>
      <c r="G245" s="10">
        <v>1.0</v>
      </c>
      <c r="H245" s="10" t="str">
        <f>IFERROR(VLOOKUP(G245,fontes!$A$2:$B$100,2,0),"0")</f>
        <v>Gestão Urbana</v>
      </c>
      <c r="I245" s="11">
        <v>43224.0</v>
      </c>
      <c r="J245" s="10"/>
      <c r="K245" s="9" t="s">
        <v>407</v>
      </c>
      <c r="L245" s="9" t="s">
        <v>408</v>
      </c>
    </row>
    <row r="246" ht="12.75" customHeight="1">
      <c r="A246" s="10">
        <v>5.0</v>
      </c>
      <c r="B246" s="2" t="str">
        <f>IFERROR(VLOOKUP(A246,projetos!$A$2:$B$96,2,0),"0")</f>
        <v>PIU Arco Jurubatuba</v>
      </c>
      <c r="C246" s="10">
        <v>0.0</v>
      </c>
      <c r="D246" s="3" t="str">
        <f>IFERROR(VLOOKUP(C246,tramitacao!$A$2:$B$101,2,0),"0")</f>
        <v>0</v>
      </c>
      <c r="E246" s="10">
        <v>0.0</v>
      </c>
      <c r="F246" s="2" t="str">
        <f>IFERROR(VLOOKUP(E246,grupos!$A$2:$B$100,2,0),"0")</f>
        <v>0</v>
      </c>
      <c r="G246" s="10">
        <v>1.0</v>
      </c>
      <c r="H246" s="10" t="str">
        <f>IFERROR(VLOOKUP(G246,fontes!$A$2:$B$100,2,0),"0")</f>
        <v>Gestão Urbana</v>
      </c>
      <c r="I246" s="11">
        <v>43224.0</v>
      </c>
      <c r="J246" s="10"/>
      <c r="K246" s="9" t="s">
        <v>409</v>
      </c>
      <c r="L246" s="9" t="s">
        <v>410</v>
      </c>
    </row>
    <row r="247" ht="12.75" customHeight="1">
      <c r="A247" s="10">
        <v>5.0</v>
      </c>
      <c r="B247" s="2" t="str">
        <f>IFERROR(VLOOKUP(A247,projetos!$A$2:$B$96,2,0),"0")</f>
        <v>PIU Arco Jurubatuba</v>
      </c>
      <c r="C247" s="10">
        <v>0.0</v>
      </c>
      <c r="D247" s="3" t="str">
        <f>IFERROR(VLOOKUP(C247,tramitacao!$A$2:$B$101,2,0),"0")</f>
        <v>0</v>
      </c>
      <c r="E247" s="10">
        <v>0.0</v>
      </c>
      <c r="F247" s="2" t="str">
        <f>IFERROR(VLOOKUP(E247,grupos!$A$2:$B$100,2,0),"0")</f>
        <v>0</v>
      </c>
      <c r="G247" s="10">
        <v>1.0</v>
      </c>
      <c r="H247" s="10" t="str">
        <f>IFERROR(VLOOKUP(G247,fontes!$A$2:$B$100,2,0),"0")</f>
        <v>Gestão Urbana</v>
      </c>
      <c r="I247" s="11">
        <v>43224.0</v>
      </c>
      <c r="J247" s="10"/>
      <c r="K247" s="9" t="s">
        <v>411</v>
      </c>
      <c r="L247" s="9" t="s">
        <v>412</v>
      </c>
    </row>
    <row r="248" ht="12.75" customHeight="1">
      <c r="A248" s="10">
        <v>5.0</v>
      </c>
      <c r="B248" s="2" t="str">
        <f>IFERROR(VLOOKUP(A248,projetos!$A$2:$B$96,2,0),"0")</f>
        <v>PIU Arco Jurubatuba</v>
      </c>
      <c r="C248" s="10">
        <v>0.0</v>
      </c>
      <c r="D248" s="3" t="str">
        <f>IFERROR(VLOOKUP(C248,tramitacao!$A$2:$B$101,2,0),"0")</f>
        <v>0</v>
      </c>
      <c r="E248" s="10">
        <v>0.0</v>
      </c>
      <c r="F248" s="2" t="str">
        <f>IFERROR(VLOOKUP(E248,grupos!$A$2:$B$100,2,0),"0")</f>
        <v>0</v>
      </c>
      <c r="G248" s="10">
        <v>1.0</v>
      </c>
      <c r="H248" s="10" t="str">
        <f>IFERROR(VLOOKUP(G248,fontes!$A$2:$B$100,2,0),"0")</f>
        <v>Gestão Urbana</v>
      </c>
      <c r="I248" s="11">
        <v>43224.0</v>
      </c>
      <c r="J248" s="10"/>
      <c r="K248" s="9" t="s">
        <v>413</v>
      </c>
      <c r="L248" s="9" t="s">
        <v>414</v>
      </c>
    </row>
    <row r="249" ht="12.75" customHeight="1">
      <c r="A249" s="10">
        <v>5.0</v>
      </c>
      <c r="B249" s="2" t="str">
        <f>IFERROR(VLOOKUP(A249,projetos!$A$2:$B$96,2,0),"0")</f>
        <v>PIU Arco Jurubatuba</v>
      </c>
      <c r="C249" s="10">
        <v>0.0</v>
      </c>
      <c r="D249" s="3" t="str">
        <f>IFERROR(VLOOKUP(C249,tramitacao!$A$2:$B$101,2,0),"0")</f>
        <v>0</v>
      </c>
      <c r="E249" s="10">
        <v>0.0</v>
      </c>
      <c r="F249" s="2" t="str">
        <f>IFERROR(VLOOKUP(E249,grupos!$A$2:$B$100,2,0),"0")</f>
        <v>0</v>
      </c>
      <c r="G249" s="10">
        <v>1.0</v>
      </c>
      <c r="H249" s="10" t="str">
        <f>IFERROR(VLOOKUP(G249,fontes!$A$2:$B$100,2,0),"0")</f>
        <v>Gestão Urbana</v>
      </c>
      <c r="I249" s="11">
        <v>43224.0</v>
      </c>
      <c r="J249" s="10"/>
      <c r="K249" s="9" t="s">
        <v>415</v>
      </c>
      <c r="L249" s="9" t="s">
        <v>416</v>
      </c>
    </row>
    <row r="250" ht="12.75" customHeight="1">
      <c r="A250" s="10">
        <v>5.0</v>
      </c>
      <c r="B250" s="2" t="str">
        <f>IFERROR(VLOOKUP(A250,projetos!$A$2:$B$96,2,0),"0")</f>
        <v>PIU Arco Jurubatuba</v>
      </c>
      <c r="C250" s="10">
        <v>0.0</v>
      </c>
      <c r="D250" s="3" t="str">
        <f>IFERROR(VLOOKUP(C250,tramitacao!$A$2:$B$101,2,0),"0")</f>
        <v>0</v>
      </c>
      <c r="E250" s="10">
        <v>0.0</v>
      </c>
      <c r="F250" s="2" t="str">
        <f>IFERROR(VLOOKUP(E250,grupos!$A$2:$B$100,2,0),"0")</f>
        <v>0</v>
      </c>
      <c r="G250" s="10">
        <v>1.0</v>
      </c>
      <c r="H250" s="10" t="str">
        <f>IFERROR(VLOOKUP(G250,fontes!$A$2:$B$100,2,0),"0")</f>
        <v>Gestão Urbana</v>
      </c>
      <c r="I250" s="11">
        <v>43224.0</v>
      </c>
      <c r="J250" s="10"/>
      <c r="K250" s="9" t="s">
        <v>417</v>
      </c>
      <c r="L250" s="9" t="s">
        <v>418</v>
      </c>
    </row>
    <row r="251" ht="12.75" customHeight="1">
      <c r="A251" s="10">
        <v>5.0</v>
      </c>
      <c r="B251" s="2" t="str">
        <f>IFERROR(VLOOKUP(A251,projetos!$A$2:$B$96,2,0),"0")</f>
        <v>PIU Arco Jurubatuba</v>
      </c>
      <c r="C251" s="10">
        <v>0.0</v>
      </c>
      <c r="D251" s="3" t="str">
        <f>IFERROR(VLOOKUP(C251,tramitacao!$A$2:$B$101,2,0),"0")</f>
        <v>0</v>
      </c>
      <c r="E251" s="10">
        <v>0.0</v>
      </c>
      <c r="F251" s="2" t="str">
        <f>IFERROR(VLOOKUP(E251,grupos!$A$2:$B$100,2,0),"0")</f>
        <v>0</v>
      </c>
      <c r="G251" s="10">
        <v>1.0</v>
      </c>
      <c r="H251" s="10" t="str">
        <f>IFERROR(VLOOKUP(G251,fontes!$A$2:$B$100,2,0),"0")</f>
        <v>Gestão Urbana</v>
      </c>
      <c r="I251" s="11">
        <v>43224.0</v>
      </c>
      <c r="J251" s="10"/>
      <c r="K251" s="9" t="s">
        <v>419</v>
      </c>
      <c r="L251" s="9" t="s">
        <v>420</v>
      </c>
    </row>
    <row r="252" ht="12.75" customHeight="1">
      <c r="A252" s="10">
        <v>5.0</v>
      </c>
      <c r="B252" s="2" t="str">
        <f>IFERROR(VLOOKUP(A252,projetos!$A$2:$B$96,2,0),"0")</f>
        <v>PIU Arco Jurubatuba</v>
      </c>
      <c r="C252" s="10">
        <v>0.0</v>
      </c>
      <c r="D252" s="3" t="str">
        <f>IFERROR(VLOOKUP(C252,tramitacao!$A$2:$B$101,2,0),"0")</f>
        <v>0</v>
      </c>
      <c r="E252" s="10">
        <v>0.0</v>
      </c>
      <c r="F252" s="2" t="str">
        <f>IFERROR(VLOOKUP(E252,grupos!$A$2:$B$100,2,0),"0")</f>
        <v>0</v>
      </c>
      <c r="G252" s="10">
        <v>1.0</v>
      </c>
      <c r="H252" s="10" t="str">
        <f>IFERROR(VLOOKUP(G252,fontes!$A$2:$B$100,2,0),"0")</f>
        <v>Gestão Urbana</v>
      </c>
      <c r="I252" s="11">
        <v>43224.0</v>
      </c>
      <c r="J252" s="10"/>
      <c r="K252" s="9" t="s">
        <v>421</v>
      </c>
      <c r="L252" s="9" t="s">
        <v>422</v>
      </c>
    </row>
    <row r="253" ht="12.75" customHeight="1">
      <c r="A253" s="10">
        <v>5.0</v>
      </c>
      <c r="B253" s="2" t="str">
        <f>IFERROR(VLOOKUP(A253,projetos!$A$2:$B$96,2,0),"0")</f>
        <v>PIU Arco Jurubatuba</v>
      </c>
      <c r="C253" s="10">
        <v>0.0</v>
      </c>
      <c r="D253" s="3" t="str">
        <f>IFERROR(VLOOKUP(C253,tramitacao!$A$2:$B$101,2,0),"0")</f>
        <v>0</v>
      </c>
      <c r="E253" s="10">
        <v>0.0</v>
      </c>
      <c r="F253" s="2" t="str">
        <f>IFERROR(VLOOKUP(E253,grupos!$A$2:$B$100,2,0),"0")</f>
        <v>0</v>
      </c>
      <c r="G253" s="10">
        <v>1.0</v>
      </c>
      <c r="H253" s="10" t="str">
        <f>IFERROR(VLOOKUP(G253,fontes!$A$2:$B$100,2,0),"0")</f>
        <v>Gestão Urbana</v>
      </c>
      <c r="I253" s="11">
        <v>43224.0</v>
      </c>
      <c r="J253" s="10"/>
      <c r="K253" s="9" t="s">
        <v>423</v>
      </c>
      <c r="L253" s="9" t="s">
        <v>424</v>
      </c>
    </row>
    <row r="254" ht="12.75" customHeight="1">
      <c r="A254" s="10">
        <v>5.0</v>
      </c>
      <c r="B254" s="2" t="str">
        <f>IFERROR(VLOOKUP(A254,projetos!$A$2:$B$96,2,0),"0")</f>
        <v>PIU Arco Jurubatuba</v>
      </c>
      <c r="C254" s="10">
        <v>0.0</v>
      </c>
      <c r="D254" s="3" t="str">
        <f>IFERROR(VLOOKUP(C254,tramitacao!$A$2:$B$101,2,0),"0")</f>
        <v>0</v>
      </c>
      <c r="E254" s="10">
        <v>0.0</v>
      </c>
      <c r="F254" s="2" t="str">
        <f>IFERROR(VLOOKUP(E254,grupos!$A$2:$B$100,2,0),"0")</f>
        <v>0</v>
      </c>
      <c r="G254" s="10">
        <v>1.0</v>
      </c>
      <c r="H254" s="10" t="str">
        <f>IFERROR(VLOOKUP(G254,fontes!$A$2:$B$100,2,0),"0")</f>
        <v>Gestão Urbana</v>
      </c>
      <c r="I254" s="11">
        <v>43224.0</v>
      </c>
      <c r="J254" s="10"/>
      <c r="K254" s="9" t="s">
        <v>425</v>
      </c>
      <c r="L254" s="9" t="s">
        <v>426</v>
      </c>
    </row>
    <row r="255" ht="12.75" customHeight="1">
      <c r="A255" s="10">
        <v>5.0</v>
      </c>
      <c r="B255" s="2" t="str">
        <f>IFERROR(VLOOKUP(A255,projetos!$A$2:$B$96,2,0),"0")</f>
        <v>PIU Arco Jurubatuba</v>
      </c>
      <c r="C255" s="10">
        <v>0.0</v>
      </c>
      <c r="D255" s="3" t="str">
        <f>IFERROR(VLOOKUP(C255,tramitacao!$A$2:$B$101,2,0),"0")</f>
        <v>0</v>
      </c>
      <c r="E255" s="10">
        <v>0.0</v>
      </c>
      <c r="F255" s="2" t="str">
        <f>IFERROR(VLOOKUP(E255,grupos!$A$2:$B$100,2,0),"0")</f>
        <v>0</v>
      </c>
      <c r="G255" s="10">
        <v>1.0</v>
      </c>
      <c r="H255" s="10" t="str">
        <f>IFERROR(VLOOKUP(G255,fontes!$A$2:$B$100,2,0),"0")</f>
        <v>Gestão Urbana</v>
      </c>
      <c r="I255" s="11">
        <v>43224.0</v>
      </c>
      <c r="J255" s="10"/>
      <c r="K255" s="9" t="s">
        <v>423</v>
      </c>
      <c r="L255" s="9" t="s">
        <v>427</v>
      </c>
    </row>
    <row r="256" ht="12.75" customHeight="1">
      <c r="A256" s="10">
        <v>5.0</v>
      </c>
      <c r="B256" s="2" t="str">
        <f>IFERROR(VLOOKUP(A256,projetos!$A$2:$B$96,2,0),"0")</f>
        <v>PIU Arco Jurubatuba</v>
      </c>
      <c r="C256" s="10">
        <v>0.0</v>
      </c>
      <c r="D256" s="3" t="str">
        <f>IFERROR(VLOOKUP(C256,tramitacao!$A$2:$B$101,2,0),"0")</f>
        <v>0</v>
      </c>
      <c r="E256" s="10">
        <v>0.0</v>
      </c>
      <c r="F256" s="2" t="str">
        <f>IFERROR(VLOOKUP(E256,grupos!$A$2:$B$100,2,0),"0")</f>
        <v>0</v>
      </c>
      <c r="G256" s="10">
        <v>1.0</v>
      </c>
      <c r="H256" s="10" t="str">
        <f>IFERROR(VLOOKUP(G256,fontes!$A$2:$B$100,2,0),"0")</f>
        <v>Gestão Urbana</v>
      </c>
      <c r="I256" s="11">
        <v>43224.0</v>
      </c>
      <c r="J256" s="10"/>
      <c r="K256" s="9" t="s">
        <v>428</v>
      </c>
      <c r="L256" s="9" t="s">
        <v>429</v>
      </c>
    </row>
    <row r="257" ht="12.75" customHeight="1">
      <c r="A257" s="10">
        <v>5.0</v>
      </c>
      <c r="B257" s="2" t="str">
        <f>IFERROR(VLOOKUP(A257,projetos!$A$2:$B$96,2,0),"0")</f>
        <v>PIU Arco Jurubatuba</v>
      </c>
      <c r="C257" s="10">
        <v>0.0</v>
      </c>
      <c r="D257" s="3" t="str">
        <f>IFERROR(VLOOKUP(C257,tramitacao!$A$2:$B$101,2,0),"0")</f>
        <v>0</v>
      </c>
      <c r="E257" s="10">
        <v>0.0</v>
      </c>
      <c r="F257" s="2" t="str">
        <f>IFERROR(VLOOKUP(E257,grupos!$A$2:$B$100,2,0),"0")</f>
        <v>0</v>
      </c>
      <c r="G257" s="10">
        <v>1.0</v>
      </c>
      <c r="H257" s="10" t="str">
        <f>IFERROR(VLOOKUP(G257,fontes!$A$2:$B$100,2,0),"0")</f>
        <v>Gestão Urbana</v>
      </c>
      <c r="I257" s="11">
        <v>43224.0</v>
      </c>
      <c r="J257" s="10"/>
      <c r="K257" s="9" t="s">
        <v>430</v>
      </c>
      <c r="L257" s="9" t="s">
        <v>431</v>
      </c>
    </row>
    <row r="258" ht="12.75" customHeight="1">
      <c r="A258" s="10">
        <v>5.0</v>
      </c>
      <c r="B258" s="2" t="str">
        <f>IFERROR(VLOOKUP(A258,projetos!$A$2:$B$96,2,0),"0")</f>
        <v>PIU Arco Jurubatuba</v>
      </c>
      <c r="C258" s="10">
        <v>0.0</v>
      </c>
      <c r="D258" s="3" t="str">
        <f>IFERROR(VLOOKUP(C258,tramitacao!$A$2:$B$101,2,0),"0")</f>
        <v>0</v>
      </c>
      <c r="E258" s="10">
        <v>0.0</v>
      </c>
      <c r="F258" s="2" t="str">
        <f>IFERROR(VLOOKUP(E258,grupos!$A$2:$B$100,2,0),"0")</f>
        <v>0</v>
      </c>
      <c r="G258" s="10">
        <v>1.0</v>
      </c>
      <c r="H258" s="10" t="str">
        <f>IFERROR(VLOOKUP(G258,fontes!$A$2:$B$100,2,0),"0")</f>
        <v>Gestão Urbana</v>
      </c>
      <c r="I258" s="11">
        <v>43224.0</v>
      </c>
      <c r="J258" s="10"/>
      <c r="K258" s="9" t="s">
        <v>428</v>
      </c>
      <c r="L258" s="9" t="s">
        <v>432</v>
      </c>
    </row>
    <row r="259" ht="12.75" customHeight="1">
      <c r="A259" s="10">
        <v>5.0</v>
      </c>
      <c r="B259" s="2" t="str">
        <f>IFERROR(VLOOKUP(A259,projetos!$A$2:$B$96,2,0),"0")</f>
        <v>PIU Arco Jurubatuba</v>
      </c>
      <c r="C259" s="10">
        <v>0.0</v>
      </c>
      <c r="D259" s="3" t="str">
        <f>IFERROR(VLOOKUP(C259,tramitacao!$A$2:$B$101,2,0),"0")</f>
        <v>0</v>
      </c>
      <c r="E259" s="10">
        <v>0.0</v>
      </c>
      <c r="F259" s="2" t="str">
        <f>IFERROR(VLOOKUP(E259,grupos!$A$2:$B$100,2,0),"0")</f>
        <v>0</v>
      </c>
      <c r="G259" s="10">
        <v>1.0</v>
      </c>
      <c r="H259" s="10" t="str">
        <f>IFERROR(VLOOKUP(G259,fontes!$A$2:$B$100,2,0),"0")</f>
        <v>Gestão Urbana</v>
      </c>
      <c r="I259" s="11">
        <v>43224.0</v>
      </c>
      <c r="J259" s="10"/>
      <c r="K259" s="9" t="s">
        <v>433</v>
      </c>
      <c r="L259" s="9" t="s">
        <v>434</v>
      </c>
    </row>
    <row r="260" ht="12.75" customHeight="1">
      <c r="A260" s="10">
        <v>5.0</v>
      </c>
      <c r="B260" s="2" t="str">
        <f>IFERROR(VLOOKUP(A260,projetos!$A$2:$B$96,2,0),"0")</f>
        <v>PIU Arco Jurubatuba</v>
      </c>
      <c r="C260" s="10">
        <v>0.0</v>
      </c>
      <c r="D260" s="3" t="str">
        <f>IFERROR(VLOOKUP(C260,tramitacao!$A$2:$B$101,2,0),"0")</f>
        <v>0</v>
      </c>
      <c r="E260" s="10">
        <v>0.0</v>
      </c>
      <c r="F260" s="2" t="str">
        <f>IFERROR(VLOOKUP(E260,grupos!$A$2:$B$100,2,0),"0")</f>
        <v>0</v>
      </c>
      <c r="G260" s="10">
        <v>1.0</v>
      </c>
      <c r="H260" s="10" t="str">
        <f>IFERROR(VLOOKUP(G260,fontes!$A$2:$B$100,2,0),"0")</f>
        <v>Gestão Urbana</v>
      </c>
      <c r="I260" s="11">
        <v>43224.0</v>
      </c>
      <c r="J260" s="10"/>
      <c r="K260" s="9" t="s">
        <v>435</v>
      </c>
      <c r="L260" s="9" t="s">
        <v>436</v>
      </c>
    </row>
    <row r="261" ht="12.75" customHeight="1">
      <c r="A261" s="10">
        <v>5.0</v>
      </c>
      <c r="B261" s="2" t="str">
        <f>IFERROR(VLOOKUP(A261,projetos!$A$2:$B$96,2,0),"0")</f>
        <v>PIU Arco Jurubatuba</v>
      </c>
      <c r="C261" s="10">
        <v>0.0</v>
      </c>
      <c r="D261" s="3" t="str">
        <f>IFERROR(VLOOKUP(C261,tramitacao!$A$2:$B$101,2,0),"0")</f>
        <v>0</v>
      </c>
      <c r="E261" s="10">
        <v>0.0</v>
      </c>
      <c r="F261" s="2" t="str">
        <f>IFERROR(VLOOKUP(E261,grupos!$A$2:$B$100,2,0),"0")</f>
        <v>0</v>
      </c>
      <c r="G261" s="10">
        <v>1.0</v>
      </c>
      <c r="H261" s="10" t="str">
        <f>IFERROR(VLOOKUP(G261,fontes!$A$2:$B$100,2,0),"0")</f>
        <v>Gestão Urbana</v>
      </c>
      <c r="I261" s="11">
        <v>43224.0</v>
      </c>
      <c r="J261" s="10"/>
      <c r="K261" s="9" t="s">
        <v>433</v>
      </c>
      <c r="L261" s="9" t="s">
        <v>437</v>
      </c>
    </row>
    <row r="262" ht="12.75" customHeight="1">
      <c r="A262" s="10">
        <v>5.0</v>
      </c>
      <c r="B262" s="2" t="str">
        <f>IFERROR(VLOOKUP(A262,projetos!$A$2:$B$96,2,0),"0")</f>
        <v>PIU Arco Jurubatuba</v>
      </c>
      <c r="C262" s="10">
        <v>0.0</v>
      </c>
      <c r="D262" s="3" t="str">
        <f>IFERROR(VLOOKUP(C262,tramitacao!$A$2:$B$101,2,0),"0")</f>
        <v>0</v>
      </c>
      <c r="E262" s="10">
        <v>0.0</v>
      </c>
      <c r="F262" s="2" t="str">
        <f>IFERROR(VLOOKUP(E262,grupos!$A$2:$B$100,2,0),"0")</f>
        <v>0</v>
      </c>
      <c r="G262" s="10">
        <v>1.0</v>
      </c>
      <c r="H262" s="10" t="str">
        <f>IFERROR(VLOOKUP(G262,fontes!$A$2:$B$100,2,0),"0")</f>
        <v>Gestão Urbana</v>
      </c>
      <c r="I262" s="11">
        <v>43224.0</v>
      </c>
      <c r="J262" s="10"/>
      <c r="K262" s="9" t="s">
        <v>438</v>
      </c>
      <c r="L262" s="9" t="s">
        <v>439</v>
      </c>
    </row>
    <row r="263" ht="12.75" customHeight="1">
      <c r="A263" s="10">
        <v>5.0</v>
      </c>
      <c r="B263" s="2" t="str">
        <f>IFERROR(VLOOKUP(A263,projetos!$A$2:$B$96,2,0),"0")</f>
        <v>PIU Arco Jurubatuba</v>
      </c>
      <c r="C263" s="10">
        <v>0.0</v>
      </c>
      <c r="D263" s="3" t="str">
        <f>IFERROR(VLOOKUP(C263,tramitacao!$A$2:$B$101,2,0),"0")</f>
        <v>0</v>
      </c>
      <c r="E263" s="10">
        <v>0.0</v>
      </c>
      <c r="F263" s="2" t="str">
        <f>IFERROR(VLOOKUP(E263,grupos!$A$2:$B$100,2,0),"0")</f>
        <v>0</v>
      </c>
      <c r="G263" s="10">
        <v>1.0</v>
      </c>
      <c r="H263" s="10" t="str">
        <f>IFERROR(VLOOKUP(G263,fontes!$A$2:$B$100,2,0),"0")</f>
        <v>Gestão Urbana</v>
      </c>
      <c r="I263" s="11">
        <v>43224.0</v>
      </c>
      <c r="J263" s="10"/>
      <c r="K263" s="9" t="s">
        <v>440</v>
      </c>
      <c r="L263" s="9" t="s">
        <v>441</v>
      </c>
    </row>
    <row r="264" ht="12.75" customHeight="1">
      <c r="A264" s="10">
        <v>5.0</v>
      </c>
      <c r="B264" s="2" t="str">
        <f>IFERROR(VLOOKUP(A264,projetos!$A$2:$B$96,2,0),"0")</f>
        <v>PIU Arco Jurubatuba</v>
      </c>
      <c r="C264" s="10">
        <v>0.0</v>
      </c>
      <c r="D264" s="3" t="str">
        <f>IFERROR(VLOOKUP(C264,tramitacao!$A$2:$B$101,2,0),"0")</f>
        <v>0</v>
      </c>
      <c r="E264" s="10">
        <v>0.0</v>
      </c>
      <c r="F264" s="2" t="str">
        <f>IFERROR(VLOOKUP(E264,grupos!$A$2:$B$100,2,0),"0")</f>
        <v>0</v>
      </c>
      <c r="G264" s="10">
        <v>1.0</v>
      </c>
      <c r="H264" s="10" t="str">
        <f>IFERROR(VLOOKUP(G264,fontes!$A$2:$B$100,2,0),"0")</f>
        <v>Gestão Urbana</v>
      </c>
      <c r="I264" s="11">
        <v>43224.0</v>
      </c>
      <c r="J264" s="10"/>
      <c r="K264" s="9" t="s">
        <v>438</v>
      </c>
      <c r="L264" s="9" t="s">
        <v>442</v>
      </c>
    </row>
    <row r="265" ht="12.75" customHeight="1">
      <c r="A265" s="10">
        <v>5.0</v>
      </c>
      <c r="B265" s="2" t="str">
        <f>IFERROR(VLOOKUP(A265,projetos!$A$2:$B$96,2,0),"0")</f>
        <v>PIU Arco Jurubatuba</v>
      </c>
      <c r="C265" s="10">
        <v>0.0</v>
      </c>
      <c r="D265" s="3" t="str">
        <f>IFERROR(VLOOKUP(C265,tramitacao!$A$2:$B$101,2,0),"0")</f>
        <v>0</v>
      </c>
      <c r="E265" s="10">
        <v>0.0</v>
      </c>
      <c r="F265" s="2" t="str">
        <f>IFERROR(VLOOKUP(E265,grupos!$A$2:$B$100,2,0),"0")</f>
        <v>0</v>
      </c>
      <c r="G265" s="10">
        <v>1.0</v>
      </c>
      <c r="H265" s="10" t="str">
        <f>IFERROR(VLOOKUP(G265,fontes!$A$2:$B$100,2,0),"0")</f>
        <v>Gestão Urbana</v>
      </c>
      <c r="I265" s="11">
        <v>43224.0</v>
      </c>
      <c r="J265" s="10"/>
      <c r="K265" s="9" t="s">
        <v>443</v>
      </c>
      <c r="L265" s="9" t="s">
        <v>444</v>
      </c>
    </row>
    <row r="266" ht="12.75" customHeight="1">
      <c r="A266" s="10">
        <v>5.0</v>
      </c>
      <c r="B266" s="2" t="str">
        <f>IFERROR(VLOOKUP(A266,projetos!$A$2:$B$96,2,0),"0")</f>
        <v>PIU Arco Jurubatuba</v>
      </c>
      <c r="C266" s="10">
        <v>0.0</v>
      </c>
      <c r="D266" s="3" t="str">
        <f>IFERROR(VLOOKUP(C266,tramitacao!$A$2:$B$101,2,0),"0")</f>
        <v>0</v>
      </c>
      <c r="E266" s="10">
        <v>0.0</v>
      </c>
      <c r="F266" s="2" t="str">
        <f>IFERROR(VLOOKUP(E266,grupos!$A$2:$B$100,2,0),"0")</f>
        <v>0</v>
      </c>
      <c r="G266" s="10">
        <v>1.0</v>
      </c>
      <c r="H266" s="10" t="str">
        <f>IFERROR(VLOOKUP(G266,fontes!$A$2:$B$100,2,0),"0")</f>
        <v>Gestão Urbana</v>
      </c>
      <c r="I266" s="11">
        <v>43224.0</v>
      </c>
      <c r="J266" s="10"/>
      <c r="K266" s="9" t="s">
        <v>445</v>
      </c>
      <c r="L266" s="9" t="s">
        <v>446</v>
      </c>
    </row>
    <row r="267" ht="12.75" customHeight="1">
      <c r="A267" s="10">
        <v>5.0</v>
      </c>
      <c r="B267" s="2" t="str">
        <f>IFERROR(VLOOKUP(A267,projetos!$A$2:$B$96,2,0),"0")</f>
        <v>PIU Arco Jurubatuba</v>
      </c>
      <c r="C267" s="10">
        <v>0.0</v>
      </c>
      <c r="D267" s="3" t="str">
        <f>IFERROR(VLOOKUP(C267,tramitacao!$A$2:$B$101,2,0),"0")</f>
        <v>0</v>
      </c>
      <c r="E267" s="10">
        <v>0.0</v>
      </c>
      <c r="F267" s="2" t="str">
        <f>IFERROR(VLOOKUP(E267,grupos!$A$2:$B$100,2,0),"0")</f>
        <v>0</v>
      </c>
      <c r="G267" s="10">
        <v>1.0</v>
      </c>
      <c r="H267" s="10" t="str">
        <f>IFERROR(VLOOKUP(G267,fontes!$A$2:$B$100,2,0),"0")</f>
        <v>Gestão Urbana</v>
      </c>
      <c r="I267" s="11">
        <v>43224.0</v>
      </c>
      <c r="J267" s="10"/>
      <c r="K267" s="9" t="s">
        <v>443</v>
      </c>
      <c r="L267" s="9" t="s">
        <v>447</v>
      </c>
    </row>
    <row r="268" ht="12.75" customHeight="1">
      <c r="A268" s="10">
        <v>5.0</v>
      </c>
      <c r="B268" s="2" t="str">
        <f>IFERROR(VLOOKUP(A268,projetos!$A$2:$B$96,2,0),"0")</f>
        <v>PIU Arco Jurubatuba</v>
      </c>
      <c r="C268" s="10">
        <v>0.0</v>
      </c>
      <c r="D268" s="3" t="str">
        <f>IFERROR(VLOOKUP(C268,tramitacao!$A$2:$B$101,2,0),"0")</f>
        <v>0</v>
      </c>
      <c r="E268" s="10">
        <v>0.0</v>
      </c>
      <c r="F268" s="2" t="str">
        <f>IFERROR(VLOOKUP(E268,grupos!$A$2:$B$100,2,0),"0")</f>
        <v>0</v>
      </c>
      <c r="G268" s="10">
        <v>1.0</v>
      </c>
      <c r="H268" s="10" t="str">
        <f>IFERROR(VLOOKUP(G268,fontes!$A$2:$B$100,2,0),"0")</f>
        <v>Gestão Urbana</v>
      </c>
      <c r="I268" s="11">
        <v>43224.0</v>
      </c>
      <c r="J268" s="10"/>
      <c r="K268" s="9" t="s">
        <v>448</v>
      </c>
      <c r="L268" s="9" t="s">
        <v>449</v>
      </c>
    </row>
    <row r="269" ht="12.75" customHeight="1">
      <c r="A269" s="10">
        <v>5.0</v>
      </c>
      <c r="B269" s="2" t="str">
        <f>IFERROR(VLOOKUP(A269,projetos!$A$2:$B$96,2,0),"0")</f>
        <v>PIU Arco Jurubatuba</v>
      </c>
      <c r="C269" s="10">
        <v>0.0</v>
      </c>
      <c r="D269" s="3" t="str">
        <f>IFERROR(VLOOKUP(C269,tramitacao!$A$2:$B$101,2,0),"0")</f>
        <v>0</v>
      </c>
      <c r="E269" s="10">
        <v>0.0</v>
      </c>
      <c r="F269" s="2" t="str">
        <f>IFERROR(VLOOKUP(E269,grupos!$A$2:$B$100,2,0),"0")</f>
        <v>0</v>
      </c>
      <c r="G269" s="10">
        <v>1.0</v>
      </c>
      <c r="H269" s="10" t="str">
        <f>IFERROR(VLOOKUP(G269,fontes!$A$2:$B$100,2,0),"0")</f>
        <v>Gestão Urbana</v>
      </c>
      <c r="I269" s="11">
        <v>43224.0</v>
      </c>
      <c r="J269" s="10"/>
      <c r="K269" s="9" t="s">
        <v>450</v>
      </c>
      <c r="L269" s="9" t="s">
        <v>451</v>
      </c>
    </row>
    <row r="270" ht="12.75" customHeight="1">
      <c r="A270" s="10">
        <v>5.0</v>
      </c>
      <c r="B270" s="2" t="str">
        <f>IFERROR(VLOOKUP(A270,projetos!$A$2:$B$96,2,0),"0")</f>
        <v>PIU Arco Jurubatuba</v>
      </c>
      <c r="C270" s="10">
        <v>0.0</v>
      </c>
      <c r="D270" s="3" t="str">
        <f>IFERROR(VLOOKUP(C270,tramitacao!$A$2:$B$101,2,0),"0")</f>
        <v>0</v>
      </c>
      <c r="E270" s="10">
        <v>0.0</v>
      </c>
      <c r="F270" s="2" t="str">
        <f>IFERROR(VLOOKUP(E270,grupos!$A$2:$B$100,2,0),"0")</f>
        <v>0</v>
      </c>
      <c r="G270" s="19">
        <v>1.0</v>
      </c>
      <c r="H270" s="10" t="str">
        <f>IFERROR(VLOOKUP(G270,fontes!$A$2:$B$100,2,0),"0")</f>
        <v>Gestão Urbana</v>
      </c>
      <c r="I270" s="11">
        <v>43224.0</v>
      </c>
      <c r="J270" s="10"/>
      <c r="K270" s="9" t="s">
        <v>448</v>
      </c>
      <c r="L270" s="9" t="s">
        <v>452</v>
      </c>
    </row>
    <row r="271" ht="12.75" customHeight="1">
      <c r="A271" s="10">
        <v>5.0</v>
      </c>
      <c r="B271" s="2" t="str">
        <f>IFERROR(VLOOKUP(A271,projetos!$A$2:$B$96,2,0),"0")</f>
        <v>PIU Arco Jurubatuba</v>
      </c>
      <c r="C271" s="10">
        <v>0.0</v>
      </c>
      <c r="D271" s="3" t="str">
        <f>IFERROR(VLOOKUP(C271,tramitacao!$A$2:$B$101,2,0),"0")</f>
        <v>0</v>
      </c>
      <c r="E271" s="10">
        <v>0.0</v>
      </c>
      <c r="F271" s="2" t="str">
        <f>IFERROR(VLOOKUP(E271,grupos!$A$2:$B$100,2,0),"0")</f>
        <v>0</v>
      </c>
      <c r="G271" s="10">
        <v>1.0</v>
      </c>
      <c r="H271" s="10" t="str">
        <f>IFERROR(VLOOKUP(G271,fontes!$A$2:$B$100,2,0),"0")</f>
        <v>Gestão Urbana</v>
      </c>
      <c r="I271" s="11">
        <v>43224.0</v>
      </c>
      <c r="J271" s="10"/>
      <c r="K271" s="9" t="s">
        <v>453</v>
      </c>
      <c r="L271" s="9" t="s">
        <v>454</v>
      </c>
    </row>
    <row r="272" ht="12.75" customHeight="1">
      <c r="A272" s="10">
        <v>5.0</v>
      </c>
      <c r="B272" s="2" t="str">
        <f>IFERROR(VLOOKUP(A272,projetos!$A$2:$B$96,2,0),"0")</f>
        <v>PIU Arco Jurubatuba</v>
      </c>
      <c r="C272" s="10">
        <v>0.0</v>
      </c>
      <c r="D272" s="3" t="str">
        <f>IFERROR(VLOOKUP(C272,tramitacao!$A$2:$B$101,2,0),"0")</f>
        <v>0</v>
      </c>
      <c r="E272" s="10">
        <v>0.0</v>
      </c>
      <c r="F272" s="2" t="str">
        <f>IFERROR(VLOOKUP(E272,grupos!$A$2:$B$100,2,0),"0")</f>
        <v>0</v>
      </c>
      <c r="G272" s="10">
        <v>1.0</v>
      </c>
      <c r="H272" s="10" t="str">
        <f>IFERROR(VLOOKUP(G272,fontes!$A$2:$B$100,2,0),"0")</f>
        <v>Gestão Urbana</v>
      </c>
      <c r="I272" s="11">
        <v>43224.0</v>
      </c>
      <c r="J272" s="10"/>
      <c r="K272" s="9" t="s">
        <v>455</v>
      </c>
      <c r="L272" s="9" t="s">
        <v>456</v>
      </c>
    </row>
    <row r="273" ht="12.75" customHeight="1">
      <c r="A273" s="10">
        <v>5.0</v>
      </c>
      <c r="B273" s="2" t="str">
        <f>IFERROR(VLOOKUP(A273,projetos!$A$2:$B$96,2,0),"0")</f>
        <v>PIU Arco Jurubatuba</v>
      </c>
      <c r="C273" s="10">
        <v>0.0</v>
      </c>
      <c r="D273" s="3" t="str">
        <f>IFERROR(VLOOKUP(C273,tramitacao!$A$2:$B$101,2,0),"0")</f>
        <v>0</v>
      </c>
      <c r="E273" s="10">
        <v>0.0</v>
      </c>
      <c r="F273" s="2" t="str">
        <f>IFERROR(VLOOKUP(E273,grupos!$A$2:$B$100,2,0),"0")</f>
        <v>0</v>
      </c>
      <c r="G273" s="10">
        <v>1.0</v>
      </c>
      <c r="H273" s="10" t="str">
        <f>IFERROR(VLOOKUP(G273,fontes!$A$2:$B$100,2,0),"0")</f>
        <v>Gestão Urbana</v>
      </c>
      <c r="I273" s="11">
        <v>43224.0</v>
      </c>
      <c r="J273" s="10"/>
      <c r="K273" s="9" t="s">
        <v>453</v>
      </c>
      <c r="L273" s="9" t="s">
        <v>457</v>
      </c>
    </row>
    <row r="274" ht="12.75" customHeight="1">
      <c r="A274" s="10">
        <v>5.0</v>
      </c>
      <c r="B274" s="2" t="str">
        <f>IFERROR(VLOOKUP(A274,projetos!$A$2:$B$96,2,0),"0")</f>
        <v>PIU Arco Jurubatuba</v>
      </c>
      <c r="C274" s="10">
        <v>0.0</v>
      </c>
      <c r="D274" s="3" t="str">
        <f>IFERROR(VLOOKUP(C274,tramitacao!$A$2:$B$101,2,0),"0")</f>
        <v>0</v>
      </c>
      <c r="E274" s="10">
        <v>0.0</v>
      </c>
      <c r="F274" s="2" t="str">
        <f>IFERROR(VLOOKUP(E274,grupos!$A$2:$B$100,2,0),"0")</f>
        <v>0</v>
      </c>
      <c r="G274" s="10">
        <v>1.0</v>
      </c>
      <c r="H274" s="10" t="str">
        <f>IFERROR(VLOOKUP(G274,fontes!$A$2:$B$100,2,0),"0")</f>
        <v>Gestão Urbana</v>
      </c>
      <c r="I274" s="11">
        <v>43224.0</v>
      </c>
      <c r="J274" s="10"/>
      <c r="K274" s="9" t="s">
        <v>458</v>
      </c>
      <c r="L274" s="9" t="s">
        <v>459</v>
      </c>
    </row>
    <row r="275" ht="12.75" customHeight="1">
      <c r="A275" s="10">
        <v>5.0</v>
      </c>
      <c r="B275" s="2" t="str">
        <f>IFERROR(VLOOKUP(A275,projetos!$A$2:$B$96,2,0),"0")</f>
        <v>PIU Arco Jurubatuba</v>
      </c>
      <c r="C275" s="10">
        <v>0.0</v>
      </c>
      <c r="D275" s="3" t="str">
        <f>IFERROR(VLOOKUP(C275,tramitacao!$A$2:$B$101,2,0),"0")</f>
        <v>0</v>
      </c>
      <c r="E275" s="10">
        <v>0.0</v>
      </c>
      <c r="F275" s="2" t="str">
        <f>IFERROR(VLOOKUP(E275,grupos!$A$2:$B$100,2,0),"0")</f>
        <v>0</v>
      </c>
      <c r="G275" s="10">
        <v>1.0</v>
      </c>
      <c r="H275" s="10" t="str">
        <f>IFERROR(VLOOKUP(G275,fontes!$A$2:$B$100,2,0),"0")</f>
        <v>Gestão Urbana</v>
      </c>
      <c r="I275" s="11">
        <v>43224.0</v>
      </c>
      <c r="J275" s="10"/>
      <c r="K275" s="9" t="s">
        <v>460</v>
      </c>
      <c r="L275" s="9" t="s">
        <v>461</v>
      </c>
    </row>
    <row r="276" ht="12.75" customHeight="1">
      <c r="A276" s="10">
        <v>5.0</v>
      </c>
      <c r="B276" s="2" t="str">
        <f>IFERROR(VLOOKUP(A276,projetos!$A$2:$B$96,2,0),"0")</f>
        <v>PIU Arco Jurubatuba</v>
      </c>
      <c r="C276" s="10">
        <v>0.0</v>
      </c>
      <c r="D276" s="3" t="str">
        <f>IFERROR(VLOOKUP(C276,tramitacao!$A$2:$B$101,2,0),"0")</f>
        <v>0</v>
      </c>
      <c r="E276" s="10">
        <v>0.0</v>
      </c>
      <c r="F276" s="2" t="str">
        <f>IFERROR(VLOOKUP(E276,grupos!$A$2:$B$100,2,0),"0")</f>
        <v>0</v>
      </c>
      <c r="G276" s="10">
        <v>1.0</v>
      </c>
      <c r="H276" s="10" t="str">
        <f>IFERROR(VLOOKUP(G276,fontes!$A$2:$B$100,2,0),"0")</f>
        <v>Gestão Urbana</v>
      </c>
      <c r="I276" s="11">
        <v>43224.0</v>
      </c>
      <c r="J276" s="10"/>
      <c r="K276" s="9" t="s">
        <v>458</v>
      </c>
      <c r="L276" s="9" t="s">
        <v>462</v>
      </c>
    </row>
    <row r="277" ht="12.75" customHeight="1">
      <c r="A277" s="10">
        <v>5.0</v>
      </c>
      <c r="B277" s="2" t="str">
        <f>IFERROR(VLOOKUP(A277,projetos!$A$2:$B$96,2,0),"0")</f>
        <v>PIU Arco Jurubatuba</v>
      </c>
      <c r="C277" s="10">
        <v>0.0</v>
      </c>
      <c r="D277" s="3" t="str">
        <f>IFERROR(VLOOKUP(C277,tramitacao!$A$2:$B$101,2,0),"0")</f>
        <v>0</v>
      </c>
      <c r="E277" s="10">
        <v>0.0</v>
      </c>
      <c r="F277" s="2" t="str">
        <f>IFERROR(VLOOKUP(E277,grupos!$A$2:$B$100,2,0),"0")</f>
        <v>0</v>
      </c>
      <c r="G277" s="10">
        <v>1.0</v>
      </c>
      <c r="H277" s="10" t="str">
        <f>IFERROR(VLOOKUP(G277,fontes!$A$2:$B$100,2,0),"0")</f>
        <v>Gestão Urbana</v>
      </c>
      <c r="I277" s="11">
        <v>43224.0</v>
      </c>
      <c r="J277" s="10"/>
      <c r="K277" s="9" t="s">
        <v>463</v>
      </c>
      <c r="L277" s="9" t="s">
        <v>464</v>
      </c>
    </row>
    <row r="278" ht="12.75" customHeight="1">
      <c r="A278" s="10">
        <v>5.0</v>
      </c>
      <c r="B278" s="2" t="str">
        <f>IFERROR(VLOOKUP(A278,projetos!$A$2:$B$96,2,0),"0")</f>
        <v>PIU Arco Jurubatuba</v>
      </c>
      <c r="C278" s="10">
        <v>0.0</v>
      </c>
      <c r="D278" s="3" t="str">
        <f>IFERROR(VLOOKUP(C278,tramitacao!$A$2:$B$101,2,0),"0")</f>
        <v>0</v>
      </c>
      <c r="E278" s="10">
        <v>0.0</v>
      </c>
      <c r="F278" s="2" t="str">
        <f>IFERROR(VLOOKUP(E278,grupos!$A$2:$B$100,2,0),"0")</f>
        <v>0</v>
      </c>
      <c r="G278" s="10">
        <v>1.0</v>
      </c>
      <c r="H278" s="10" t="str">
        <f>IFERROR(VLOOKUP(G278,fontes!$A$2:$B$100,2,0),"0")</f>
        <v>Gestão Urbana</v>
      </c>
      <c r="I278" s="11">
        <v>43224.0</v>
      </c>
      <c r="J278" s="10"/>
      <c r="K278" s="9" t="s">
        <v>465</v>
      </c>
      <c r="L278" s="9" t="s">
        <v>466</v>
      </c>
    </row>
    <row r="279" ht="12.75" customHeight="1">
      <c r="A279" s="10">
        <v>5.0</v>
      </c>
      <c r="B279" s="2" t="str">
        <f>IFERROR(VLOOKUP(A279,projetos!$A$2:$B$96,2,0),"0")</f>
        <v>PIU Arco Jurubatuba</v>
      </c>
      <c r="C279" s="10">
        <v>0.0</v>
      </c>
      <c r="D279" s="3" t="str">
        <f>IFERROR(VLOOKUP(C279,tramitacao!$A$2:$B$101,2,0),"0")</f>
        <v>0</v>
      </c>
      <c r="E279" s="10">
        <v>0.0</v>
      </c>
      <c r="F279" s="2" t="str">
        <f>IFERROR(VLOOKUP(E279,grupos!$A$2:$B$100,2,0),"0")</f>
        <v>0</v>
      </c>
      <c r="G279" s="10">
        <v>1.0</v>
      </c>
      <c r="H279" s="10" t="str">
        <f>IFERROR(VLOOKUP(G279,fontes!$A$2:$B$100,2,0),"0")</f>
        <v>Gestão Urbana</v>
      </c>
      <c r="I279" s="11">
        <v>43224.0</v>
      </c>
      <c r="J279" s="10"/>
      <c r="K279" s="9" t="s">
        <v>467</v>
      </c>
      <c r="L279" s="9" t="s">
        <v>468</v>
      </c>
    </row>
    <row r="280" ht="12.75" customHeight="1">
      <c r="A280" s="10">
        <v>5.0</v>
      </c>
      <c r="B280" s="2" t="str">
        <f>IFERROR(VLOOKUP(A280,projetos!$A$2:$B$96,2,0),"0")</f>
        <v>PIU Arco Jurubatuba</v>
      </c>
      <c r="C280" s="10">
        <v>0.0</v>
      </c>
      <c r="D280" s="3" t="str">
        <f>IFERROR(VLOOKUP(C280,tramitacao!$A$2:$B$101,2,0),"0")</f>
        <v>0</v>
      </c>
      <c r="E280" s="10">
        <v>0.0</v>
      </c>
      <c r="F280" s="2" t="str">
        <f>IFERROR(VLOOKUP(E280,grupos!$A$2:$B$100,2,0),"0")</f>
        <v>0</v>
      </c>
      <c r="G280" s="10">
        <v>1.0</v>
      </c>
      <c r="H280" s="10" t="str">
        <f>IFERROR(VLOOKUP(G280,fontes!$A$2:$B$100,2,0),"0")</f>
        <v>Gestão Urbana</v>
      </c>
      <c r="I280" s="11">
        <v>43224.0</v>
      </c>
      <c r="J280" s="10"/>
      <c r="K280" s="9" t="s">
        <v>469</v>
      </c>
      <c r="L280" s="9" t="s">
        <v>470</v>
      </c>
    </row>
    <row r="281" ht="12.75" customHeight="1">
      <c r="A281" s="10">
        <v>5.0</v>
      </c>
      <c r="B281" s="2" t="str">
        <f>IFERROR(VLOOKUP(A281,projetos!$A$2:$B$96,2,0),"0")</f>
        <v>PIU Arco Jurubatuba</v>
      </c>
      <c r="C281" s="10">
        <v>0.0</v>
      </c>
      <c r="D281" s="3" t="str">
        <f>IFERROR(VLOOKUP(C281,tramitacao!$A$2:$B$101,2,0),"0")</f>
        <v>0</v>
      </c>
      <c r="E281" s="10">
        <v>0.0</v>
      </c>
      <c r="F281" s="2" t="str">
        <f>IFERROR(VLOOKUP(E281,grupos!$A$2:$B$100,2,0),"0")</f>
        <v>0</v>
      </c>
      <c r="G281" s="10">
        <v>1.0</v>
      </c>
      <c r="H281" s="10" t="str">
        <f>IFERROR(VLOOKUP(G281,fontes!$A$2:$B$100,2,0),"0")</f>
        <v>Gestão Urbana</v>
      </c>
      <c r="I281" s="11">
        <v>43224.0</v>
      </c>
      <c r="J281" s="10"/>
      <c r="K281" s="9" t="s">
        <v>471</v>
      </c>
      <c r="L281" s="9" t="s">
        <v>472</v>
      </c>
    </row>
    <row r="282" ht="12.75" customHeight="1">
      <c r="A282" s="10">
        <v>5.0</v>
      </c>
      <c r="B282" s="2" t="str">
        <f>IFERROR(VLOOKUP(A282,projetos!$A$2:$B$96,2,0),"0")</f>
        <v>PIU Arco Jurubatuba</v>
      </c>
      <c r="C282" s="10">
        <v>0.0</v>
      </c>
      <c r="D282" s="3" t="str">
        <f>IFERROR(VLOOKUP(C282,tramitacao!$A$2:$B$101,2,0),"0")</f>
        <v>0</v>
      </c>
      <c r="E282" s="10">
        <v>0.0</v>
      </c>
      <c r="F282" s="2" t="str">
        <f>IFERROR(VLOOKUP(E282,grupos!$A$2:$B$100,2,0),"0")</f>
        <v>0</v>
      </c>
      <c r="G282" s="10">
        <v>1.0</v>
      </c>
      <c r="H282" s="10" t="str">
        <f>IFERROR(VLOOKUP(G282,fontes!$A$2:$B$100,2,0),"0")</f>
        <v>Gestão Urbana</v>
      </c>
      <c r="I282" s="11">
        <v>43224.0</v>
      </c>
      <c r="J282" s="10"/>
      <c r="K282" s="9" t="s">
        <v>473</v>
      </c>
      <c r="L282" s="9" t="s">
        <v>474</v>
      </c>
    </row>
    <row r="283" ht="12.75" customHeight="1">
      <c r="A283" s="10">
        <v>5.0</v>
      </c>
      <c r="B283" s="2" t="str">
        <f>IFERROR(VLOOKUP(A283,projetos!$A$2:$B$96,2,0),"0")</f>
        <v>PIU Arco Jurubatuba</v>
      </c>
      <c r="C283" s="10">
        <v>0.0</v>
      </c>
      <c r="D283" s="3" t="str">
        <f>IFERROR(VLOOKUP(C283,tramitacao!$A$2:$B$101,2,0),"0")</f>
        <v>0</v>
      </c>
      <c r="E283" s="10">
        <v>0.0</v>
      </c>
      <c r="F283" s="2" t="str">
        <f>IFERROR(VLOOKUP(E283,grupos!$A$2:$B$100,2,0),"0")</f>
        <v>0</v>
      </c>
      <c r="G283" s="10">
        <v>1.0</v>
      </c>
      <c r="H283" s="10" t="str">
        <f>IFERROR(VLOOKUP(G283,fontes!$A$2:$B$100,2,0),"0")</f>
        <v>Gestão Urbana</v>
      </c>
      <c r="I283" s="11">
        <v>43224.0</v>
      </c>
      <c r="J283" s="10"/>
      <c r="K283" s="9" t="s">
        <v>475</v>
      </c>
      <c r="L283" s="9" t="s">
        <v>476</v>
      </c>
    </row>
    <row r="284" ht="12.75" customHeight="1">
      <c r="A284" s="10">
        <v>5.0</v>
      </c>
      <c r="B284" s="2" t="str">
        <f>IFERROR(VLOOKUP(A284,projetos!$A$2:$B$96,2,0),"0")</f>
        <v>PIU Arco Jurubatuba</v>
      </c>
      <c r="C284" s="10">
        <v>0.0</v>
      </c>
      <c r="D284" s="3" t="str">
        <f>IFERROR(VLOOKUP(C284,tramitacao!$A$2:$B$101,2,0),"0")</f>
        <v>0</v>
      </c>
      <c r="E284" s="10">
        <v>0.0</v>
      </c>
      <c r="F284" s="2" t="str">
        <f>IFERROR(VLOOKUP(E284,grupos!$A$2:$B$100,2,0),"0")</f>
        <v>0</v>
      </c>
      <c r="G284" s="10">
        <v>1.0</v>
      </c>
      <c r="H284" s="10" t="str">
        <f>IFERROR(VLOOKUP(G284,fontes!$A$2:$B$100,2,0),"0")</f>
        <v>Gestão Urbana</v>
      </c>
      <c r="I284" s="11">
        <v>43224.0</v>
      </c>
      <c r="J284" s="10"/>
      <c r="K284" s="9" t="s">
        <v>477</v>
      </c>
      <c r="L284" s="9" t="s">
        <v>478</v>
      </c>
    </row>
    <row r="285" ht="12.75" customHeight="1">
      <c r="A285" s="10">
        <v>8.0</v>
      </c>
      <c r="B285" s="2" t="str">
        <f>IFERROR(VLOOKUP(A285,projetos!$A$2:$B$96,2,0),"0")</f>
        <v>PIU Pacaembu</v>
      </c>
      <c r="C285" s="10">
        <v>0.0</v>
      </c>
      <c r="D285" s="3" t="str">
        <f>IFERROR(VLOOKUP(C285,tramitacao!$A$2:$B$101,2,0),"0")</f>
        <v>0</v>
      </c>
      <c r="E285" s="10">
        <v>0.0</v>
      </c>
      <c r="F285" s="2" t="str">
        <f>IFERROR(VLOOKUP(E285,grupos!$A$2:$B$100,2,0),"0")</f>
        <v>0</v>
      </c>
      <c r="G285" s="10">
        <v>1.0</v>
      </c>
      <c r="H285" s="10" t="str">
        <f>IFERROR(VLOOKUP(G285,fontes!$A$2:$B$100,2,0),"0")</f>
        <v>Gestão Urbana</v>
      </c>
      <c r="I285" s="11">
        <v>43235.0</v>
      </c>
      <c r="J285" s="10"/>
      <c r="K285" s="9" t="s">
        <v>479</v>
      </c>
      <c r="L285" s="9" t="s">
        <v>480</v>
      </c>
    </row>
    <row r="286" ht="12.75" customHeight="1">
      <c r="A286" s="10">
        <v>8.0</v>
      </c>
      <c r="B286" s="2" t="str">
        <f>IFERROR(VLOOKUP(A286,projetos!$A$2:$B$96,2,0),"0")</f>
        <v>PIU Pacaembu</v>
      </c>
      <c r="C286" s="10">
        <v>0.0</v>
      </c>
      <c r="D286" s="3" t="str">
        <f>IFERROR(VLOOKUP(C286,tramitacao!$A$2:$B$101,2,0),"0")</f>
        <v>0</v>
      </c>
      <c r="E286" s="10">
        <v>0.0</v>
      </c>
      <c r="F286" s="2" t="str">
        <f>IFERROR(VLOOKUP(E286,grupos!$A$2:$B$100,2,0),"0")</f>
        <v>0</v>
      </c>
      <c r="G286" s="10">
        <v>1.0</v>
      </c>
      <c r="H286" s="10" t="str">
        <f>IFERROR(VLOOKUP(G286,fontes!$A$2:$B$100,2,0),"0")</f>
        <v>Gestão Urbana</v>
      </c>
      <c r="I286" s="11">
        <v>43235.0</v>
      </c>
      <c r="J286" s="10"/>
      <c r="K286" s="9" t="s">
        <v>481</v>
      </c>
      <c r="L286" s="9" t="s">
        <v>482</v>
      </c>
    </row>
    <row r="287" ht="12.75" customHeight="1">
      <c r="A287" s="10">
        <v>11.0</v>
      </c>
      <c r="B287" s="2" t="str">
        <f>IFERROR(VLOOKUP(A287,projetos!$A$2:$B$96,2,0),"0")</f>
        <v>PIU Setor Central</v>
      </c>
      <c r="C287" s="10">
        <v>2.0</v>
      </c>
      <c r="D287" s="3" t="str">
        <f>IFERROR(VLOOKUP(C287,tramitacao!$A$2:$B$101,2,0),"0")</f>
        <v>Consulta Pública Inicial</v>
      </c>
      <c r="E287" s="10">
        <v>5.0</v>
      </c>
      <c r="F287" s="2" t="str">
        <f>IFERROR(VLOOKUP(E287,grupos!$A$2:$B$100,2,0),"0")</f>
        <v>Reuniões Bilateriais</v>
      </c>
      <c r="G287" s="10">
        <v>1.0</v>
      </c>
      <c r="H287" s="10" t="str">
        <f>IFERROR(VLOOKUP(G287,fontes!$A$2:$B$100,2,0),"0")</f>
        <v>Gestão Urbana</v>
      </c>
      <c r="I287" s="11">
        <v>43194.0</v>
      </c>
      <c r="J287" s="3" t="s">
        <v>356</v>
      </c>
      <c r="K287" s="9" t="s">
        <v>32</v>
      </c>
      <c r="L287" s="22" t="s">
        <v>483</v>
      </c>
    </row>
    <row r="288" ht="12.75" customHeight="1">
      <c r="A288" s="10">
        <v>11.0</v>
      </c>
      <c r="B288" s="2" t="str">
        <f>IFERROR(VLOOKUP(A288,projetos!$A$2:$B$96,2,0),"0")</f>
        <v>PIU Setor Central</v>
      </c>
      <c r="C288" s="10">
        <v>2.0</v>
      </c>
      <c r="D288" s="3" t="str">
        <f>IFERROR(VLOOKUP(C288,tramitacao!$A$2:$B$101,2,0),"0")</f>
        <v>Consulta Pública Inicial</v>
      </c>
      <c r="E288" s="10">
        <v>5.0</v>
      </c>
      <c r="F288" s="2" t="str">
        <f>IFERROR(VLOOKUP(E288,grupos!$A$2:$B$100,2,0),"0")</f>
        <v>Reuniões Bilateriais</v>
      </c>
      <c r="G288" s="10">
        <v>1.0</v>
      </c>
      <c r="H288" s="10" t="str">
        <f>IFERROR(VLOOKUP(G288,fontes!$A$2:$B$100,2,0),"0")</f>
        <v>Gestão Urbana</v>
      </c>
      <c r="I288" s="11">
        <v>43194.0</v>
      </c>
      <c r="J288" s="3" t="s">
        <v>356</v>
      </c>
      <c r="K288" s="9" t="s">
        <v>484</v>
      </c>
      <c r="L288" s="23" t="s">
        <v>485</v>
      </c>
    </row>
    <row r="289" ht="12.75" customHeight="1">
      <c r="A289" s="10">
        <v>11.0</v>
      </c>
      <c r="B289" s="2" t="str">
        <f>IFERROR(VLOOKUP(A289,projetos!$A$2:$B$96,2,0),"0")</f>
        <v>PIU Setor Central</v>
      </c>
      <c r="C289" s="24">
        <v>2.0</v>
      </c>
      <c r="D289" s="25" t="str">
        <f>IFERROR(VLOOKUP(C289,tramitacao!$A$2:$B$101,2,0),"0")</f>
        <v>Consulta Pública Inicial</v>
      </c>
      <c r="E289" s="10">
        <v>6.0</v>
      </c>
      <c r="F289" s="2" t="str">
        <f>IFERROR(VLOOKUP(E289,grupos!$A$2:$B$100,2,0),"0")</f>
        <v>Outros</v>
      </c>
      <c r="G289" s="10">
        <v>20.0</v>
      </c>
      <c r="H289" s="10" t="str">
        <f>IFERROR(VLOOKUP(G289,fontes!$A$2:$B$100,2,0),"0")</f>
        <v>DDE/SPURB</v>
      </c>
      <c r="I289" s="11">
        <v>43194.0</v>
      </c>
      <c r="J289" s="10"/>
      <c r="K289" s="9" t="s">
        <v>486</v>
      </c>
      <c r="L289" s="26" t="s">
        <v>487</v>
      </c>
      <c r="M289" s="27"/>
      <c r="N289" s="27"/>
      <c r="O289" s="27"/>
      <c r="P289" s="27"/>
      <c r="Q289" s="27"/>
      <c r="R289" s="27"/>
      <c r="S289" s="27"/>
      <c r="T289" s="27"/>
      <c r="U289" s="27"/>
      <c r="V289" s="27"/>
      <c r="W289" s="27"/>
      <c r="X289" s="27"/>
      <c r="Y289" s="27"/>
      <c r="Z289" s="27"/>
      <c r="AA289" s="27"/>
    </row>
    <row r="290" ht="12.75" customHeight="1">
      <c r="A290" s="10">
        <v>11.0</v>
      </c>
      <c r="B290" s="2" t="str">
        <f>IFERROR(VLOOKUP(A290,projetos!$A$2:$B$96,2,0),"0")</f>
        <v>PIU Setor Central</v>
      </c>
      <c r="C290" s="10">
        <v>2.0</v>
      </c>
      <c r="D290" s="3" t="str">
        <f>IFERROR(VLOOKUP(C290,tramitacao!$A$2:$B$101,2,0),"0")</f>
        <v>Consulta Pública Inicial</v>
      </c>
      <c r="E290" s="10">
        <v>5.0</v>
      </c>
      <c r="F290" s="2" t="str">
        <f>IFERROR(VLOOKUP(E290,grupos!$A$2:$B$100,2,0),"0")</f>
        <v>Reuniões Bilateriais</v>
      </c>
      <c r="G290" s="10">
        <v>1.0</v>
      </c>
      <c r="H290" s="10" t="str">
        <f>IFERROR(VLOOKUP(G290,fontes!$A$2:$B$100,2,0),"0")</f>
        <v>Gestão Urbana</v>
      </c>
      <c r="I290" s="11">
        <v>43216.0</v>
      </c>
      <c r="J290" s="3" t="s">
        <v>488</v>
      </c>
      <c r="K290" s="9" t="s">
        <v>32</v>
      </c>
      <c r="L290" s="22" t="s">
        <v>489</v>
      </c>
      <c r="M290" s="27"/>
      <c r="N290" s="27"/>
      <c r="O290" s="27"/>
      <c r="P290" s="27"/>
      <c r="Q290" s="27"/>
      <c r="R290" s="27"/>
      <c r="S290" s="27"/>
      <c r="T290" s="27"/>
      <c r="U290" s="27"/>
      <c r="V290" s="27"/>
      <c r="W290" s="27"/>
      <c r="X290" s="27"/>
      <c r="Y290" s="27"/>
      <c r="Z290" s="27"/>
      <c r="AA290" s="27"/>
    </row>
    <row r="291" ht="12.75" customHeight="1">
      <c r="A291" s="10">
        <v>8.0</v>
      </c>
      <c r="B291" s="2" t="str">
        <f>IFERROR(VLOOKUP(A291,projetos!$A$2:$B$96,2,0),"0")</f>
        <v>PIU Pacaembu</v>
      </c>
      <c r="C291" s="10">
        <v>0.0</v>
      </c>
      <c r="D291" s="3" t="str">
        <f>IFERROR(VLOOKUP(C291,tramitacao!$A$2:$B$101,2,0),"0")</f>
        <v>0</v>
      </c>
      <c r="E291" s="10">
        <v>0.0</v>
      </c>
      <c r="F291" s="2" t="str">
        <f>IFERROR(VLOOKUP(E291,grupos!$A$2:$B$100,2,0),"0")</f>
        <v>0</v>
      </c>
      <c r="G291" s="10">
        <v>1.0</v>
      </c>
      <c r="H291" s="10" t="str">
        <f>IFERROR(VLOOKUP(G291,fontes!$A$2:$B$100,2,0),"0")</f>
        <v>Gestão Urbana</v>
      </c>
      <c r="I291" s="11">
        <v>43236.0</v>
      </c>
      <c r="J291" s="10"/>
      <c r="K291" s="9" t="s">
        <v>490</v>
      </c>
      <c r="L291" s="9" t="s">
        <v>491</v>
      </c>
      <c r="M291" s="27"/>
      <c r="N291" s="27"/>
      <c r="O291" s="27"/>
      <c r="P291" s="27"/>
      <c r="Q291" s="27"/>
      <c r="R291" s="27"/>
      <c r="S291" s="27"/>
      <c r="T291" s="27"/>
      <c r="U291" s="27"/>
      <c r="V291" s="27"/>
      <c r="W291" s="27"/>
      <c r="X291" s="27"/>
      <c r="Y291" s="27"/>
      <c r="Z291" s="27"/>
      <c r="AA291" s="27"/>
    </row>
    <row r="292" ht="12.75" customHeight="1">
      <c r="A292" s="10">
        <v>2.0</v>
      </c>
      <c r="B292" s="2" t="str">
        <f>IFERROR(VLOOKUP(A292,projetos!$A$2:$B$96,2,0),"0")</f>
        <v>PIU Vila Leopoldina</v>
      </c>
      <c r="C292" s="10">
        <v>0.0</v>
      </c>
      <c r="D292" s="3" t="str">
        <f>IFERROR(VLOOKUP(C292,tramitacao!$A$2:$B$101,2,0),"0")</f>
        <v>0</v>
      </c>
      <c r="E292" s="10">
        <v>0.0</v>
      </c>
      <c r="F292" s="2" t="str">
        <f>IFERROR(VLOOKUP(E292,grupos!$A$2:$B$100,2,0),"0")</f>
        <v>0</v>
      </c>
      <c r="G292" s="10">
        <v>1.0</v>
      </c>
      <c r="H292" s="10" t="str">
        <f>IFERROR(VLOOKUP(G292,fontes!$A$2:$B$100,2,0),"0")</f>
        <v>Gestão Urbana</v>
      </c>
      <c r="I292" s="11">
        <v>43242.0</v>
      </c>
      <c r="J292" s="10"/>
      <c r="K292" s="9" t="s">
        <v>492</v>
      </c>
      <c r="L292" s="9" t="s">
        <v>493</v>
      </c>
    </row>
    <row r="293" ht="12.75" customHeight="1">
      <c r="A293" s="10">
        <v>11.0</v>
      </c>
      <c r="B293" s="2" t="str">
        <f>IFERROR(VLOOKUP(A293,projetos!$A$2:$B$96,2,0),"0")</f>
        <v>PIU Setor Central</v>
      </c>
      <c r="C293" s="10">
        <v>2.0</v>
      </c>
      <c r="D293" s="3" t="str">
        <f>IFERROR(VLOOKUP(C293,tramitacao!$A$2:$B$101,2,0),"0")</f>
        <v>Consulta Pública Inicial</v>
      </c>
      <c r="E293" s="10">
        <v>5.0</v>
      </c>
      <c r="F293" s="2" t="str">
        <f>IFERROR(VLOOKUP(E293,grupos!$A$2:$B$100,2,0),"0")</f>
        <v>Reuniões Bilateriais</v>
      </c>
      <c r="G293" s="10">
        <v>1.0</v>
      </c>
      <c r="H293" s="10" t="str">
        <f>IFERROR(VLOOKUP(G293,fontes!$A$2:$B$100,2,0),"0")</f>
        <v>Gestão Urbana</v>
      </c>
      <c r="I293" s="11">
        <v>43236.0</v>
      </c>
      <c r="J293" s="3" t="s">
        <v>494</v>
      </c>
      <c r="K293" s="9" t="s">
        <v>495</v>
      </c>
      <c r="L293" s="9" t="s">
        <v>496</v>
      </c>
    </row>
    <row r="294" ht="12.75" customHeight="1">
      <c r="A294" s="10">
        <v>11.0</v>
      </c>
      <c r="B294" s="2" t="str">
        <f>IFERROR(VLOOKUP(A294,projetos!$A$2:$B$96,2,0),"0")</f>
        <v>PIU Setor Central</v>
      </c>
      <c r="C294" s="10">
        <v>2.0</v>
      </c>
      <c r="D294" s="3" t="str">
        <f>IFERROR(VLOOKUP(C294,tramitacao!$A$2:$B$101,2,0),"0")</f>
        <v>Consulta Pública Inicial</v>
      </c>
      <c r="E294" s="10">
        <v>5.0</v>
      </c>
      <c r="F294" s="2" t="str">
        <f>IFERROR(VLOOKUP(E294,grupos!$A$2:$B$100,2,0),"0")</f>
        <v>Reuniões Bilateriais</v>
      </c>
      <c r="G294" s="10">
        <v>1.0</v>
      </c>
      <c r="H294" s="10" t="str">
        <f>IFERROR(VLOOKUP(G294,fontes!$A$2:$B$100,2,0),"0")</f>
        <v>Gestão Urbana</v>
      </c>
      <c r="I294" s="11">
        <v>43236.0</v>
      </c>
      <c r="J294" s="3" t="s">
        <v>494</v>
      </c>
      <c r="K294" s="9" t="s">
        <v>497</v>
      </c>
      <c r="L294" s="23" t="s">
        <v>498</v>
      </c>
    </row>
    <row r="295" ht="12.75" customHeight="1">
      <c r="A295" s="10">
        <v>11.0</v>
      </c>
      <c r="B295" s="2" t="str">
        <f>IFERROR(VLOOKUP(A295,projetos!$A$2:$B$96,2,0),"0")</f>
        <v>PIU Setor Central</v>
      </c>
      <c r="C295" s="10">
        <v>2.0</v>
      </c>
      <c r="D295" s="3" t="str">
        <f>IFERROR(VLOOKUP(C295,tramitacao!$A$2:$B$101,2,0),"0")</f>
        <v>Consulta Pública Inicial</v>
      </c>
      <c r="E295" s="10">
        <v>5.0</v>
      </c>
      <c r="F295" s="2" t="str">
        <f>IFERROR(VLOOKUP(E295,grupos!$A$2:$B$100,2,0),"0")</f>
        <v>Reuniões Bilateriais</v>
      </c>
      <c r="G295" s="10">
        <v>1.0</v>
      </c>
      <c r="H295" s="10" t="str">
        <f>IFERROR(VLOOKUP(G295,fontes!$A$2:$B$100,2,0),"0")</f>
        <v>Gestão Urbana</v>
      </c>
      <c r="I295" s="11">
        <v>43236.0</v>
      </c>
      <c r="J295" s="3" t="s">
        <v>494</v>
      </c>
      <c r="K295" s="9" t="s">
        <v>32</v>
      </c>
      <c r="L295" s="22" t="s">
        <v>499</v>
      </c>
    </row>
    <row r="296" ht="12.75" customHeight="1">
      <c r="A296" s="10">
        <v>11.0</v>
      </c>
      <c r="B296" s="2" t="str">
        <f>IFERROR(VLOOKUP(A296,projetos!$A$2:$B$96,2,0),"0")</f>
        <v>PIU Setor Central</v>
      </c>
      <c r="C296" s="10">
        <v>2.0</v>
      </c>
      <c r="D296" s="3" t="str">
        <f>IFERROR(VLOOKUP(C296,tramitacao!$A$2:$B$101,2,0),"0")</f>
        <v>Consulta Pública Inicial</v>
      </c>
      <c r="E296" s="10">
        <v>5.0</v>
      </c>
      <c r="F296" s="2" t="str">
        <f>IFERROR(VLOOKUP(E296,grupos!$A$2:$B$100,2,0),"0")</f>
        <v>Reuniões Bilateriais</v>
      </c>
      <c r="G296" s="10">
        <v>1.0</v>
      </c>
      <c r="H296" s="10" t="str">
        <f>IFERROR(VLOOKUP(G296,fontes!$A$2:$B$100,2,0),"0")</f>
        <v>Gestão Urbana</v>
      </c>
      <c r="I296" s="11">
        <v>43236.0</v>
      </c>
      <c r="J296" s="3" t="s">
        <v>494</v>
      </c>
      <c r="K296" s="9" t="s">
        <v>484</v>
      </c>
      <c r="L296" s="23" t="s">
        <v>500</v>
      </c>
    </row>
    <row r="297" ht="12.75" customHeight="1">
      <c r="A297" s="10">
        <v>11.0</v>
      </c>
      <c r="B297" s="2" t="str">
        <f>IFERROR(VLOOKUP(A297,projetos!$A$2:$B$96,2,0),"0")</f>
        <v>PIU Setor Central</v>
      </c>
      <c r="C297" s="10">
        <v>2.0</v>
      </c>
      <c r="D297" s="3" t="str">
        <f>IFERROR(VLOOKUP(C297,tramitacao!$A$2:$B$101,2,0),"0")</f>
        <v>Consulta Pública Inicial</v>
      </c>
      <c r="E297" s="10">
        <v>5.0</v>
      </c>
      <c r="F297" s="2" t="str">
        <f>IFERROR(VLOOKUP(E297,grupos!$A$2:$B$100,2,0),"0")</f>
        <v>Reuniões Bilateriais</v>
      </c>
      <c r="G297" s="10">
        <v>1.0</v>
      </c>
      <c r="H297" s="10" t="str">
        <f>IFERROR(VLOOKUP(G297,fontes!$A$2:$B$100,2,0),"0")</f>
        <v>Gestão Urbana</v>
      </c>
      <c r="I297" s="11">
        <v>43262.0</v>
      </c>
      <c r="J297" s="3" t="s">
        <v>501</v>
      </c>
      <c r="K297" s="9" t="s">
        <v>27</v>
      </c>
      <c r="L297" s="18" t="s">
        <v>502</v>
      </c>
    </row>
    <row r="298" ht="12.75" customHeight="1">
      <c r="A298" s="10">
        <v>11.0</v>
      </c>
      <c r="B298" s="2" t="str">
        <f>IFERROR(VLOOKUP(A298,projetos!$A$2:$B$96,2,0),"0")</f>
        <v>PIU Setor Central</v>
      </c>
      <c r="C298" s="10">
        <v>2.0</v>
      </c>
      <c r="D298" s="3" t="str">
        <f>IFERROR(VLOOKUP(C298,tramitacao!$A$2:$B$101,2,0),"0")</f>
        <v>Consulta Pública Inicial</v>
      </c>
      <c r="E298" s="10">
        <v>5.0</v>
      </c>
      <c r="F298" s="2" t="str">
        <f>IFERROR(VLOOKUP(E298,grupos!$A$2:$B$100,2,0),"0")</f>
        <v>Reuniões Bilateriais</v>
      </c>
      <c r="G298" s="10">
        <v>1.0</v>
      </c>
      <c r="H298" s="10" t="str">
        <f>IFERROR(VLOOKUP(G298,fontes!$A$2:$B$100,2,0),"0")</f>
        <v>Gestão Urbana</v>
      </c>
      <c r="I298" s="11">
        <v>43262.0</v>
      </c>
      <c r="J298" s="3" t="s">
        <v>501</v>
      </c>
      <c r="K298" s="9" t="s">
        <v>484</v>
      </c>
      <c r="L298" s="22" t="s">
        <v>503</v>
      </c>
    </row>
    <row r="299" ht="12.75" customHeight="1">
      <c r="A299" s="10">
        <v>11.0</v>
      </c>
      <c r="B299" s="2" t="str">
        <f>IFERROR(VLOOKUP(A299,projetos!$A$2:$B$96,2,0),"0")</f>
        <v>PIU Setor Central</v>
      </c>
      <c r="C299" s="10">
        <v>2.0</v>
      </c>
      <c r="D299" s="3" t="str">
        <f>IFERROR(VLOOKUP(C299,tramitacao!$A$2:$B$101,2,0),"0")</f>
        <v>Consulta Pública Inicial</v>
      </c>
      <c r="E299" s="10">
        <v>5.0</v>
      </c>
      <c r="F299" s="2" t="str">
        <f>IFERROR(VLOOKUP(E299,grupos!$A$2:$B$100,2,0),"0")</f>
        <v>Reuniões Bilateriais</v>
      </c>
      <c r="G299" s="10">
        <v>1.0</v>
      </c>
      <c r="H299" s="10" t="str">
        <f>IFERROR(VLOOKUP(G299,fontes!$A$2:$B$100,2,0),"0")</f>
        <v>Gestão Urbana</v>
      </c>
      <c r="I299" s="11">
        <v>43262.0</v>
      </c>
      <c r="J299" s="3" t="s">
        <v>501</v>
      </c>
      <c r="K299" s="9" t="s">
        <v>504</v>
      </c>
      <c r="L299" s="22" t="s">
        <v>505</v>
      </c>
    </row>
    <row r="300" ht="12.75" customHeight="1">
      <c r="A300" s="10">
        <v>11.0</v>
      </c>
      <c r="B300" s="2" t="str">
        <f>IFERROR(VLOOKUP(A300,projetos!$A$2:$B$96,2,0),"0")</f>
        <v>PIU Setor Central</v>
      </c>
      <c r="C300" s="10">
        <v>2.0</v>
      </c>
      <c r="D300" s="3" t="str">
        <f>IFERROR(VLOOKUP(C300,tramitacao!$A$2:$B$101,2,0),"0")</f>
        <v>Consulta Pública Inicial</v>
      </c>
      <c r="E300" s="10">
        <v>5.0</v>
      </c>
      <c r="F300" s="2" t="str">
        <f>IFERROR(VLOOKUP(E300,grupos!$A$2:$B$100,2,0),"0")</f>
        <v>Reuniões Bilateriais</v>
      </c>
      <c r="G300" s="10">
        <v>1.0</v>
      </c>
      <c r="H300" s="10" t="str">
        <f>IFERROR(VLOOKUP(G300,fontes!$A$2:$B$100,2,0),"0")</f>
        <v>Gestão Urbana</v>
      </c>
      <c r="I300" s="11">
        <v>43263.0</v>
      </c>
      <c r="J300" s="3" t="s">
        <v>506</v>
      </c>
      <c r="K300" s="9" t="s">
        <v>27</v>
      </c>
      <c r="L300" s="18" t="s">
        <v>502</v>
      </c>
    </row>
    <row r="301" ht="12.75" customHeight="1">
      <c r="A301" s="10">
        <v>11.0</v>
      </c>
      <c r="B301" s="2" t="str">
        <f>IFERROR(VLOOKUP(A301,projetos!$A$2:$B$96,2,0),"0")</f>
        <v>PIU Setor Central</v>
      </c>
      <c r="C301" s="10">
        <v>2.0</v>
      </c>
      <c r="D301" s="3" t="str">
        <f>IFERROR(VLOOKUP(C301,tramitacao!$A$2:$B$101,2,0),"0")</f>
        <v>Consulta Pública Inicial</v>
      </c>
      <c r="E301" s="10">
        <v>5.0</v>
      </c>
      <c r="F301" s="2" t="str">
        <f>IFERROR(VLOOKUP(E301,grupos!$A$2:$B$100,2,0),"0")</f>
        <v>Reuniões Bilateriais</v>
      </c>
      <c r="G301" s="10">
        <v>1.0</v>
      </c>
      <c r="H301" s="10" t="str">
        <f>IFERROR(VLOOKUP(G301,fontes!$A$2:$B$100,2,0),"0")</f>
        <v>Gestão Urbana</v>
      </c>
      <c r="I301" s="11">
        <v>43263.0</v>
      </c>
      <c r="J301" s="3" t="s">
        <v>506</v>
      </c>
      <c r="K301" s="9" t="s">
        <v>484</v>
      </c>
      <c r="L301" s="9" t="s">
        <v>507</v>
      </c>
    </row>
    <row r="302" ht="12.75" customHeight="1">
      <c r="A302" s="10">
        <v>11.0</v>
      </c>
      <c r="B302" s="2" t="str">
        <f>IFERROR(VLOOKUP(A302,projetos!$A$2:$B$96,2,0),"0")</f>
        <v>PIU Setor Central</v>
      </c>
      <c r="C302" s="10">
        <v>2.0</v>
      </c>
      <c r="D302" s="3" t="str">
        <f>IFERROR(VLOOKUP(C302,tramitacao!$A$2:$B$101,2,0),"0")</f>
        <v>Consulta Pública Inicial</v>
      </c>
      <c r="E302" s="10">
        <v>5.0</v>
      </c>
      <c r="F302" s="2" t="str">
        <f>IFERROR(VLOOKUP(E302,grupos!$A$2:$B$100,2,0),"0")</f>
        <v>Reuniões Bilateriais</v>
      </c>
      <c r="G302" s="10">
        <v>1.0</v>
      </c>
      <c r="H302" s="10" t="str">
        <f>IFERROR(VLOOKUP(G302,fontes!$A$2:$B$100,2,0),"0")</f>
        <v>Gestão Urbana</v>
      </c>
      <c r="I302" s="11">
        <v>43263.0</v>
      </c>
      <c r="J302" s="3" t="s">
        <v>506</v>
      </c>
      <c r="K302" s="9" t="s">
        <v>504</v>
      </c>
      <c r="L302" s="22" t="s">
        <v>508</v>
      </c>
    </row>
    <row r="303" ht="12.75" customHeight="1">
      <c r="A303" s="10">
        <v>11.0</v>
      </c>
      <c r="B303" s="2" t="str">
        <f>IFERROR(VLOOKUP(A303,projetos!$A$2:$B$96,2,0),"0")</f>
        <v>PIU Setor Central</v>
      </c>
      <c r="C303" s="10">
        <v>2.0</v>
      </c>
      <c r="D303" s="3" t="str">
        <f>IFERROR(VLOOKUP(C303,tramitacao!$A$2:$B$101,2,0),"0")</f>
        <v>Consulta Pública Inicial</v>
      </c>
      <c r="E303" s="10">
        <v>5.0</v>
      </c>
      <c r="F303" s="2" t="str">
        <f>IFERROR(VLOOKUP(E303,grupos!$A$2:$B$100,2,0),"0")</f>
        <v>Reuniões Bilateriais</v>
      </c>
      <c r="G303" s="10">
        <v>1.0</v>
      </c>
      <c r="H303" s="10" t="str">
        <f>IFERROR(VLOOKUP(G303,fontes!$A$2:$B$100,2,0),"0")</f>
        <v>Gestão Urbana</v>
      </c>
      <c r="I303" s="11">
        <v>43264.0</v>
      </c>
      <c r="J303" s="3" t="s">
        <v>509</v>
      </c>
      <c r="K303" s="9" t="s">
        <v>27</v>
      </c>
      <c r="L303" s="9" t="s">
        <v>510</v>
      </c>
    </row>
    <row r="304" ht="12.75" customHeight="1">
      <c r="A304" s="10">
        <v>1.0</v>
      </c>
      <c r="B304" s="2" t="str">
        <f>IFERROR(VLOOKUP(A304,projetos!$A$2:$B$96,2,0),"0")</f>
        <v>PIU Rio Branco</v>
      </c>
      <c r="C304" s="10">
        <v>2.0</v>
      </c>
      <c r="D304" s="3" t="str">
        <f>IFERROR(VLOOKUP(C304,tramitacao!$A$2:$B$101,2,0),"0")</f>
        <v>Consulta Pública Inicial</v>
      </c>
      <c r="E304" s="10">
        <v>2.0</v>
      </c>
      <c r="F304" s="2" t="str">
        <f>IFERROR(VLOOKUP(E304,grupos!$A$2:$B$100,2,0),"0")</f>
        <v>Consulta Inicial</v>
      </c>
      <c r="G304" s="10">
        <v>1.0</v>
      </c>
      <c r="H304" s="10" t="str">
        <f>IFERROR(VLOOKUP(G304,fontes!$A$2:$B$100,2,0),"0")</f>
        <v>Gestão Urbana</v>
      </c>
      <c r="I304" s="11">
        <v>43271.0</v>
      </c>
      <c r="J304" s="10"/>
      <c r="K304" s="9" t="s">
        <v>16</v>
      </c>
      <c r="L304" s="14" t="s">
        <v>511</v>
      </c>
    </row>
    <row r="305" ht="12.75" customHeight="1">
      <c r="A305" s="10">
        <v>11.0</v>
      </c>
      <c r="B305" s="2" t="str">
        <f>IFERROR(VLOOKUP(A305,projetos!$A$2:$B$96,2,0),"0")</f>
        <v>PIU Setor Central</v>
      </c>
      <c r="C305" s="10">
        <v>2.0</v>
      </c>
      <c r="D305" s="3" t="str">
        <f>IFERROR(VLOOKUP(C305,tramitacao!$A$2:$B$101,2,0),"0")</f>
        <v>Consulta Pública Inicial</v>
      </c>
      <c r="E305" s="10">
        <v>5.0</v>
      </c>
      <c r="F305" s="2" t="str">
        <f>IFERROR(VLOOKUP(E305,grupos!$A$2:$B$100,2,0),"0")</f>
        <v>Reuniões Bilateriais</v>
      </c>
      <c r="G305" s="10">
        <v>1.0</v>
      </c>
      <c r="H305" s="10" t="str">
        <f>IFERROR(VLOOKUP(G305,fontes!$A$2:$B$100,2,0),"0")</f>
        <v>Gestão Urbana</v>
      </c>
      <c r="I305" s="11">
        <v>43264.0</v>
      </c>
      <c r="J305" s="3" t="s">
        <v>509</v>
      </c>
      <c r="K305" s="9" t="s">
        <v>32</v>
      </c>
      <c r="L305" s="22" t="s">
        <v>512</v>
      </c>
    </row>
    <row r="306" ht="12.75" customHeight="1">
      <c r="A306" s="10">
        <v>11.0</v>
      </c>
      <c r="B306" s="2" t="str">
        <f>IFERROR(VLOOKUP(A306,projetos!$A$2:$B$96,2,0),"0")</f>
        <v>PIU Setor Central</v>
      </c>
      <c r="C306" s="10">
        <v>2.0</v>
      </c>
      <c r="D306" s="3" t="str">
        <f>IFERROR(VLOOKUP(C306,tramitacao!$A$2:$B$101,2,0),"0")</f>
        <v>Consulta Pública Inicial</v>
      </c>
      <c r="E306" s="10">
        <v>5.0</v>
      </c>
      <c r="F306" s="2" t="str">
        <f>IFERROR(VLOOKUP(E306,grupos!$A$2:$B$100,2,0),"0")</f>
        <v>Reuniões Bilateriais</v>
      </c>
      <c r="G306" s="10">
        <v>1.0</v>
      </c>
      <c r="H306" s="10" t="str">
        <f>IFERROR(VLOOKUP(G306,fontes!$A$2:$B$100,2,0),"0")</f>
        <v>Gestão Urbana</v>
      </c>
      <c r="I306" s="11">
        <v>43264.0</v>
      </c>
      <c r="J306" s="3" t="s">
        <v>509</v>
      </c>
      <c r="K306" s="9" t="s">
        <v>484</v>
      </c>
      <c r="L306" s="9" t="s">
        <v>513</v>
      </c>
    </row>
    <row r="307" ht="14.25" customHeight="1">
      <c r="A307" s="10">
        <v>11.0</v>
      </c>
      <c r="B307" s="2" t="str">
        <f>IFERROR(VLOOKUP(A307,projetos!$A$2:$B$96,2,0),"0")</f>
        <v>PIU Setor Central</v>
      </c>
      <c r="C307" s="4">
        <v>1.0</v>
      </c>
      <c r="D307" s="3" t="str">
        <f>IFERROR(VLOOKUP(C307,tramitacao!$A$2:$B$101,2,0),"0")</f>
        <v>Proposição</v>
      </c>
      <c r="E307" s="10">
        <v>1.0</v>
      </c>
      <c r="F307" s="2" t="str">
        <f>IFERROR(VLOOKUP(E307,grupos!$A$2:$B$100,2,0),"0")</f>
        <v>Consulta Instâncias</v>
      </c>
      <c r="G307" s="10">
        <v>1.0</v>
      </c>
      <c r="H307" s="10" t="str">
        <f>IFERROR(VLOOKUP(G307,fontes!$A$2:$B$100,2,0),"0")</f>
        <v>Gestão Urbana</v>
      </c>
      <c r="I307" s="11">
        <v>43270.0</v>
      </c>
      <c r="J307" s="3" t="s">
        <v>514</v>
      </c>
      <c r="K307" s="9" t="s">
        <v>515</v>
      </c>
      <c r="L307" s="22" t="s">
        <v>516</v>
      </c>
    </row>
    <row r="308" ht="12.75" customHeight="1">
      <c r="A308" s="10">
        <v>2.0</v>
      </c>
      <c r="B308" s="2" t="str">
        <f>IFERROR(VLOOKUP(A308,projetos!$A$2:$B$96,2,0),"0")</f>
        <v>PIU Vila Leopoldina</v>
      </c>
      <c r="C308" s="4">
        <v>12.0</v>
      </c>
      <c r="D308" s="3" t="str">
        <f>IFERROR(VLOOKUP(C308,tramitacao!$A$2:$B$101,2,0),"0")</f>
        <v>n/a</v>
      </c>
      <c r="E308" s="10">
        <v>0.0</v>
      </c>
      <c r="F308" s="2" t="str">
        <f>IFERROR(VLOOKUP(E308,grupos!$A$2:$B$100,2,0),"0")</f>
        <v>0</v>
      </c>
      <c r="G308" s="10">
        <v>1.0</v>
      </c>
      <c r="H308" s="10" t="str">
        <f>IFERROR(VLOOKUP(G308,fontes!$A$2:$B$100,2,0),"0")</f>
        <v>Gestão Urbana</v>
      </c>
      <c r="I308" s="11"/>
      <c r="J308" s="10"/>
      <c r="K308" s="9" t="s">
        <v>517</v>
      </c>
      <c r="L308" s="9" t="s">
        <v>518</v>
      </c>
    </row>
    <row r="309" ht="12.75" customHeight="1">
      <c r="A309" s="10">
        <v>4.0</v>
      </c>
      <c r="B309" s="2" t="str">
        <f>IFERROR(VLOOKUP(A309,projetos!$A$2:$B$96,2,0),"0")</f>
        <v>PIU NESP</v>
      </c>
      <c r="C309" s="4">
        <v>12.0</v>
      </c>
      <c r="D309" s="3" t="str">
        <f>IFERROR(VLOOKUP(C309,tramitacao!$A$2:$B$101,2,0),"0")</f>
        <v>n/a</v>
      </c>
      <c r="E309" s="10">
        <v>0.0</v>
      </c>
      <c r="F309" s="2" t="str">
        <f>IFERROR(VLOOKUP(E309,grupos!$A$2:$B$100,2,0),"0")</f>
        <v>0</v>
      </c>
      <c r="G309" s="10">
        <v>1.0</v>
      </c>
      <c r="H309" s="10" t="str">
        <f>IFERROR(VLOOKUP(G309,fontes!$A$2:$B$100,2,0),"0")</f>
        <v>Gestão Urbana</v>
      </c>
      <c r="I309" s="11"/>
      <c r="J309" s="10"/>
      <c r="K309" s="9" t="s">
        <v>517</v>
      </c>
      <c r="L309" s="9" t="s">
        <v>519</v>
      </c>
    </row>
    <row r="310" ht="12.75" customHeight="1">
      <c r="A310" s="10">
        <v>5.0</v>
      </c>
      <c r="B310" s="2" t="str">
        <f>IFERROR(VLOOKUP(A310,projetos!$A$2:$B$96,2,0),"0")</f>
        <v>PIU Arco Jurubatuba</v>
      </c>
      <c r="C310" s="4">
        <v>12.0</v>
      </c>
      <c r="D310" s="3" t="str">
        <f>IFERROR(VLOOKUP(C310,tramitacao!$A$2:$B$101,2,0),"0")</f>
        <v>n/a</v>
      </c>
      <c r="E310" s="10">
        <v>0.0</v>
      </c>
      <c r="F310" s="2" t="str">
        <f>IFERROR(VLOOKUP(E310,grupos!$A$2:$B$100,2,0),"0")</f>
        <v>0</v>
      </c>
      <c r="G310" s="10">
        <v>1.0</v>
      </c>
      <c r="H310" s="10" t="str">
        <f>IFERROR(VLOOKUP(G310,fontes!$A$2:$B$100,2,0),"0")</f>
        <v>Gestão Urbana</v>
      </c>
      <c r="I310" s="11"/>
      <c r="J310" s="10"/>
      <c r="K310" s="9" t="s">
        <v>517</v>
      </c>
      <c r="L310" s="9" t="s">
        <v>520</v>
      </c>
    </row>
    <row r="311" ht="12.75" customHeight="1">
      <c r="A311" s="10">
        <v>8.0</v>
      </c>
      <c r="B311" s="2" t="str">
        <f>IFERROR(VLOOKUP(A311,projetos!$A$2:$B$96,2,0),"0")</f>
        <v>PIU Pacaembu</v>
      </c>
      <c r="C311" s="4">
        <v>12.0</v>
      </c>
      <c r="D311" s="3" t="str">
        <f>IFERROR(VLOOKUP(C311,tramitacao!$A$2:$B$101,2,0),"0")</f>
        <v>n/a</v>
      </c>
      <c r="E311" s="10">
        <v>0.0</v>
      </c>
      <c r="F311" s="2" t="str">
        <f>IFERROR(VLOOKUP(E311,grupos!$A$2:$B$100,2,0),"0")</f>
        <v>0</v>
      </c>
      <c r="G311" s="10">
        <v>1.0</v>
      </c>
      <c r="H311" s="10" t="str">
        <f>IFERROR(VLOOKUP(G311,fontes!$A$2:$B$100,2,0),"0")</f>
        <v>Gestão Urbana</v>
      </c>
      <c r="I311" s="11"/>
      <c r="J311" s="10"/>
      <c r="K311" s="9" t="s">
        <v>517</v>
      </c>
      <c r="L311" s="14" t="s">
        <v>202</v>
      </c>
    </row>
    <row r="312" ht="12.75" customHeight="1">
      <c r="A312" s="10">
        <v>9.0</v>
      </c>
      <c r="B312" s="2" t="str">
        <f>IFERROR(VLOOKUP(A312,projetos!$A$2:$B$96,2,0),"0")</f>
        <v>PIU Vila Olímpia</v>
      </c>
      <c r="C312" s="4">
        <v>12.0</v>
      </c>
      <c r="D312" s="3" t="str">
        <f>IFERROR(VLOOKUP(C312,tramitacao!$A$2:$B$101,2,0),"0")</f>
        <v>n/a</v>
      </c>
      <c r="E312" s="10">
        <v>0.0</v>
      </c>
      <c r="F312" s="2" t="str">
        <f>IFERROR(VLOOKUP(E312,grupos!$A$2:$B$100,2,0),"0")</f>
        <v>0</v>
      </c>
      <c r="G312" s="10">
        <v>1.0</v>
      </c>
      <c r="H312" s="10" t="str">
        <f>IFERROR(VLOOKUP(G312,fontes!$A$2:$B$100,2,0),"0")</f>
        <v>Gestão Urbana</v>
      </c>
      <c r="I312" s="11"/>
      <c r="J312" s="10"/>
      <c r="K312" s="9" t="s">
        <v>517</v>
      </c>
      <c r="L312" s="9" t="s">
        <v>521</v>
      </c>
    </row>
    <row r="313" ht="12.75" customHeight="1">
      <c r="A313" s="10">
        <v>10.0</v>
      </c>
      <c r="B313" s="2" t="str">
        <f>IFERROR(VLOOKUP(A313,projetos!$A$2:$B$96,2,0),"0")</f>
        <v>PIU Nações Unidas</v>
      </c>
      <c r="C313" s="4">
        <v>12.0</v>
      </c>
      <c r="D313" s="3" t="str">
        <f>IFERROR(VLOOKUP(C313,tramitacao!$A$2:$B$101,2,0),"0")</f>
        <v>n/a</v>
      </c>
      <c r="E313" s="4">
        <v>0.0</v>
      </c>
      <c r="F313" s="2" t="str">
        <f>IFERROR(VLOOKUP(E313,grupos!$A$2:$B$100,2,0),"0")</f>
        <v>0</v>
      </c>
      <c r="G313" s="10">
        <v>1.0</v>
      </c>
      <c r="H313" s="10" t="str">
        <f>IFERROR(VLOOKUP(G313,fontes!$A$2:$B$100,2,0),"0")</f>
        <v>Gestão Urbana</v>
      </c>
      <c r="I313" s="11"/>
      <c r="J313" s="10"/>
      <c r="K313" s="9" t="s">
        <v>517</v>
      </c>
      <c r="L313" s="9" t="s">
        <v>522</v>
      </c>
    </row>
    <row r="314" ht="12.75" customHeight="1">
      <c r="A314" s="10">
        <v>16.0</v>
      </c>
      <c r="B314" s="2" t="str">
        <f>IFERROR(VLOOKUP(A314,projetos!$A$2:$B$96,2,0),"0")</f>
        <v>Bairros Tamanduateí</v>
      </c>
      <c r="C314" s="4">
        <v>12.0</v>
      </c>
      <c r="D314" s="3" t="str">
        <f>IFERROR(VLOOKUP(C314,tramitacao!$A$2:$B$101,2,0),"0")</f>
        <v>n/a</v>
      </c>
      <c r="E314" s="10">
        <v>0.0</v>
      </c>
      <c r="F314" s="2" t="str">
        <f>IFERROR(VLOOKUP(E314,grupos!$A$2:$B$100,2,0),"0")</f>
        <v>0</v>
      </c>
      <c r="G314" s="10">
        <v>1.0</v>
      </c>
      <c r="H314" s="10" t="str">
        <f>IFERROR(VLOOKUP(G314,fontes!$A$2:$B$100,2,0),"0")</f>
        <v>Gestão Urbana</v>
      </c>
      <c r="I314" s="11"/>
      <c r="J314" s="10"/>
      <c r="K314" s="9" t="s">
        <v>517</v>
      </c>
      <c r="L314" s="14" t="s">
        <v>523</v>
      </c>
    </row>
    <row r="315" ht="12.75" customHeight="1">
      <c r="A315" s="10">
        <v>17.0</v>
      </c>
      <c r="B315" s="2" t="str">
        <f>IFERROR(VLOOKUP(A315,projetos!$A$2:$B$96,2,0),"0")</f>
        <v>PIU Terminal Capelinha</v>
      </c>
      <c r="C315" s="4">
        <v>12.0</v>
      </c>
      <c r="D315" s="3" t="str">
        <f>IFERROR(VLOOKUP(C315,tramitacao!$A$2:$B$101,2,0),"0")</f>
        <v>n/a</v>
      </c>
      <c r="E315" s="10">
        <v>0.0</v>
      </c>
      <c r="F315" s="2" t="str">
        <f>IFERROR(VLOOKUP(E315,grupos!$A$2:$B$100,2,0),"0")</f>
        <v>0</v>
      </c>
      <c r="G315" s="10">
        <v>1.0</v>
      </c>
      <c r="H315" s="10" t="str">
        <f>IFERROR(VLOOKUP(G315,fontes!$A$2:$B$100,2,0),"0")</f>
        <v>Gestão Urbana</v>
      </c>
      <c r="I315" s="11"/>
      <c r="J315" s="10"/>
      <c r="K315" s="9" t="s">
        <v>517</v>
      </c>
      <c r="L315" s="9" t="s">
        <v>524</v>
      </c>
    </row>
    <row r="316" ht="12.75" customHeight="1">
      <c r="A316" s="10">
        <v>18.0</v>
      </c>
      <c r="B316" s="2" t="str">
        <f>IFERROR(VLOOKUP(A316,projetos!$A$2:$B$96,2,0),"0")</f>
        <v>PIU Terminal Campo Limpo</v>
      </c>
      <c r="C316" s="4">
        <v>12.0</v>
      </c>
      <c r="D316" s="3" t="str">
        <f>IFERROR(VLOOKUP(C316,tramitacao!$A$2:$B$101,2,0),"0")</f>
        <v>n/a</v>
      </c>
      <c r="E316" s="10">
        <v>0.0</v>
      </c>
      <c r="F316" s="2" t="str">
        <f>IFERROR(VLOOKUP(E316,grupos!$A$2:$B$100,2,0),"0")</f>
        <v>0</v>
      </c>
      <c r="G316" s="10">
        <v>1.0</v>
      </c>
      <c r="H316" s="10" t="str">
        <f>IFERROR(VLOOKUP(G316,fontes!$A$2:$B$100,2,0),"0")</f>
        <v>Gestão Urbana</v>
      </c>
      <c r="I316" s="11"/>
      <c r="J316" s="10"/>
      <c r="K316" s="9" t="s">
        <v>517</v>
      </c>
      <c r="L316" s="9" t="s">
        <v>524</v>
      </c>
    </row>
    <row r="317" ht="12.75" customHeight="1">
      <c r="A317" s="10">
        <v>19.0</v>
      </c>
      <c r="B317" s="17" t="str">
        <f>IFERROR(VLOOKUP(A317,projetos!$A$2:$B$96,2,0),"0")</f>
        <v>PIU Terminal Princesa Isabel</v>
      </c>
      <c r="C317" s="4">
        <v>12.0</v>
      </c>
      <c r="D317" s="3" t="str">
        <f>IFERROR(VLOOKUP(C317,tramitacao!$A$2:$B$101,2,0),"0")</f>
        <v>n/a</v>
      </c>
      <c r="E317" s="4">
        <v>0.0</v>
      </c>
      <c r="F317" s="2" t="str">
        <f>IFERROR(VLOOKUP(E317,grupos!$A$2:$B$100,2,0),"0")</f>
        <v>0</v>
      </c>
      <c r="G317" s="10">
        <v>1.0</v>
      </c>
      <c r="H317" s="10" t="str">
        <f>IFERROR(VLOOKUP(G317,fontes!$A$2:$B$100,2,0),"0")</f>
        <v>Gestão Urbana</v>
      </c>
      <c r="I317" s="11"/>
      <c r="J317" s="10"/>
      <c r="K317" s="9" t="s">
        <v>517</v>
      </c>
      <c r="L317" s="9" t="s">
        <v>524</v>
      </c>
    </row>
    <row r="318" ht="12.75" customHeight="1">
      <c r="A318" s="10">
        <v>16.0</v>
      </c>
      <c r="B318" s="2" t="str">
        <f>IFERROR(VLOOKUP(A318,projetos!$A$2:$B$96,2,0),"0")</f>
        <v>Bairros Tamanduateí</v>
      </c>
      <c r="C318" s="10">
        <v>5.0</v>
      </c>
      <c r="D318" s="3" t="str">
        <f>IFERROR(VLOOKUP(C318,tramitacao!$A$2:$B$101,2,0),"0")</f>
        <v>Discussão Pública</v>
      </c>
      <c r="E318" s="10">
        <v>3.0</v>
      </c>
      <c r="F318" s="2" t="str">
        <f>IFERROR(VLOOKUP(E318,grupos!$A$2:$B$100,2,0),"0")</f>
        <v>Consulta Minuta</v>
      </c>
      <c r="G318" s="10">
        <v>1.0</v>
      </c>
      <c r="H318" s="10" t="str">
        <f>IFERROR(VLOOKUP(G318,fontes!$A$2:$B$100,2,0),"0")</f>
        <v>Gestão Urbana</v>
      </c>
      <c r="I318" s="11">
        <v>43277.0</v>
      </c>
      <c r="J318" s="10"/>
      <c r="K318" s="9" t="s">
        <v>132</v>
      </c>
      <c r="L318" s="14" t="s">
        <v>525</v>
      </c>
    </row>
    <row r="319" ht="12.75" customHeight="1">
      <c r="A319" s="10">
        <v>16.0</v>
      </c>
      <c r="B319" s="2" t="str">
        <f>IFERROR(VLOOKUP(A319,projetos!$A$2:$B$96,2,0),"0")</f>
        <v>Bairros Tamanduateí</v>
      </c>
      <c r="C319" s="10">
        <v>5.0</v>
      </c>
      <c r="D319" s="3" t="str">
        <f>IFERROR(VLOOKUP(C319,tramitacao!$A$2:$B$101,2,0),"0")</f>
        <v>Discussão Pública</v>
      </c>
      <c r="E319" s="10">
        <v>3.0</v>
      </c>
      <c r="F319" s="2" t="str">
        <f>IFERROR(VLOOKUP(E319,grupos!$A$2:$B$100,2,0),"0")</f>
        <v>Consulta Minuta</v>
      </c>
      <c r="G319" s="10">
        <v>1.0</v>
      </c>
      <c r="H319" s="10" t="str">
        <f>IFERROR(VLOOKUP(G319,fontes!$A$2:$B$100,2,0),"0")</f>
        <v>Gestão Urbana</v>
      </c>
      <c r="I319" s="11"/>
      <c r="J319" s="10"/>
      <c r="K319" s="9" t="s">
        <v>18</v>
      </c>
      <c r="L319" s="14" t="s">
        <v>526</v>
      </c>
    </row>
    <row r="320" ht="12.75" customHeight="1">
      <c r="A320" s="10">
        <v>16.0</v>
      </c>
      <c r="B320" s="2" t="str">
        <f>IFERROR(VLOOKUP(A320,projetos!$A$2:$B$96,2,0),"0")</f>
        <v>Bairros Tamanduateí</v>
      </c>
      <c r="C320" s="10">
        <v>5.0</v>
      </c>
      <c r="D320" s="3" t="str">
        <f>IFERROR(VLOOKUP(C320,tramitacao!$A$2:$B$101,2,0),"0")</f>
        <v>Discussão Pública</v>
      </c>
      <c r="E320" s="10">
        <v>3.0</v>
      </c>
      <c r="F320" s="2" t="str">
        <f>IFERROR(VLOOKUP(E320,grupos!$A$2:$B$100,2,0),"0")</f>
        <v>Consulta Minuta</v>
      </c>
      <c r="G320" s="10">
        <v>1.0</v>
      </c>
      <c r="H320" s="10" t="str">
        <f>IFERROR(VLOOKUP(G320,fontes!$A$2:$B$100,2,0),"0")</f>
        <v>Gestão Urbana</v>
      </c>
      <c r="I320" s="11"/>
      <c r="J320" s="10"/>
      <c r="K320" s="9" t="s">
        <v>527</v>
      </c>
      <c r="L320" s="14" t="s">
        <v>528</v>
      </c>
    </row>
    <row r="321" ht="12.75" customHeight="1">
      <c r="A321" s="10">
        <v>16.0</v>
      </c>
      <c r="B321" s="2" t="str">
        <f>IFERROR(VLOOKUP(A321,projetos!$A$2:$B$96,2,0),"0")</f>
        <v>Bairros Tamanduateí</v>
      </c>
      <c r="C321" s="10">
        <v>6.0</v>
      </c>
      <c r="D321" s="3" t="str">
        <f>IFERROR(VLOOKUP(C321,tramitacao!$A$2:$B$101,2,0),"0")</f>
        <v>Consolidação PIU</v>
      </c>
      <c r="E321" s="10">
        <v>6.0</v>
      </c>
      <c r="F321" s="2" t="str">
        <f>IFERROR(VLOOKUP(E321,grupos!$A$2:$B$100,2,0),"0")</f>
        <v>Outros</v>
      </c>
      <c r="G321" s="10">
        <v>1.0</v>
      </c>
      <c r="H321" s="10" t="str">
        <f>IFERROR(VLOOKUP(G321,fontes!$A$2:$B$100,2,0),"0")</f>
        <v>Gestão Urbana</v>
      </c>
      <c r="I321" s="11"/>
      <c r="J321" s="10"/>
      <c r="K321" s="9" t="s">
        <v>529</v>
      </c>
      <c r="L321" s="14" t="s">
        <v>530</v>
      </c>
    </row>
    <row r="322" ht="12.75" customHeight="1">
      <c r="A322" s="10">
        <v>16.0</v>
      </c>
      <c r="B322" s="2" t="str">
        <f>IFERROR(VLOOKUP(A322,projetos!$A$2:$B$96,2,0),"0")</f>
        <v>Bairros Tamanduateí</v>
      </c>
      <c r="C322" s="10">
        <v>6.0</v>
      </c>
      <c r="D322" s="3" t="str">
        <f>IFERROR(VLOOKUP(C322,tramitacao!$A$2:$B$101,2,0),"0")</f>
        <v>Consolidação PIU</v>
      </c>
      <c r="E322" s="10">
        <v>6.0</v>
      </c>
      <c r="F322" s="2" t="str">
        <f>IFERROR(VLOOKUP(E322,grupos!$A$2:$B$100,2,0),"0")</f>
        <v>Outros</v>
      </c>
      <c r="G322" s="10">
        <v>1.0</v>
      </c>
      <c r="H322" s="10" t="str">
        <f>IFERROR(VLOOKUP(G322,fontes!$A$2:$B$100,2,0),"0")</f>
        <v>Gestão Urbana</v>
      </c>
      <c r="I322" s="11"/>
      <c r="J322" s="10"/>
      <c r="K322" s="9" t="s">
        <v>531</v>
      </c>
      <c r="L322" s="14" t="s">
        <v>532</v>
      </c>
    </row>
    <row r="323" ht="12.75" customHeight="1">
      <c r="A323" s="10">
        <v>16.0</v>
      </c>
      <c r="B323" s="2" t="str">
        <f>IFERROR(VLOOKUP(A323,projetos!$A$2:$B$96,2,0),"0")</f>
        <v>Bairros Tamanduateí</v>
      </c>
      <c r="C323" s="10">
        <v>2.0</v>
      </c>
      <c r="D323" s="3" t="str">
        <f>IFERROR(VLOOKUP(C323,tramitacao!$A$2:$B$101,2,0),"0")</f>
        <v>Consulta Pública Inicial</v>
      </c>
      <c r="E323" s="10">
        <v>4.0</v>
      </c>
      <c r="F323" s="2" t="str">
        <f>IFERROR(VLOOKUP(E323,grupos!$A$2:$B$100,2,0),"0")</f>
        <v>Audiência Pública</v>
      </c>
      <c r="G323" s="10">
        <v>1.0</v>
      </c>
      <c r="H323" s="10" t="str">
        <f>IFERROR(VLOOKUP(G323,fontes!$A$2:$B$100,2,0),"0")</f>
        <v>Gestão Urbana</v>
      </c>
      <c r="I323" s="11">
        <v>43278.0</v>
      </c>
      <c r="J323" s="10"/>
      <c r="K323" s="9" t="s">
        <v>27</v>
      </c>
      <c r="L323" s="14" t="s">
        <v>533</v>
      </c>
    </row>
    <row r="324" ht="12.75" customHeight="1">
      <c r="A324" s="10">
        <v>16.0</v>
      </c>
      <c r="B324" s="2" t="str">
        <f>IFERROR(VLOOKUP(A324,projetos!$A$2:$B$96,2,0),"0")</f>
        <v>Bairros Tamanduateí</v>
      </c>
      <c r="C324" s="10">
        <v>2.0</v>
      </c>
      <c r="D324" s="3" t="str">
        <f>IFERROR(VLOOKUP(C324,tramitacao!$A$2:$B$101,2,0),"0")</f>
        <v>Consulta Pública Inicial</v>
      </c>
      <c r="E324" s="10">
        <v>4.0</v>
      </c>
      <c r="F324" s="2" t="str">
        <f>IFERROR(VLOOKUP(E324,grupos!$A$2:$B$100,2,0),"0")</f>
        <v>Audiência Pública</v>
      </c>
      <c r="G324" s="10">
        <v>1.0</v>
      </c>
      <c r="H324" s="10" t="str">
        <f>IFERROR(VLOOKUP(G324,fontes!$A$2:$B$100,2,0),"0")</f>
        <v>Gestão Urbana</v>
      </c>
      <c r="I324" s="11">
        <v>43278.0</v>
      </c>
      <c r="J324" s="10"/>
      <c r="K324" s="9" t="s">
        <v>27</v>
      </c>
      <c r="L324" s="14" t="s">
        <v>534</v>
      </c>
    </row>
    <row r="325" ht="12.75" customHeight="1">
      <c r="A325" s="10">
        <v>16.0</v>
      </c>
      <c r="B325" s="2" t="str">
        <f>IFERROR(VLOOKUP(A325,projetos!$A$2:$B$96,2,0),"0")</f>
        <v>Bairros Tamanduateí</v>
      </c>
      <c r="C325" s="10">
        <v>2.0</v>
      </c>
      <c r="D325" s="3" t="str">
        <f>IFERROR(VLOOKUP(C325,tramitacao!$A$2:$B$101,2,0),"0")</f>
        <v>Consulta Pública Inicial</v>
      </c>
      <c r="E325" s="10">
        <v>5.0</v>
      </c>
      <c r="F325" s="2" t="str">
        <f>IFERROR(VLOOKUP(E325,grupos!$A$2:$B$100,2,0),"0")</f>
        <v>Reuniões Bilateriais</v>
      </c>
      <c r="G325" s="10">
        <v>1.0</v>
      </c>
      <c r="H325" s="10" t="str">
        <f>IFERROR(VLOOKUP(G325,fontes!$A$2:$B$100,2,0),"0")</f>
        <v>Gestão Urbana</v>
      </c>
      <c r="I325" s="11"/>
      <c r="J325" s="10"/>
      <c r="K325" s="9" t="s">
        <v>535</v>
      </c>
      <c r="L325" s="14" t="s">
        <v>536</v>
      </c>
      <c r="M325" s="28"/>
      <c r="N325" s="28"/>
      <c r="O325" s="28"/>
      <c r="P325" s="28"/>
      <c r="Q325" s="28"/>
      <c r="R325" s="28"/>
      <c r="S325" s="28"/>
      <c r="T325" s="28"/>
      <c r="U325" s="28"/>
      <c r="V325" s="28"/>
      <c r="W325" s="28"/>
      <c r="X325" s="28"/>
      <c r="Y325" s="28"/>
      <c r="Z325" s="28"/>
      <c r="AA325" s="28"/>
    </row>
    <row r="326" ht="12.75" customHeight="1">
      <c r="A326" s="10">
        <v>16.0</v>
      </c>
      <c r="B326" s="2" t="str">
        <f>IFERROR(VLOOKUP(A326,projetos!$A$2:$B$96,2,0),"0")</f>
        <v>Bairros Tamanduateí</v>
      </c>
      <c r="C326" s="10">
        <v>2.0</v>
      </c>
      <c r="D326" s="3" t="str">
        <f>IFERROR(VLOOKUP(C326,tramitacao!$A$2:$B$101,2,0),"0")</f>
        <v>Consulta Pública Inicial</v>
      </c>
      <c r="E326" s="10">
        <v>5.0</v>
      </c>
      <c r="F326" s="2" t="str">
        <f>IFERROR(VLOOKUP(E326,grupos!$A$2:$B$100,2,0),"0")</f>
        <v>Reuniões Bilateriais</v>
      </c>
      <c r="G326" s="10">
        <v>1.0</v>
      </c>
      <c r="H326" s="10" t="str">
        <f>IFERROR(VLOOKUP(G326,fontes!$A$2:$B$100,2,0),"0")</f>
        <v>Gestão Urbana</v>
      </c>
      <c r="I326" s="11"/>
      <c r="J326" s="10"/>
      <c r="K326" s="9" t="str">
        <f>K325</f>
        <v>25/06/2014: Reunião Temática sobre Equipamentos Públicos - Apresentação</v>
      </c>
      <c r="L326" s="14" t="s">
        <v>537</v>
      </c>
    </row>
    <row r="327" ht="12.75" customHeight="1">
      <c r="A327" s="10">
        <v>16.0</v>
      </c>
      <c r="B327" s="2" t="str">
        <f>IFERROR(VLOOKUP(A327,projetos!$A$2:$B$96,2,0),"0")</f>
        <v>Bairros Tamanduateí</v>
      </c>
      <c r="C327" s="10">
        <v>2.0</v>
      </c>
      <c r="D327" s="3" t="str">
        <f>IFERROR(VLOOKUP(C327,tramitacao!$A$2:$B$101,2,0),"0")</f>
        <v>Consulta Pública Inicial</v>
      </c>
      <c r="E327" s="10">
        <v>5.0</v>
      </c>
      <c r="F327" s="2" t="str">
        <f>IFERROR(VLOOKUP(E327,grupos!$A$2:$B$100,2,0),"0")</f>
        <v>Reuniões Bilateriais</v>
      </c>
      <c r="G327" s="10">
        <v>1.0</v>
      </c>
      <c r="H327" s="10" t="str">
        <f>IFERROR(VLOOKUP(G327,fontes!$A$2:$B$100,2,0),"0")</f>
        <v>Gestão Urbana</v>
      </c>
      <c r="I327" s="11"/>
      <c r="J327" s="10"/>
      <c r="K327" s="9" t="s">
        <v>538</v>
      </c>
      <c r="L327" s="14" t="s">
        <v>539</v>
      </c>
    </row>
    <row r="328" ht="12.75" customHeight="1">
      <c r="A328" s="10">
        <v>16.0</v>
      </c>
      <c r="B328" s="2" t="str">
        <f>IFERROR(VLOOKUP(A328,projetos!$A$2:$B$96,2,0),"0")</f>
        <v>Bairros Tamanduateí</v>
      </c>
      <c r="C328" s="10">
        <v>2.0</v>
      </c>
      <c r="D328" s="3" t="str">
        <f>IFERROR(VLOOKUP(C328,tramitacao!$A$2:$B$101,2,0),"0")</f>
        <v>Consulta Pública Inicial</v>
      </c>
      <c r="E328" s="10">
        <v>5.0</v>
      </c>
      <c r="F328" s="2" t="str">
        <f>IFERROR(VLOOKUP(E328,grupos!$A$2:$B$100,2,0),"0")</f>
        <v>Reuniões Bilateriais</v>
      </c>
      <c r="G328" s="10">
        <v>1.0</v>
      </c>
      <c r="H328" s="10" t="str">
        <f>IFERROR(VLOOKUP(G328,fontes!$A$2:$B$100,2,0),"0")</f>
        <v>Gestão Urbana</v>
      </c>
      <c r="I328" s="11"/>
      <c r="J328" s="10"/>
      <c r="K328" s="9" t="str">
        <f>K327</f>
        <v>16/06/2014: Reunião Temática sobre Habitação - Apresentação</v>
      </c>
      <c r="L328" s="14" t="s">
        <v>540</v>
      </c>
    </row>
    <row r="329" ht="12.75" customHeight="1">
      <c r="A329" s="10">
        <v>16.0</v>
      </c>
      <c r="B329" s="2" t="str">
        <f>IFERROR(VLOOKUP(A329,projetos!$A$2:$B$96,2,0),"0")</f>
        <v>Bairros Tamanduateí</v>
      </c>
      <c r="C329" s="10">
        <v>2.0</v>
      </c>
      <c r="D329" s="3" t="str">
        <f>IFERROR(VLOOKUP(C329,tramitacao!$A$2:$B$101,2,0),"0")</f>
        <v>Consulta Pública Inicial</v>
      </c>
      <c r="E329" s="10">
        <v>5.0</v>
      </c>
      <c r="F329" s="2" t="str">
        <f>IFERROR(VLOOKUP(E329,grupos!$A$2:$B$100,2,0),"0")</f>
        <v>Reuniões Bilateriais</v>
      </c>
      <c r="G329" s="10">
        <v>1.0</v>
      </c>
      <c r="H329" s="10" t="str">
        <f>IFERROR(VLOOKUP(G329,fontes!$A$2:$B$100,2,0),"0")</f>
        <v>Gestão Urbana</v>
      </c>
      <c r="I329" s="11"/>
      <c r="J329" s="10"/>
      <c r="K329" s="9" t="s">
        <v>541</v>
      </c>
      <c r="L329" s="14" t="s">
        <v>542</v>
      </c>
    </row>
    <row r="330" ht="12.75" customHeight="1">
      <c r="A330" s="10">
        <v>16.0</v>
      </c>
      <c r="B330" s="2" t="str">
        <f>IFERROR(VLOOKUP(A330,projetos!$A$2:$B$96,2,0),"0")</f>
        <v>Bairros Tamanduateí</v>
      </c>
      <c r="C330" s="10">
        <v>2.0</v>
      </c>
      <c r="D330" s="3" t="str">
        <f>IFERROR(VLOOKUP(C330,tramitacao!$A$2:$B$101,2,0),"0")</f>
        <v>Consulta Pública Inicial</v>
      </c>
      <c r="E330" s="10">
        <v>5.0</v>
      </c>
      <c r="F330" s="2" t="str">
        <f>IFERROR(VLOOKUP(E330,grupos!$A$2:$B$100,2,0),"0")</f>
        <v>Reuniões Bilateriais</v>
      </c>
      <c r="G330" s="10">
        <v>1.0</v>
      </c>
      <c r="H330" s="10" t="str">
        <f>IFERROR(VLOOKUP(G330,fontes!$A$2:$B$100,2,0),"0")</f>
        <v>Gestão Urbana</v>
      </c>
      <c r="I330" s="11"/>
      <c r="J330" s="10"/>
      <c r="K330" s="9" t="s">
        <v>543</v>
      </c>
      <c r="L330" s="14" t="s">
        <v>544</v>
      </c>
    </row>
    <row r="331" ht="12.75" customHeight="1">
      <c r="A331" s="10">
        <v>16.0</v>
      </c>
      <c r="B331" s="2" t="str">
        <f>IFERROR(VLOOKUP(A331,projetos!$A$2:$B$96,2,0),"0")</f>
        <v>Bairros Tamanduateí</v>
      </c>
      <c r="C331" s="10">
        <v>2.0</v>
      </c>
      <c r="D331" s="3" t="str">
        <f>IFERROR(VLOOKUP(C331,tramitacao!$A$2:$B$101,2,0),"0")</f>
        <v>Consulta Pública Inicial</v>
      </c>
      <c r="E331" s="10">
        <v>5.0</v>
      </c>
      <c r="F331" s="2" t="str">
        <f>IFERROR(VLOOKUP(E331,grupos!$A$2:$B$100,2,0),"0")</f>
        <v>Reuniões Bilateriais</v>
      </c>
      <c r="G331" s="10">
        <v>1.0</v>
      </c>
      <c r="H331" s="10" t="str">
        <f>IFERROR(VLOOKUP(G331,fontes!$A$2:$B$100,2,0),"0")</f>
        <v>Gestão Urbana</v>
      </c>
      <c r="I331" s="11"/>
      <c r="J331" s="10"/>
      <c r="K331" s="9" t="str">
        <f>K330</f>
        <v>04/06/2014: Apresentação da proposta para a Subprefeitura de Vila Prudente </v>
      </c>
      <c r="L331" s="14" t="s">
        <v>545</v>
      </c>
    </row>
    <row r="332" ht="12.75" customHeight="1">
      <c r="A332" s="10">
        <v>16.0</v>
      </c>
      <c r="B332" s="2" t="str">
        <f>IFERROR(VLOOKUP(A332,projetos!$A$2:$B$96,2,0),"0")</f>
        <v>Bairros Tamanduateí</v>
      </c>
      <c r="C332" s="10">
        <v>2.0</v>
      </c>
      <c r="D332" s="3" t="str">
        <f>IFERROR(VLOOKUP(C332,tramitacao!$A$2:$B$101,2,0),"0")</f>
        <v>Consulta Pública Inicial</v>
      </c>
      <c r="E332" s="10">
        <v>5.0</v>
      </c>
      <c r="F332" s="2" t="str">
        <f>IFERROR(VLOOKUP(E332,grupos!$A$2:$B$100,2,0),"0")</f>
        <v>Reuniões Bilateriais</v>
      </c>
      <c r="G332" s="10">
        <v>1.0</v>
      </c>
      <c r="H332" s="10" t="str">
        <f>IFERROR(VLOOKUP(G332,fontes!$A$2:$B$100,2,0),"0")</f>
        <v>Gestão Urbana</v>
      </c>
      <c r="I332" s="11"/>
      <c r="J332" s="10"/>
      <c r="K332" s="9" t="s">
        <v>546</v>
      </c>
      <c r="L332" s="14" t="s">
        <v>547</v>
      </c>
    </row>
    <row r="333" ht="12.75" customHeight="1">
      <c r="A333" s="10">
        <v>16.0</v>
      </c>
      <c r="B333" s="2" t="str">
        <f>IFERROR(VLOOKUP(A333,projetos!$A$2:$B$96,2,0),"0")</f>
        <v>Bairros Tamanduateí</v>
      </c>
      <c r="C333" s="10">
        <v>2.0</v>
      </c>
      <c r="D333" s="3" t="str">
        <f>IFERROR(VLOOKUP(C333,tramitacao!$A$2:$B$101,2,0),"0")</f>
        <v>Consulta Pública Inicial</v>
      </c>
      <c r="E333" s="10">
        <v>5.0</v>
      </c>
      <c r="F333" s="2" t="str">
        <f>IFERROR(VLOOKUP(E333,grupos!$A$2:$B$100,2,0),"0")</f>
        <v>Reuniões Bilateriais</v>
      </c>
      <c r="G333" s="10">
        <v>1.0</v>
      </c>
      <c r="H333" s="10" t="str">
        <f>IFERROR(VLOOKUP(G333,fontes!$A$2:$B$100,2,0),"0")</f>
        <v>Gestão Urbana</v>
      </c>
      <c r="I333" s="11"/>
      <c r="J333" s="10"/>
      <c r="K333" s="9" t="str">
        <f>K332</f>
        <v>02/06/2014: Apresentação da proposta para a Subprefeitura do Ipiranga</v>
      </c>
      <c r="L333" s="14" t="s">
        <v>548</v>
      </c>
    </row>
    <row r="334" ht="12.75" customHeight="1">
      <c r="A334" s="10">
        <v>16.0</v>
      </c>
      <c r="B334" s="2" t="str">
        <f>IFERROR(VLOOKUP(A334,projetos!$A$2:$B$96,2,0),"0")</f>
        <v>Bairros Tamanduateí</v>
      </c>
      <c r="C334" s="10">
        <v>2.0</v>
      </c>
      <c r="D334" s="3" t="str">
        <f>IFERROR(VLOOKUP(C334,tramitacao!$A$2:$B$101,2,0),"0")</f>
        <v>Consulta Pública Inicial</v>
      </c>
      <c r="E334" s="10">
        <v>5.0</v>
      </c>
      <c r="F334" s="2" t="str">
        <f>IFERROR(VLOOKUP(E334,grupos!$A$2:$B$100,2,0),"0")</f>
        <v>Reuniões Bilateriais</v>
      </c>
      <c r="G334" s="10">
        <v>1.0</v>
      </c>
      <c r="H334" s="10" t="str">
        <f>IFERROR(VLOOKUP(G334,fontes!$A$2:$B$100,2,0),"0")</f>
        <v>Gestão Urbana</v>
      </c>
      <c r="I334" s="11"/>
      <c r="J334" s="10"/>
      <c r="K334" s="9" t="s">
        <v>549</v>
      </c>
      <c r="L334" s="14" t="s">
        <v>550</v>
      </c>
    </row>
    <row r="335" ht="12.75" customHeight="1">
      <c r="A335" s="10">
        <v>16.0</v>
      </c>
      <c r="B335" s="2" t="str">
        <f>IFERROR(VLOOKUP(A335,projetos!$A$2:$B$96,2,0),"0")</f>
        <v>Bairros Tamanduateí</v>
      </c>
      <c r="C335" s="10">
        <v>2.0</v>
      </c>
      <c r="D335" s="3" t="str">
        <f>IFERROR(VLOOKUP(C335,tramitacao!$A$2:$B$101,2,0),"0")</f>
        <v>Consulta Pública Inicial</v>
      </c>
      <c r="E335" s="10">
        <v>5.0</v>
      </c>
      <c r="F335" s="2" t="str">
        <f>IFERROR(VLOOKUP(E335,grupos!$A$2:$B$100,2,0),"0")</f>
        <v>Reuniões Bilateriais</v>
      </c>
      <c r="G335" s="10">
        <v>1.0</v>
      </c>
      <c r="H335" s="10" t="str">
        <f>IFERROR(VLOOKUP(G335,fontes!$A$2:$B$100,2,0),"0")</f>
        <v>Gestão Urbana</v>
      </c>
      <c r="I335" s="11"/>
      <c r="J335" s="10"/>
      <c r="K335" s="9" t="str">
        <f>K334</f>
        <v>08/05/2014: Apresentação da proposta para a Subprefeitura da Mooca</v>
      </c>
      <c r="L335" s="14" t="s">
        <v>551</v>
      </c>
    </row>
    <row r="336" ht="12.75" customHeight="1">
      <c r="A336" s="10">
        <v>16.0</v>
      </c>
      <c r="B336" s="2" t="str">
        <f>IFERROR(VLOOKUP(A336,projetos!$A$2:$B$96,2,0),"0")</f>
        <v>Bairros Tamanduateí</v>
      </c>
      <c r="C336" s="10">
        <v>2.0</v>
      </c>
      <c r="D336" s="3" t="str">
        <f>IFERROR(VLOOKUP(C336,tramitacao!$A$2:$B$101,2,0),"0")</f>
        <v>Consulta Pública Inicial</v>
      </c>
      <c r="E336" s="10">
        <v>5.0</v>
      </c>
      <c r="F336" s="2" t="str">
        <f>IFERROR(VLOOKUP(E336,grupos!$A$2:$B$100,2,0),"0")</f>
        <v>Reuniões Bilateriais</v>
      </c>
      <c r="G336" s="10">
        <v>1.0</v>
      </c>
      <c r="H336" s="10" t="str">
        <f>IFERROR(VLOOKUP(G336,fontes!$A$2:$B$100,2,0),"0")</f>
        <v>Gestão Urbana</v>
      </c>
      <c r="I336" s="11"/>
      <c r="J336" s="10"/>
      <c r="K336" s="9" t="s">
        <v>552</v>
      </c>
      <c r="L336" s="14" t="s">
        <v>553</v>
      </c>
    </row>
    <row r="337" ht="12.75" customHeight="1">
      <c r="A337" s="10">
        <v>16.0</v>
      </c>
      <c r="B337" s="2" t="str">
        <f>IFERROR(VLOOKUP(A337,projetos!$A$2:$B$96,2,0),"0")</f>
        <v>Bairros Tamanduateí</v>
      </c>
      <c r="C337" s="10">
        <v>2.0</v>
      </c>
      <c r="D337" s="3" t="str">
        <f>IFERROR(VLOOKUP(C337,tramitacao!$A$2:$B$101,2,0),"0")</f>
        <v>Consulta Pública Inicial</v>
      </c>
      <c r="E337" s="10">
        <v>4.0</v>
      </c>
      <c r="F337" s="2" t="str">
        <f>IFERROR(VLOOKUP(E337,grupos!$A$2:$B$100,2,0),"0")</f>
        <v>Audiência Pública</v>
      </c>
      <c r="G337" s="10">
        <v>1.0</v>
      </c>
      <c r="H337" s="10" t="str">
        <f>IFERROR(VLOOKUP(G337,fontes!$A$2:$B$100,2,0),"0")</f>
        <v>Gestão Urbana</v>
      </c>
      <c r="I337" s="11"/>
      <c r="J337" s="10"/>
      <c r="K337" s="29" t="s">
        <v>554</v>
      </c>
      <c r="L337" s="14" t="s">
        <v>555</v>
      </c>
    </row>
    <row r="338" ht="12.75" customHeight="1">
      <c r="A338" s="10">
        <v>16.0</v>
      </c>
      <c r="B338" s="2" t="str">
        <f>IFERROR(VLOOKUP(A338,projetos!$A$2:$B$96,2,0),"0")</f>
        <v>Bairros Tamanduateí</v>
      </c>
      <c r="C338" s="10">
        <v>2.0</v>
      </c>
      <c r="D338" s="3" t="str">
        <f>IFERROR(VLOOKUP(C338,tramitacao!$A$2:$B$101,2,0),"0")</f>
        <v>Consulta Pública Inicial</v>
      </c>
      <c r="E338" s="10">
        <v>4.0</v>
      </c>
      <c r="F338" s="2" t="str">
        <f>IFERROR(VLOOKUP(E338,grupos!$A$2:$B$100,2,0),"0")</f>
        <v>Audiência Pública</v>
      </c>
      <c r="G338" s="10">
        <v>1.0</v>
      </c>
      <c r="H338" s="10" t="str">
        <f>IFERROR(VLOOKUP(G338,fontes!$A$2:$B$100,2,0),"0")</f>
        <v>Gestão Urbana</v>
      </c>
      <c r="I338" s="11"/>
      <c r="J338" s="10"/>
      <c r="K338" s="29" t="s">
        <v>556</v>
      </c>
      <c r="L338" s="14" t="s">
        <v>557</v>
      </c>
    </row>
    <row r="339" ht="12.75" customHeight="1">
      <c r="A339" s="10">
        <v>16.0</v>
      </c>
      <c r="B339" s="2" t="str">
        <f>IFERROR(VLOOKUP(A339,projetos!$A$2:$B$96,2,0),"0")</f>
        <v>Bairros Tamanduateí</v>
      </c>
      <c r="C339" s="10">
        <v>2.0</v>
      </c>
      <c r="D339" s="3" t="str">
        <f>IFERROR(VLOOKUP(C339,tramitacao!$A$2:$B$101,2,0),"0")</f>
        <v>Consulta Pública Inicial</v>
      </c>
      <c r="E339" s="10">
        <v>4.0</v>
      </c>
      <c r="F339" s="2" t="str">
        <f>IFERROR(VLOOKUP(E339,grupos!$A$2:$B$100,2,0),"0")</f>
        <v>Audiência Pública</v>
      </c>
      <c r="G339" s="10">
        <v>1.0</v>
      </c>
      <c r="H339" s="10" t="str">
        <f>IFERROR(VLOOKUP(G339,fontes!$A$2:$B$100,2,0),"0")</f>
        <v>Gestão Urbana</v>
      </c>
      <c r="I339" s="11"/>
      <c r="J339" s="10"/>
      <c r="K339" s="29" t="s">
        <v>558</v>
      </c>
      <c r="L339" s="14" t="s">
        <v>559</v>
      </c>
    </row>
    <row r="340" ht="12.75" customHeight="1">
      <c r="A340" s="10">
        <v>16.0</v>
      </c>
      <c r="B340" s="2" t="str">
        <f>IFERROR(VLOOKUP(A340,projetos!$A$2:$B$96,2,0),"0")</f>
        <v>Bairros Tamanduateí</v>
      </c>
      <c r="C340" s="10">
        <v>5.0</v>
      </c>
      <c r="D340" s="3" t="str">
        <f>IFERROR(VLOOKUP(C340,tramitacao!$A$2:$B$101,2,0),"0")</f>
        <v>Discussão Pública</v>
      </c>
      <c r="E340" s="10">
        <v>1.0</v>
      </c>
      <c r="F340" s="2" t="str">
        <f>IFERROR(VLOOKUP(E340,grupos!$A$2:$B$100,2,0),"0")</f>
        <v>Consulta Instâncias</v>
      </c>
      <c r="G340" s="10">
        <v>1.0</v>
      </c>
      <c r="H340" s="10" t="str">
        <f>IFERROR(VLOOKUP(G340,fontes!$A$2:$B$100,2,0),"0")</f>
        <v>Gestão Urbana</v>
      </c>
      <c r="I340" s="11"/>
      <c r="J340" s="10"/>
      <c r="K340" s="29" t="s">
        <v>560</v>
      </c>
      <c r="L340" s="14" t="s">
        <v>561</v>
      </c>
    </row>
    <row r="341" ht="12.75" customHeight="1">
      <c r="A341" s="10">
        <v>16.0</v>
      </c>
      <c r="B341" s="2" t="str">
        <f>IFERROR(VLOOKUP(A341,projetos!$A$2:$B$96,2,0),"0")</f>
        <v>Bairros Tamanduateí</v>
      </c>
      <c r="C341" s="10">
        <v>5.0</v>
      </c>
      <c r="D341" s="3" t="str">
        <f>IFERROR(VLOOKUP(C341,tramitacao!$A$2:$B$101,2,0),"0")</f>
        <v>Discussão Pública</v>
      </c>
      <c r="E341" s="10">
        <v>1.0</v>
      </c>
      <c r="F341" s="2" t="str">
        <f>IFERROR(VLOOKUP(E341,grupos!$A$2:$B$100,2,0),"0")</f>
        <v>Consulta Instâncias</v>
      </c>
      <c r="G341" s="10">
        <v>1.0</v>
      </c>
      <c r="H341" s="10" t="str">
        <f>IFERROR(VLOOKUP(G341,fontes!$A$2:$B$100,2,0),"0")</f>
        <v>Gestão Urbana</v>
      </c>
      <c r="I341" s="11"/>
      <c r="J341" s="10"/>
      <c r="K341" s="29" t="s">
        <v>562</v>
      </c>
      <c r="L341" s="14" t="s">
        <v>563</v>
      </c>
    </row>
    <row r="342" ht="12.75" customHeight="1">
      <c r="A342" s="10">
        <v>16.0</v>
      </c>
      <c r="B342" s="2" t="str">
        <f>IFERROR(VLOOKUP(A342,projetos!$A$2:$B$96,2,0),"0")</f>
        <v>Bairros Tamanduateí</v>
      </c>
      <c r="C342" s="10">
        <v>5.0</v>
      </c>
      <c r="D342" s="3" t="str">
        <f>IFERROR(VLOOKUP(C342,tramitacao!$A$2:$B$101,2,0),"0")</f>
        <v>Discussão Pública</v>
      </c>
      <c r="E342" s="10">
        <v>4.0</v>
      </c>
      <c r="F342" s="2" t="str">
        <f>IFERROR(VLOOKUP(E342,grupos!$A$2:$B$100,2,0),"0")</f>
        <v>Audiência Pública</v>
      </c>
      <c r="G342" s="10">
        <v>1.0</v>
      </c>
      <c r="H342" s="10" t="str">
        <f>IFERROR(VLOOKUP(G342,fontes!$A$2:$B$100,2,0),"0")</f>
        <v>Gestão Urbana</v>
      </c>
      <c r="I342" s="11">
        <v>43278.0</v>
      </c>
      <c r="J342" s="10"/>
      <c r="K342" s="9" t="s">
        <v>515</v>
      </c>
      <c r="L342" s="14" t="s">
        <v>564</v>
      </c>
    </row>
    <row r="343" ht="12.75" customHeight="1">
      <c r="A343" s="10">
        <v>16.0</v>
      </c>
      <c r="B343" s="2" t="str">
        <f>IFERROR(VLOOKUP(A343,projetos!$A$2:$B$96,2,0),"0")</f>
        <v>Bairros Tamanduateí</v>
      </c>
      <c r="C343" s="10">
        <v>5.0</v>
      </c>
      <c r="D343" s="3" t="str">
        <f>IFERROR(VLOOKUP(C343,tramitacao!$A$2:$B$101,2,0),"0")</f>
        <v>Discussão Pública</v>
      </c>
      <c r="E343" s="10">
        <v>4.0</v>
      </c>
      <c r="F343" s="2" t="str">
        <f>IFERROR(VLOOKUP(E343,grupos!$A$2:$B$100,2,0),"0")</f>
        <v>Audiência Pública</v>
      </c>
      <c r="G343" s="10">
        <v>1.0</v>
      </c>
      <c r="H343" s="10" t="str">
        <f>IFERROR(VLOOKUP(G343,fontes!$A$2:$B$100,2,0),"0")</f>
        <v>Gestão Urbana</v>
      </c>
      <c r="I343" s="11">
        <v>43278.0</v>
      </c>
      <c r="J343" s="10"/>
      <c r="K343" s="9" t="s">
        <v>27</v>
      </c>
      <c r="L343" s="14" t="s">
        <v>565</v>
      </c>
    </row>
    <row r="344" ht="12.75" customHeight="1">
      <c r="A344" s="10">
        <v>16.0</v>
      </c>
      <c r="B344" s="2" t="str">
        <f>IFERROR(VLOOKUP(A344,projetos!$A$2:$B$96,2,0),"0")</f>
        <v>Bairros Tamanduateí</v>
      </c>
      <c r="C344" s="10">
        <v>5.0</v>
      </c>
      <c r="D344" s="3" t="str">
        <f>IFERROR(VLOOKUP(C344,tramitacao!$A$2:$B$101,2,0),"0")</f>
        <v>Discussão Pública</v>
      </c>
      <c r="E344" s="10">
        <v>1.0</v>
      </c>
      <c r="F344" s="2" t="str">
        <f>IFERROR(VLOOKUP(E344,grupos!$A$2:$B$100,2,0),"0")</f>
        <v>Consulta Instâncias</v>
      </c>
      <c r="G344" s="10">
        <v>1.0</v>
      </c>
      <c r="H344" s="10" t="str">
        <f>IFERROR(VLOOKUP(G344,fontes!$A$2:$B$100,2,0),"0")</f>
        <v>Gestão Urbana</v>
      </c>
      <c r="I344" s="11"/>
      <c r="J344" s="10"/>
      <c r="K344" s="9" t="s">
        <v>566</v>
      </c>
      <c r="L344" s="14" t="s">
        <v>567</v>
      </c>
    </row>
    <row r="345" ht="12.75" customHeight="1">
      <c r="A345" s="10">
        <v>16.0</v>
      </c>
      <c r="B345" s="2" t="str">
        <f>IFERROR(VLOOKUP(A345,projetos!$A$2:$B$96,2,0),"0")</f>
        <v>Bairros Tamanduateí</v>
      </c>
      <c r="C345" s="10">
        <v>5.0</v>
      </c>
      <c r="D345" s="3" t="str">
        <f>IFERROR(VLOOKUP(C345,tramitacao!$A$2:$B$101,2,0),"0")</f>
        <v>Discussão Pública</v>
      </c>
      <c r="E345" s="10">
        <v>4.0</v>
      </c>
      <c r="F345" s="2" t="str">
        <f>IFERROR(VLOOKUP(E345,grupos!$A$2:$B$100,2,0),"0")</f>
        <v>Audiência Pública</v>
      </c>
      <c r="G345" s="10">
        <v>1.0</v>
      </c>
      <c r="H345" s="10" t="str">
        <f>IFERROR(VLOOKUP(G345,fontes!$A$2:$B$100,2,0),"0")</f>
        <v>Gestão Urbana</v>
      </c>
      <c r="I345" s="11"/>
      <c r="J345" s="10"/>
      <c r="K345" s="9" t="s">
        <v>568</v>
      </c>
      <c r="L345" s="14" t="s">
        <v>569</v>
      </c>
    </row>
    <row r="346" ht="12.75" customHeight="1">
      <c r="A346" s="10">
        <v>16.0</v>
      </c>
      <c r="B346" s="2" t="str">
        <f>IFERROR(VLOOKUP(A346,projetos!$A$2:$B$96,2,0),"0")</f>
        <v>Bairros Tamanduateí</v>
      </c>
      <c r="C346" s="10">
        <v>5.0</v>
      </c>
      <c r="D346" s="3" t="str">
        <f>IFERROR(VLOOKUP(C346,tramitacao!$A$2:$B$101,2,0),"0")</f>
        <v>Discussão Pública</v>
      </c>
      <c r="E346" s="10">
        <v>1.0</v>
      </c>
      <c r="F346" s="2" t="str">
        <f>IFERROR(VLOOKUP(E346,grupos!$A$2:$B$100,2,0),"0")</f>
        <v>Consulta Instâncias</v>
      </c>
      <c r="G346" s="10">
        <v>1.0</v>
      </c>
      <c r="H346" s="10" t="str">
        <f>IFERROR(VLOOKUP(G346,fontes!$A$2:$B$100,2,0),"0")</f>
        <v>Gestão Urbana</v>
      </c>
      <c r="I346" s="11"/>
      <c r="J346" s="10"/>
      <c r="K346" s="9" t="s">
        <v>570</v>
      </c>
      <c r="L346" s="14" t="s">
        <v>571</v>
      </c>
    </row>
    <row r="347" ht="12.75" customHeight="1">
      <c r="A347" s="10">
        <v>16.0</v>
      </c>
      <c r="B347" s="2" t="str">
        <f>IFERROR(VLOOKUP(A347,projetos!$A$2:$B$96,2,0),"0")</f>
        <v>Bairros Tamanduateí</v>
      </c>
      <c r="C347" s="10">
        <v>5.0</v>
      </c>
      <c r="D347" s="3" t="str">
        <f>IFERROR(VLOOKUP(C347,tramitacao!$A$2:$B$101,2,0),"0")</f>
        <v>Discussão Pública</v>
      </c>
      <c r="E347" s="10">
        <v>4.0</v>
      </c>
      <c r="F347" s="2" t="str">
        <f>IFERROR(VLOOKUP(E347,grupos!$A$2:$B$100,2,0),"0")</f>
        <v>Audiência Pública</v>
      </c>
      <c r="G347" s="10">
        <v>1.0</v>
      </c>
      <c r="H347" s="10" t="str">
        <f>IFERROR(VLOOKUP(G347,fontes!$A$2:$B$100,2,0),"0")</f>
        <v>Gestão Urbana</v>
      </c>
      <c r="I347" s="11"/>
      <c r="J347" s="10"/>
      <c r="K347" s="9" t="s">
        <v>572</v>
      </c>
      <c r="L347" s="14" t="s">
        <v>573</v>
      </c>
    </row>
    <row r="348" ht="12.75" customHeight="1">
      <c r="A348" s="10">
        <v>16.0</v>
      </c>
      <c r="B348" s="2" t="str">
        <f>IFERROR(VLOOKUP(A348,projetos!$A$2:$B$96,2,0),"0")</f>
        <v>Bairros Tamanduateí</v>
      </c>
      <c r="C348" s="10">
        <v>5.0</v>
      </c>
      <c r="D348" s="3" t="str">
        <f>IFERROR(VLOOKUP(C348,tramitacao!$A$2:$B$101,2,0),"0")</f>
        <v>Discussão Pública</v>
      </c>
      <c r="E348" s="10">
        <v>4.0</v>
      </c>
      <c r="F348" s="2" t="str">
        <f>IFERROR(VLOOKUP(E348,grupos!$A$2:$B$100,2,0),"0")</f>
        <v>Audiência Pública</v>
      </c>
      <c r="G348" s="10">
        <v>1.0</v>
      </c>
      <c r="H348" s="10" t="str">
        <f>IFERROR(VLOOKUP(G348,fontes!$A$2:$B$100,2,0),"0")</f>
        <v>Gestão Urbana</v>
      </c>
      <c r="I348" s="11"/>
      <c r="J348" s="10"/>
      <c r="K348" s="9" t="s">
        <v>574</v>
      </c>
      <c r="L348" s="14" t="s">
        <v>575</v>
      </c>
    </row>
    <row r="349" ht="12.75" customHeight="1">
      <c r="A349" s="10">
        <v>16.0</v>
      </c>
      <c r="B349" s="2" t="str">
        <f>IFERROR(VLOOKUP(A349,projetos!$A$2:$B$96,2,0),"0")</f>
        <v>Bairros Tamanduateí</v>
      </c>
      <c r="C349" s="10">
        <v>5.0</v>
      </c>
      <c r="D349" s="3" t="str">
        <f>IFERROR(VLOOKUP(C349,tramitacao!$A$2:$B$101,2,0),"0")</f>
        <v>Discussão Pública</v>
      </c>
      <c r="E349" s="10">
        <v>4.0</v>
      </c>
      <c r="F349" s="2" t="str">
        <f>IFERROR(VLOOKUP(E349,grupos!$A$2:$B$100,2,0),"0")</f>
        <v>Audiência Pública</v>
      </c>
      <c r="G349" s="10">
        <v>1.0</v>
      </c>
      <c r="H349" s="10" t="str">
        <f>IFERROR(VLOOKUP(G349,fontes!$A$2:$B$100,2,0),"0")</f>
        <v>Gestão Urbana</v>
      </c>
      <c r="I349" s="11"/>
      <c r="J349" s="10"/>
      <c r="K349" s="9" t="s">
        <v>576</v>
      </c>
      <c r="L349" s="14" t="s">
        <v>577</v>
      </c>
    </row>
    <row r="350" ht="12.75" customHeight="1">
      <c r="A350" s="10">
        <v>16.0</v>
      </c>
      <c r="B350" s="2" t="str">
        <f>IFERROR(VLOOKUP(A350,projetos!$A$2:$B$96,2,0),"0")</f>
        <v>Bairros Tamanduateí</v>
      </c>
      <c r="C350" s="10">
        <v>5.0</v>
      </c>
      <c r="D350" s="3" t="str">
        <f>IFERROR(VLOOKUP(C350,tramitacao!$A$2:$B$101,2,0),"0")</f>
        <v>Discussão Pública</v>
      </c>
      <c r="E350" s="10">
        <v>4.0</v>
      </c>
      <c r="F350" s="2" t="str">
        <f>IFERROR(VLOOKUP(E350,grupos!$A$2:$B$100,2,0),"0")</f>
        <v>Audiência Pública</v>
      </c>
      <c r="G350" s="10">
        <v>1.0</v>
      </c>
      <c r="H350" s="10" t="str">
        <f>IFERROR(VLOOKUP(G350,fontes!$A$2:$B$100,2,0),"0")</f>
        <v>Gestão Urbana</v>
      </c>
      <c r="I350" s="11"/>
      <c r="J350" s="10"/>
      <c r="K350" s="9" t="s">
        <v>578</v>
      </c>
      <c r="L350" s="14" t="s">
        <v>579</v>
      </c>
    </row>
    <row r="351" ht="12.75" customHeight="1">
      <c r="A351" s="10">
        <v>16.0</v>
      </c>
      <c r="B351" s="2" t="str">
        <f>IFERROR(VLOOKUP(A351,projetos!$A$2:$B$96,2,0),"0")</f>
        <v>Bairros Tamanduateí</v>
      </c>
      <c r="C351" s="10">
        <v>5.0</v>
      </c>
      <c r="D351" s="3" t="str">
        <f>IFERROR(VLOOKUP(C351,tramitacao!$A$2:$B$101,2,0),"0")</f>
        <v>Discussão Pública</v>
      </c>
      <c r="E351" s="10">
        <v>4.0</v>
      </c>
      <c r="F351" s="2" t="str">
        <f>IFERROR(VLOOKUP(E351,grupos!$A$2:$B$100,2,0),"0")</f>
        <v>Audiência Pública</v>
      </c>
      <c r="G351" s="10">
        <v>1.0</v>
      </c>
      <c r="H351" s="10" t="str">
        <f>IFERROR(VLOOKUP(G351,fontes!$A$2:$B$100,2,0),"0")</f>
        <v>Gestão Urbana</v>
      </c>
      <c r="I351" s="11"/>
      <c r="J351" s="10"/>
      <c r="K351" s="9" t="s">
        <v>580</v>
      </c>
      <c r="L351" s="14" t="s">
        <v>581</v>
      </c>
    </row>
    <row r="352" ht="12.75" customHeight="1">
      <c r="A352" s="10">
        <v>16.0</v>
      </c>
      <c r="B352" s="2" t="str">
        <f>IFERROR(VLOOKUP(A352,projetos!$A$2:$B$96,2,0),"0")</f>
        <v>Bairros Tamanduateí</v>
      </c>
      <c r="C352" s="10">
        <v>5.0</v>
      </c>
      <c r="D352" s="3" t="str">
        <f>IFERROR(VLOOKUP(C352,tramitacao!$A$2:$B$101,2,0),"0")</f>
        <v>Discussão Pública</v>
      </c>
      <c r="E352" s="10">
        <v>4.0</v>
      </c>
      <c r="F352" s="2" t="str">
        <f>IFERROR(VLOOKUP(E352,grupos!$A$2:$B$100,2,0),"0")</f>
        <v>Audiência Pública</v>
      </c>
      <c r="G352" s="10">
        <v>1.0</v>
      </c>
      <c r="H352" s="10" t="str">
        <f>IFERROR(VLOOKUP(G352,fontes!$A$2:$B$100,2,0),"0")</f>
        <v>Gestão Urbana</v>
      </c>
      <c r="I352" s="11"/>
      <c r="J352" s="10"/>
      <c r="K352" s="9" t="s">
        <v>582</v>
      </c>
      <c r="L352" s="14" t="s">
        <v>583</v>
      </c>
    </row>
    <row r="353" ht="12.75" customHeight="1">
      <c r="A353" s="10">
        <v>16.0</v>
      </c>
      <c r="B353" s="2" t="str">
        <f>IFERROR(VLOOKUP(A353,projetos!$A$2:$B$96,2,0),"0")</f>
        <v>Bairros Tamanduateí</v>
      </c>
      <c r="C353" s="10">
        <v>5.0</v>
      </c>
      <c r="D353" s="3" t="str">
        <f>IFERROR(VLOOKUP(C353,tramitacao!$A$2:$B$101,2,0),"0")</f>
        <v>Discussão Pública</v>
      </c>
      <c r="E353" s="10">
        <v>4.0</v>
      </c>
      <c r="F353" s="2" t="str">
        <f>IFERROR(VLOOKUP(E353,grupos!$A$2:$B$100,2,0),"0")</f>
        <v>Audiência Pública</v>
      </c>
      <c r="G353" s="10">
        <v>1.0</v>
      </c>
      <c r="H353" s="10" t="str">
        <f>IFERROR(VLOOKUP(G353,fontes!$A$2:$B$100,2,0),"0")</f>
        <v>Gestão Urbana</v>
      </c>
      <c r="I353" s="11"/>
      <c r="J353" s="10"/>
      <c r="K353" s="9" t="s">
        <v>584</v>
      </c>
      <c r="L353" s="14" t="s">
        <v>585</v>
      </c>
    </row>
    <row r="354" ht="12.75" customHeight="1">
      <c r="A354" s="10">
        <v>16.0</v>
      </c>
      <c r="B354" s="2" t="str">
        <f>IFERROR(VLOOKUP(A354,projetos!$A$2:$B$96,2,0),"0")</f>
        <v>Bairros Tamanduateí</v>
      </c>
      <c r="C354" s="10">
        <v>5.0</v>
      </c>
      <c r="D354" s="3" t="str">
        <f>IFERROR(VLOOKUP(C354,tramitacao!$A$2:$B$101,2,0),"0")</f>
        <v>Discussão Pública</v>
      </c>
      <c r="E354" s="10">
        <v>4.0</v>
      </c>
      <c r="F354" s="2" t="str">
        <f>IFERROR(VLOOKUP(E354,grupos!$A$2:$B$100,2,0),"0")</f>
        <v>Audiência Pública</v>
      </c>
      <c r="G354" s="10">
        <v>1.0</v>
      </c>
      <c r="H354" s="10" t="str">
        <f>IFERROR(VLOOKUP(G354,fontes!$A$2:$B$100,2,0),"0")</f>
        <v>Gestão Urbana</v>
      </c>
      <c r="I354" s="11"/>
      <c r="J354" s="10"/>
      <c r="K354" s="9" t="s">
        <v>586</v>
      </c>
      <c r="L354" s="14" t="s">
        <v>587</v>
      </c>
    </row>
    <row r="355" ht="12.75" customHeight="1">
      <c r="A355" s="10">
        <v>16.0</v>
      </c>
      <c r="B355" s="2" t="str">
        <f>IFERROR(VLOOKUP(A355,projetos!$A$2:$B$96,2,0),"0")</f>
        <v>Bairros Tamanduateí</v>
      </c>
      <c r="C355" s="10">
        <v>5.0</v>
      </c>
      <c r="D355" s="3" t="str">
        <f>IFERROR(VLOOKUP(C355,tramitacao!$A$2:$B$101,2,0),"0")</f>
        <v>Discussão Pública</v>
      </c>
      <c r="E355" s="10">
        <v>5.0</v>
      </c>
      <c r="F355" s="2" t="str">
        <f>IFERROR(VLOOKUP(E355,grupos!$A$2:$B$100,2,0),"0")</f>
        <v>Reuniões Bilateriais</v>
      </c>
      <c r="G355" s="10">
        <v>1.0</v>
      </c>
      <c r="H355" s="10" t="str">
        <f>IFERROR(VLOOKUP(G355,fontes!$A$2:$B$100,2,0),"0")</f>
        <v>Gestão Urbana</v>
      </c>
      <c r="I355" s="11"/>
      <c r="J355" s="10"/>
      <c r="K355" s="9" t="s">
        <v>588</v>
      </c>
      <c r="L355" s="14" t="s">
        <v>588</v>
      </c>
    </row>
    <row r="356" ht="12.75" customHeight="1">
      <c r="A356" s="10">
        <v>16.0</v>
      </c>
      <c r="B356" s="2" t="str">
        <f>IFERROR(VLOOKUP(A356,projetos!$A$2:$B$96,2,0),"0")</f>
        <v>Bairros Tamanduateí</v>
      </c>
      <c r="C356" s="10">
        <v>5.0</v>
      </c>
      <c r="D356" s="3" t="str">
        <f>IFERROR(VLOOKUP(C356,tramitacao!$A$2:$B$101,2,0),"0")</f>
        <v>Discussão Pública</v>
      </c>
      <c r="E356" s="10">
        <v>1.0</v>
      </c>
      <c r="F356" s="2" t="str">
        <f>IFERROR(VLOOKUP(E356,grupos!$A$2:$B$100,2,0),"0")</f>
        <v>Consulta Instâncias</v>
      </c>
      <c r="G356" s="10">
        <v>1.0</v>
      </c>
      <c r="H356" s="10" t="str">
        <f>IFERROR(VLOOKUP(G356,fontes!$A$2:$B$100,2,0),"0")</f>
        <v>Gestão Urbana</v>
      </c>
      <c r="I356" s="11"/>
      <c r="J356" s="10"/>
      <c r="K356" s="9" t="s">
        <v>589</v>
      </c>
      <c r="L356" s="14" t="s">
        <v>589</v>
      </c>
    </row>
    <row r="357" ht="12.75" customHeight="1">
      <c r="A357" s="10">
        <v>16.0</v>
      </c>
      <c r="B357" s="2" t="str">
        <f>IFERROR(VLOOKUP(A357,projetos!$A$2:$B$96,2,0),"0")</f>
        <v>Bairros Tamanduateí</v>
      </c>
      <c r="C357" s="10">
        <v>6.0</v>
      </c>
      <c r="D357" s="3" t="str">
        <f>IFERROR(VLOOKUP(C357,tramitacao!$A$2:$B$101,2,0),"0")</f>
        <v>Consolidação PIU</v>
      </c>
      <c r="E357" s="10">
        <v>6.0</v>
      </c>
      <c r="F357" s="2" t="str">
        <f>IFERROR(VLOOKUP(E357,grupos!$A$2:$B$100,2,0),"0")</f>
        <v>Outros</v>
      </c>
      <c r="G357" s="10">
        <v>1.0</v>
      </c>
      <c r="H357" s="10" t="str">
        <f>IFERROR(VLOOKUP(G357,fontes!$A$2:$B$100,2,0),"0")</f>
        <v>Gestão Urbana</v>
      </c>
      <c r="I357" s="11">
        <v>43278.0</v>
      </c>
      <c r="J357" s="10"/>
      <c r="K357" s="9" t="s">
        <v>590</v>
      </c>
      <c r="L357" s="14" t="s">
        <v>591</v>
      </c>
    </row>
    <row r="358" ht="12.75" customHeight="1">
      <c r="A358" s="10">
        <v>16.0</v>
      </c>
      <c r="B358" s="2" t="str">
        <f>IFERROR(VLOOKUP(A358,projetos!$A$2:$B$96,2,0),"0")</f>
        <v>Bairros Tamanduateí</v>
      </c>
      <c r="C358" s="10">
        <v>0.0</v>
      </c>
      <c r="D358" s="3" t="str">
        <f>IFERROR(VLOOKUP(C358,tramitacao!$A$2:$B$101,2,0),"0")</f>
        <v>0</v>
      </c>
      <c r="E358" s="10">
        <v>6.0</v>
      </c>
      <c r="F358" s="2" t="str">
        <f>IFERROR(VLOOKUP(E358,grupos!$A$2:$B$100,2,0),"0")</f>
        <v>Outros</v>
      </c>
      <c r="G358" s="10">
        <v>1.0</v>
      </c>
      <c r="H358" s="10" t="str">
        <f>IFERROR(VLOOKUP(G358,fontes!$A$2:$B$100,2,0),"0")</f>
        <v>Gestão Urbana</v>
      </c>
      <c r="I358" s="11">
        <v>43278.0</v>
      </c>
      <c r="J358" s="10"/>
      <c r="K358" s="9" t="s">
        <v>592</v>
      </c>
      <c r="L358" s="14" t="s">
        <v>593</v>
      </c>
    </row>
    <row r="359" ht="12.75" customHeight="1">
      <c r="A359" s="10">
        <v>16.0</v>
      </c>
      <c r="B359" s="2" t="str">
        <f>IFERROR(VLOOKUP(A359,projetos!$A$2:$B$96,2,0),"0")</f>
        <v>Bairros Tamanduateí</v>
      </c>
      <c r="C359" s="10">
        <v>0.0</v>
      </c>
      <c r="D359" s="3" t="str">
        <f>IFERROR(VLOOKUP(C359,tramitacao!$A$2:$B$101,2,0),"0")</f>
        <v>0</v>
      </c>
      <c r="E359" s="10">
        <v>6.0</v>
      </c>
      <c r="F359" s="2" t="str">
        <f>IFERROR(VLOOKUP(E359,grupos!$A$2:$B$100,2,0),"0")</f>
        <v>Outros</v>
      </c>
      <c r="G359" s="10">
        <v>1.0</v>
      </c>
      <c r="H359" s="10" t="str">
        <f>IFERROR(VLOOKUP(G359,fontes!$A$2:$B$100,2,0),"0")</f>
        <v>Gestão Urbana</v>
      </c>
      <c r="I359" s="11">
        <v>43278.0</v>
      </c>
      <c r="J359" s="10"/>
      <c r="K359" s="9" t="s">
        <v>594</v>
      </c>
      <c r="L359" s="14" t="s">
        <v>595</v>
      </c>
    </row>
    <row r="360" ht="12.75" customHeight="1">
      <c r="A360" s="10">
        <v>16.0</v>
      </c>
      <c r="B360" s="2" t="str">
        <f>IFERROR(VLOOKUP(A360,projetos!$A$2:$B$96,2,0),"0")</f>
        <v>Bairros Tamanduateí</v>
      </c>
      <c r="C360" s="10">
        <v>0.0</v>
      </c>
      <c r="D360" s="3" t="str">
        <f>IFERROR(VLOOKUP(C360,tramitacao!$A$2:$B$101,2,0),"0")</f>
        <v>0</v>
      </c>
      <c r="E360" s="10">
        <v>6.0</v>
      </c>
      <c r="F360" s="2" t="str">
        <f>IFERROR(VLOOKUP(E360,grupos!$A$2:$B$100,2,0),"0")</f>
        <v>Outros</v>
      </c>
      <c r="G360" s="10">
        <v>1.0</v>
      </c>
      <c r="H360" s="10" t="str">
        <f>IFERROR(VLOOKUP(G360,fontes!$A$2:$B$100,2,0),"0")</f>
        <v>Gestão Urbana</v>
      </c>
      <c r="I360" s="11">
        <v>43278.0</v>
      </c>
      <c r="J360" s="10"/>
      <c r="K360" s="9" t="s">
        <v>596</v>
      </c>
      <c r="L360" s="14" t="s">
        <v>597</v>
      </c>
    </row>
    <row r="361" ht="12.75" customHeight="1">
      <c r="A361" s="10">
        <v>16.0</v>
      </c>
      <c r="B361" s="2" t="str">
        <f>IFERROR(VLOOKUP(L124,#REF!,2,0),"0")</f>
        <v>0</v>
      </c>
      <c r="C361" s="10">
        <v>0.0</v>
      </c>
      <c r="D361" s="3" t="str">
        <f>IFERROR(VLOOKUP(C361,tramitacao!$A$2:$B$101,2,0),"0")</f>
        <v>0</v>
      </c>
      <c r="E361" s="10">
        <v>6.0</v>
      </c>
      <c r="F361" s="2" t="str">
        <f>IFERROR(VLOOKUP(E361,grupos!$A$2:$B$100,2,0),"0")</f>
        <v>Outros</v>
      </c>
      <c r="G361" s="10">
        <v>1.0</v>
      </c>
      <c r="H361" s="10" t="str">
        <f>IFERROR(VLOOKUP(G361,fontes!$A$2:$B$100,2,0),"0")</f>
        <v>Gestão Urbana</v>
      </c>
      <c r="I361" s="11">
        <v>43278.0</v>
      </c>
      <c r="J361" s="10"/>
      <c r="K361" s="9" t="s">
        <v>598</v>
      </c>
      <c r="L361" s="14" t="s">
        <v>599</v>
      </c>
    </row>
    <row r="362" ht="12.75" customHeight="1">
      <c r="A362" s="10">
        <v>16.0</v>
      </c>
      <c r="B362" s="2" t="str">
        <f>IFERROR(VLOOKUP(A362,projetos!$A$2:$B$96,2,0),"0")</f>
        <v>Bairros Tamanduateí</v>
      </c>
      <c r="C362" s="10">
        <v>0.0</v>
      </c>
      <c r="D362" s="3" t="str">
        <f>IFERROR(VLOOKUP(C362,tramitacao!$A$2:$B$101,2,0),"0")</f>
        <v>0</v>
      </c>
      <c r="E362" s="10">
        <v>6.0</v>
      </c>
      <c r="F362" s="2" t="str">
        <f>IFERROR(VLOOKUP(E362,grupos!$A$2:$B$100,2,0),"0")</f>
        <v>Outros</v>
      </c>
      <c r="G362" s="10">
        <v>1.0</v>
      </c>
      <c r="H362" s="10" t="str">
        <f>IFERROR(VLOOKUP(G362,fontes!$A$2:$B$100,2,0),"0")</f>
        <v>Gestão Urbana</v>
      </c>
      <c r="I362" s="11">
        <v>43278.0</v>
      </c>
      <c r="J362" s="10"/>
      <c r="K362" s="9" t="s">
        <v>600</v>
      </c>
      <c r="L362" s="14" t="s">
        <v>601</v>
      </c>
    </row>
    <row r="363" ht="12.75" customHeight="1">
      <c r="A363" s="10">
        <v>16.0</v>
      </c>
      <c r="B363" s="2" t="str">
        <f>IFERROR(VLOOKUP(A363,projetos!$A$2:$B$96,2,0),"0")</f>
        <v>Bairros Tamanduateí</v>
      </c>
      <c r="C363" s="10">
        <v>5.0</v>
      </c>
      <c r="D363" s="3" t="str">
        <f>IFERROR(VLOOKUP(C363,tramitacao!$A$2:$B$101,2,0),"0")</f>
        <v>Discussão Pública</v>
      </c>
      <c r="E363" s="10">
        <v>1.0</v>
      </c>
      <c r="F363" s="2" t="str">
        <f>IFERROR(VLOOKUP(E363,grupos!$A$2:$B$100,2,0),"0")</f>
        <v>Consulta Instâncias</v>
      </c>
      <c r="G363" s="10">
        <v>0.0</v>
      </c>
      <c r="H363" s="10" t="str">
        <f>IFERROR(VLOOKUP(G363,fontes!$A$2:$B$100,2,0),"0")</f>
        <v>0</v>
      </c>
      <c r="I363" s="11">
        <v>43278.0</v>
      </c>
      <c r="J363" s="10"/>
      <c r="K363" s="9" t="s">
        <v>25</v>
      </c>
      <c r="L363" s="14" t="s">
        <v>602</v>
      </c>
    </row>
    <row r="364" ht="12.75" customHeight="1">
      <c r="A364" s="10">
        <v>16.0</v>
      </c>
      <c r="B364" s="2" t="str">
        <f>IFERROR(VLOOKUP(A364,projetos!$A$2:$B$96,2,0),"0")</f>
        <v>Bairros Tamanduateí</v>
      </c>
      <c r="C364" s="10">
        <v>5.0</v>
      </c>
      <c r="D364" s="3" t="str">
        <f>IFERROR(VLOOKUP(C364,tramitacao!$A$2:$B$101,2,0),"0")</f>
        <v>Discussão Pública</v>
      </c>
      <c r="E364" s="10">
        <v>1.0</v>
      </c>
      <c r="F364" s="2" t="str">
        <f>IFERROR(VLOOKUP(E364,grupos!$A$2:$B$100,2,0),"0")</f>
        <v>Consulta Instâncias</v>
      </c>
      <c r="G364" s="10">
        <v>0.0</v>
      </c>
      <c r="H364" s="10" t="str">
        <f>IFERROR(VLOOKUP(G364,fontes!$A$2:$B$100,2,0),"0")</f>
        <v>0</v>
      </c>
      <c r="I364" s="11">
        <v>43278.0</v>
      </c>
      <c r="J364" s="10"/>
      <c r="K364" s="9" t="s">
        <v>603</v>
      </c>
      <c r="L364" s="14" t="s">
        <v>604</v>
      </c>
    </row>
    <row r="365" ht="12.75" customHeight="1">
      <c r="A365" s="10">
        <v>16.0</v>
      </c>
      <c r="B365" s="2" t="str">
        <f>IFERROR(VLOOKUP(A365,projetos!$A$2:$B$96,2,0),"0")</f>
        <v>Bairros Tamanduateí</v>
      </c>
      <c r="C365" s="10">
        <v>6.0</v>
      </c>
      <c r="D365" s="3" t="str">
        <f>IFERROR(VLOOKUP(C365,tramitacao!$A$2:$B$101,2,0),"0")</f>
        <v>Consolidação PIU</v>
      </c>
      <c r="E365" s="10">
        <v>6.0</v>
      </c>
      <c r="F365" s="2" t="str">
        <f>IFERROR(VLOOKUP(E365,grupos!$A$2:$B$100,2,0),"0")</f>
        <v>Outros</v>
      </c>
      <c r="G365" s="10">
        <v>0.0</v>
      </c>
      <c r="H365" s="10" t="str">
        <f>IFERROR(VLOOKUP(G365,fontes!$A$2:$B$100,2,0),"0")</f>
        <v>0</v>
      </c>
      <c r="I365" s="11">
        <v>43278.0</v>
      </c>
      <c r="J365" s="10"/>
      <c r="K365" s="9" t="s">
        <v>605</v>
      </c>
      <c r="L365" s="14" t="s">
        <v>606</v>
      </c>
    </row>
    <row r="366" ht="12.75" customHeight="1">
      <c r="A366" s="10">
        <v>16.0</v>
      </c>
      <c r="B366" s="2" t="str">
        <f>IFERROR(VLOOKUP(A366,projetos!$A$2:$B$96,2,0),"0")</f>
        <v>Bairros Tamanduateí</v>
      </c>
      <c r="C366" s="10">
        <v>6.0</v>
      </c>
      <c r="D366" s="3" t="str">
        <f>IFERROR(VLOOKUP(C366,tramitacao!$A$2:$B$101,2,0),"0")</f>
        <v>Consolidação PIU</v>
      </c>
      <c r="E366" s="10">
        <v>6.0</v>
      </c>
      <c r="F366" s="2" t="str">
        <f>IFERROR(VLOOKUP(E366,grupos!$A$2:$B$100,2,0),"0")</f>
        <v>Outros</v>
      </c>
      <c r="G366" s="10">
        <v>1.0</v>
      </c>
      <c r="H366" s="10" t="str">
        <f>IFERROR(VLOOKUP(G366,fontes!$A$2:$B$100,2,0),"0")</f>
        <v>Gestão Urbana</v>
      </c>
      <c r="I366" s="11">
        <v>43278.0</v>
      </c>
      <c r="J366" s="10"/>
      <c r="K366" s="9" t="s">
        <v>607</v>
      </c>
      <c r="L366" s="14" t="s">
        <v>608</v>
      </c>
    </row>
    <row r="367" ht="12.75" customHeight="1">
      <c r="A367" s="10">
        <v>5.0</v>
      </c>
      <c r="B367" s="2" t="str">
        <f>IFERROR(VLOOKUP(A367,projetos!$A$2:$B$96,2,0),"0")</f>
        <v>PIU Arco Jurubatuba</v>
      </c>
      <c r="C367" s="10">
        <v>5.0</v>
      </c>
      <c r="D367" s="3" t="str">
        <f>IFERROR(VLOOKUP(C367,tramitacao!$A$2:$B$101,2,0),"0")</f>
        <v>Discussão Pública</v>
      </c>
      <c r="E367" s="10">
        <v>1.0</v>
      </c>
      <c r="F367" s="2" t="str">
        <f>IFERROR(VLOOKUP(E367,grupos!$A$2:$B$100,2,0),"0")</f>
        <v>Consulta Instâncias</v>
      </c>
      <c r="G367" s="10">
        <v>6.0</v>
      </c>
      <c r="H367" s="10" t="str">
        <f>IFERROR(VLOOKUP(G367,fontes!$A$2:$B$100,2,0),"0")</f>
        <v>CMPU</v>
      </c>
      <c r="I367" s="11"/>
      <c r="J367" s="10"/>
      <c r="K367" s="9" t="s">
        <v>609</v>
      </c>
      <c r="L367" s="9" t="s">
        <v>610</v>
      </c>
    </row>
    <row r="368" ht="12.75" customHeight="1">
      <c r="A368" s="10">
        <v>5.0</v>
      </c>
      <c r="B368" s="2" t="str">
        <f>IFERROR(VLOOKUP(A368,projetos!$A$2:$B$96,2,0),"0")</f>
        <v>PIU Arco Jurubatuba</v>
      </c>
      <c r="C368" s="10">
        <v>5.0</v>
      </c>
      <c r="D368" s="3" t="str">
        <f>IFERROR(VLOOKUP(C368,tramitacao!$A$2:$B$101,2,0),"0")</f>
        <v>Discussão Pública</v>
      </c>
      <c r="E368" s="10">
        <v>1.0</v>
      </c>
      <c r="F368" s="2" t="str">
        <f>IFERROR(VLOOKUP(E368,grupos!$A$2:$B$100,2,0),"0")</f>
        <v>Consulta Instâncias</v>
      </c>
      <c r="G368" s="10">
        <v>6.0</v>
      </c>
      <c r="H368" s="10" t="str">
        <f>IFERROR(VLOOKUP(G368,fontes!$A$2:$B$100,2,0),"0")</f>
        <v>CMPU</v>
      </c>
      <c r="I368" s="11"/>
      <c r="J368" s="10"/>
      <c r="K368" s="9" t="s">
        <v>611</v>
      </c>
      <c r="L368" s="9" t="s">
        <v>612</v>
      </c>
    </row>
    <row r="369" ht="12.75" customHeight="1">
      <c r="A369" s="10">
        <v>16.0</v>
      </c>
      <c r="B369" s="2" t="str">
        <f>IFERROR(VLOOKUP(A369,projetos!$A$2:$B$96,2,0),"0")</f>
        <v>Bairros Tamanduateí</v>
      </c>
      <c r="C369" s="10">
        <v>5.0</v>
      </c>
      <c r="D369" s="3" t="str">
        <f>IFERROR(VLOOKUP(C369,tramitacao!$A$2:$B$101,2,0),"0")</f>
        <v>Discussão Pública</v>
      </c>
      <c r="E369" s="10">
        <v>4.0</v>
      </c>
      <c r="F369" s="2" t="str">
        <f>IFERROR(VLOOKUP(E369,grupos!$A$2:$B$100,2,0),"0")</f>
        <v>Audiência Pública</v>
      </c>
      <c r="G369" s="10">
        <v>1.0</v>
      </c>
      <c r="H369" s="10" t="str">
        <f>IFERROR(VLOOKUP(G369,fontes!$A$2:$B$100,2,0),"0")</f>
        <v>Gestão Urbana</v>
      </c>
      <c r="I369" s="11"/>
      <c r="J369" s="10"/>
      <c r="K369" s="9" t="s">
        <v>613</v>
      </c>
      <c r="L369" s="14" t="s">
        <v>614</v>
      </c>
    </row>
    <row r="370" ht="12.75" customHeight="1">
      <c r="A370" s="10">
        <v>16.0</v>
      </c>
      <c r="B370" s="2" t="str">
        <f>IFERROR(VLOOKUP(A370,projetos!$A$2:$B$96,2,0),"0")</f>
        <v>Bairros Tamanduateí</v>
      </c>
      <c r="C370" s="10">
        <v>5.0</v>
      </c>
      <c r="D370" s="3" t="str">
        <f>IFERROR(VLOOKUP(C370,tramitacao!$A$2:$B$101,2,0),"0")</f>
        <v>Discussão Pública</v>
      </c>
      <c r="E370" s="10">
        <v>4.0</v>
      </c>
      <c r="F370" s="2" t="str">
        <f>IFERROR(VLOOKUP(E370,grupos!$A$2:$B$100,2,0),"0")</f>
        <v>Audiência Pública</v>
      </c>
      <c r="G370" s="10">
        <v>1.0</v>
      </c>
      <c r="H370" s="10" t="str">
        <f>IFERROR(VLOOKUP(G370,fontes!$A$2:$B$100,2,0),"0")</f>
        <v>Gestão Urbana</v>
      </c>
      <c r="I370" s="11"/>
      <c r="J370" s="10"/>
      <c r="K370" s="9" t="s">
        <v>615</v>
      </c>
      <c r="L370" s="14" t="s">
        <v>616</v>
      </c>
    </row>
    <row r="371" ht="12.75" customHeight="1">
      <c r="A371" s="10">
        <v>16.0</v>
      </c>
      <c r="B371" s="2" t="str">
        <f>IFERROR(VLOOKUP(A371,projetos!$A$2:$B$96,2,0),"0")</f>
        <v>Bairros Tamanduateí</v>
      </c>
      <c r="C371" s="10">
        <v>5.0</v>
      </c>
      <c r="D371" s="3" t="str">
        <f>IFERROR(VLOOKUP(C371,tramitacao!$A$2:$B$101,2,0),"0")</f>
        <v>Discussão Pública</v>
      </c>
      <c r="E371" s="10">
        <v>4.0</v>
      </c>
      <c r="F371" s="2" t="str">
        <f>IFERROR(VLOOKUP(E371,grupos!$A$2:$B$100,2,0),"0")</f>
        <v>Audiência Pública</v>
      </c>
      <c r="G371" s="10">
        <v>1.0</v>
      </c>
      <c r="H371" s="10" t="str">
        <f>IFERROR(VLOOKUP(G371,fontes!$A$2:$B$100,2,0),"0")</f>
        <v>Gestão Urbana</v>
      </c>
      <c r="I371" s="11"/>
      <c r="J371" s="10"/>
      <c r="K371" s="9" t="s">
        <v>617</v>
      </c>
      <c r="L371" s="14" t="s">
        <v>614</v>
      </c>
    </row>
    <row r="372" ht="12.75" customHeight="1">
      <c r="A372" s="10">
        <v>16.0</v>
      </c>
      <c r="B372" s="2" t="str">
        <f>IFERROR(VLOOKUP(A372,projetos!$A$2:$B$96,2,0),"0")</f>
        <v>Bairros Tamanduateí</v>
      </c>
      <c r="C372" s="10">
        <v>5.0</v>
      </c>
      <c r="D372" s="3" t="str">
        <f>IFERROR(VLOOKUP(C372,tramitacao!$A$2:$B$101,2,0),"0")</f>
        <v>Discussão Pública</v>
      </c>
      <c r="E372" s="10">
        <v>4.0</v>
      </c>
      <c r="F372" s="2" t="str">
        <f>IFERROR(VLOOKUP(E372,grupos!$A$2:$B$100,2,0),"0")</f>
        <v>Audiência Pública</v>
      </c>
      <c r="G372" s="10">
        <v>1.0</v>
      </c>
      <c r="H372" s="10" t="str">
        <f>IFERROR(VLOOKUP(G372,fontes!$A$2:$B$100,2,0),"0")</f>
        <v>Gestão Urbana</v>
      </c>
      <c r="I372" s="11"/>
      <c r="J372" s="10"/>
      <c r="K372" s="9" t="s">
        <v>618</v>
      </c>
      <c r="L372" s="14" t="s">
        <v>619</v>
      </c>
    </row>
    <row r="373" ht="12.75" customHeight="1">
      <c r="A373" s="10">
        <v>11.0</v>
      </c>
      <c r="B373" s="2" t="str">
        <f>IFERROR(VLOOKUP(A373,projetos!$A$2:$B$96,2,0),"0")</f>
        <v>PIU Setor Central</v>
      </c>
      <c r="C373" s="4">
        <v>1.0</v>
      </c>
      <c r="D373" s="3" t="str">
        <f>IFERROR(VLOOKUP(C373,tramitacao!$A$2:$B$101,2,0),"0")</f>
        <v>Proposição</v>
      </c>
      <c r="E373" s="10">
        <v>1.0</v>
      </c>
      <c r="F373" s="2" t="str">
        <f>IFERROR(VLOOKUP(E373,grupos!$A$2:$B$100,2,0),"0")</f>
        <v>Consulta Instâncias</v>
      </c>
      <c r="G373" s="10">
        <v>1.0</v>
      </c>
      <c r="H373" s="10" t="str">
        <f>IFERROR(VLOOKUP(G373,fontes!$A$2:$B$100,2,0),"0")</f>
        <v>Gestão Urbana</v>
      </c>
      <c r="I373" s="11">
        <v>43270.0</v>
      </c>
      <c r="J373" s="3" t="s">
        <v>514</v>
      </c>
      <c r="K373" s="9" t="s">
        <v>32</v>
      </c>
      <c r="L373" s="26" t="s">
        <v>620</v>
      </c>
    </row>
    <row r="374" ht="12.75" customHeight="1">
      <c r="A374" s="10">
        <v>11.0</v>
      </c>
      <c r="B374" s="2" t="str">
        <f>IFERROR(VLOOKUP(A374,projetos!$A$2:$B$96,2,0),"0")</f>
        <v>PIU Setor Central</v>
      </c>
      <c r="C374" s="10">
        <v>2.0</v>
      </c>
      <c r="D374" s="3" t="str">
        <f>IFERROR(VLOOKUP(C374,tramitacao!$A$2:$B$101,2,0),"0")</f>
        <v>Consulta Pública Inicial</v>
      </c>
      <c r="E374" s="10">
        <v>5.0</v>
      </c>
      <c r="F374" s="2" t="str">
        <f>IFERROR(VLOOKUP(E374,grupos!$A$2:$B$100,2,0),"0")</f>
        <v>Reuniões Bilateriais</v>
      </c>
      <c r="G374" s="10">
        <v>1.0</v>
      </c>
      <c r="H374" s="10" t="str">
        <f>IFERROR(VLOOKUP(G374,fontes!$A$2:$B$100,2,0),"0")</f>
        <v>Gestão Urbana</v>
      </c>
      <c r="I374" s="11">
        <v>43271.0</v>
      </c>
      <c r="J374" s="3" t="s">
        <v>621</v>
      </c>
      <c r="K374" s="9" t="s">
        <v>27</v>
      </c>
      <c r="L374" s="18" t="s">
        <v>502</v>
      </c>
    </row>
    <row r="375" ht="12.75" customHeight="1">
      <c r="A375" s="10">
        <v>11.0</v>
      </c>
      <c r="B375" s="2" t="str">
        <f>IFERROR(VLOOKUP(A375,projetos!$A$2:$B$96,2,0),"0")</f>
        <v>PIU Setor Central</v>
      </c>
      <c r="C375" s="10">
        <v>2.0</v>
      </c>
      <c r="D375" s="3" t="str">
        <f>IFERROR(VLOOKUP(C375,tramitacao!$A$2:$B$101,2,0),"0")</f>
        <v>Consulta Pública Inicial</v>
      </c>
      <c r="E375" s="10">
        <v>5.0</v>
      </c>
      <c r="F375" s="2" t="str">
        <f>IFERROR(VLOOKUP(E375,grupos!$A$2:$B$100,2,0),"0")</f>
        <v>Reuniões Bilateriais</v>
      </c>
      <c r="G375" s="10">
        <v>1.0</v>
      </c>
      <c r="H375" s="10" t="str">
        <f>IFERROR(VLOOKUP(G375,fontes!$A$2:$B$100,2,0),"0")</f>
        <v>Gestão Urbana</v>
      </c>
      <c r="I375" s="11">
        <v>43271.0</v>
      </c>
      <c r="J375" s="3" t="s">
        <v>621</v>
      </c>
      <c r="K375" s="9" t="s">
        <v>32</v>
      </c>
      <c r="L375" s="22" t="s">
        <v>622</v>
      </c>
    </row>
    <row r="376" ht="12.75" customHeight="1">
      <c r="A376" s="10">
        <v>11.0</v>
      </c>
      <c r="B376" s="2" t="str">
        <f>IFERROR(VLOOKUP(A376,projetos!$A$2:$B$96,2,0),"0")</f>
        <v>PIU Setor Central</v>
      </c>
      <c r="C376" s="10">
        <v>2.0</v>
      </c>
      <c r="D376" s="3" t="str">
        <f>IFERROR(VLOOKUP(C376,tramitacao!$A$2:$B$101,2,0),"0")</f>
        <v>Consulta Pública Inicial</v>
      </c>
      <c r="E376" s="10">
        <v>5.0</v>
      </c>
      <c r="F376" s="2" t="str">
        <f>IFERROR(VLOOKUP(E376,grupos!$A$2:$B$100,2,0),"0")</f>
        <v>Reuniões Bilateriais</v>
      </c>
      <c r="G376" s="10">
        <v>1.0</v>
      </c>
      <c r="H376" s="10" t="str">
        <f>IFERROR(VLOOKUP(G376,fontes!$A$2:$B$100,2,0),"0")</f>
        <v>Gestão Urbana</v>
      </c>
      <c r="I376" s="11">
        <v>43271.0</v>
      </c>
      <c r="J376" s="3" t="s">
        <v>621</v>
      </c>
      <c r="K376" s="9" t="s">
        <v>484</v>
      </c>
      <c r="L376" s="9" t="s">
        <v>623</v>
      </c>
    </row>
    <row r="377" ht="12.75" customHeight="1">
      <c r="A377" s="10">
        <v>11.0</v>
      </c>
      <c r="B377" s="2" t="str">
        <f>IFERROR(VLOOKUP(A377,projetos!$A$2:$B$96,2,0),"0")</f>
        <v>PIU Setor Central</v>
      </c>
      <c r="C377" s="10">
        <v>2.0</v>
      </c>
      <c r="D377" s="3" t="str">
        <f>IFERROR(VLOOKUP(C377,tramitacao!$A$2:$B$101,2,0),"0")</f>
        <v>Consulta Pública Inicial</v>
      </c>
      <c r="E377" s="10">
        <v>5.0</v>
      </c>
      <c r="F377" s="2" t="str">
        <f>IFERROR(VLOOKUP(E377,grupos!$A$2:$B$100,2,0),"0")</f>
        <v>Reuniões Bilateriais</v>
      </c>
      <c r="G377" s="10">
        <v>1.0</v>
      </c>
      <c r="H377" s="10" t="str">
        <f>IFERROR(VLOOKUP(G377,fontes!$A$2:$B$100,2,0),"0")</f>
        <v>Gestão Urbana</v>
      </c>
      <c r="I377" s="11">
        <v>43285.0</v>
      </c>
      <c r="J377" s="3" t="s">
        <v>624</v>
      </c>
      <c r="K377" s="9" t="s">
        <v>27</v>
      </c>
      <c r="L377" s="18" t="s">
        <v>502</v>
      </c>
    </row>
    <row r="378" ht="12.75" customHeight="1">
      <c r="A378" s="10">
        <v>7.0</v>
      </c>
      <c r="B378" s="2" t="str">
        <f>IFERROR(VLOOKUP(A378,projetos!$A$2:$B$96,2,0),"0")</f>
        <v>PIU Anhembi</v>
      </c>
      <c r="C378" s="10">
        <v>1.0</v>
      </c>
      <c r="D378" s="3" t="str">
        <f>IFERROR(VLOOKUP(C378,tramitacao!$A$2:$B$101,2,0),"0")</f>
        <v>Proposição</v>
      </c>
      <c r="E378" s="10">
        <v>4.0</v>
      </c>
      <c r="F378" s="2" t="str">
        <f>IFERROR(VLOOKUP(E378,grupos!$A$2:$B$100,2,0),"0")</f>
        <v>Audiência Pública</v>
      </c>
      <c r="G378" s="10">
        <v>1.0</v>
      </c>
      <c r="H378" s="10" t="str">
        <f>IFERROR(VLOOKUP(G378,fontes!$A$2:$B$100,2,0),"0")</f>
        <v>Gestão Urbana</v>
      </c>
      <c r="I378" s="30"/>
      <c r="J378" s="10"/>
      <c r="K378" s="9" t="s">
        <v>625</v>
      </c>
      <c r="L378" s="9" t="s">
        <v>626</v>
      </c>
    </row>
    <row r="379" ht="12.75" customHeight="1">
      <c r="A379" s="10">
        <v>7.0</v>
      </c>
      <c r="B379" s="2" t="str">
        <f>IFERROR(VLOOKUP(A379,projetos!$A$2:$B$96,2,0),"0")</f>
        <v>PIU Anhembi</v>
      </c>
      <c r="C379" s="10">
        <v>1.0</v>
      </c>
      <c r="D379" s="3" t="str">
        <f>IFERROR(VLOOKUP(C379,tramitacao!$A$2:$B$101,2,0),"0")</f>
        <v>Proposição</v>
      </c>
      <c r="E379" s="10">
        <v>2.0</v>
      </c>
      <c r="F379" s="2" t="str">
        <f>IFERROR(VLOOKUP(E379,grupos!$A$2:$B$100,2,0),"0")</f>
        <v>Consulta Inicial</v>
      </c>
      <c r="G379" s="10">
        <v>1.0</v>
      </c>
      <c r="H379" s="10" t="str">
        <f>IFERROR(VLOOKUP(G379,fontes!$A$2:$B$100,2,0),"0")</f>
        <v>Gestão Urbana</v>
      </c>
      <c r="I379" s="30"/>
      <c r="J379" s="10"/>
      <c r="K379" s="9" t="s">
        <v>627</v>
      </c>
      <c r="L379" s="14" t="s">
        <v>628</v>
      </c>
    </row>
    <row r="380" ht="12.75" customHeight="1">
      <c r="A380" s="10">
        <v>7.0</v>
      </c>
      <c r="B380" s="2" t="str">
        <f>IFERROR(VLOOKUP(A380,projetos!$A$2:$B$96,2,0),"0")</f>
        <v>PIU Anhembi</v>
      </c>
      <c r="C380" s="10">
        <v>1.0</v>
      </c>
      <c r="D380" s="3" t="str">
        <f>IFERROR(VLOOKUP(C380,tramitacao!$A$2:$B$101,2,0),"0")</f>
        <v>Proposição</v>
      </c>
      <c r="E380" s="10">
        <v>2.0</v>
      </c>
      <c r="F380" s="2" t="str">
        <f>IFERROR(VLOOKUP(E380,grupos!$A$2:$B$100,2,0),"0")</f>
        <v>Consulta Inicial</v>
      </c>
      <c r="G380" s="10">
        <v>1.0</v>
      </c>
      <c r="H380" s="10" t="str">
        <f>IFERROR(VLOOKUP(G380,fontes!$A$2:$B$100,2,0),"0")</f>
        <v>Gestão Urbana</v>
      </c>
      <c r="I380" s="30"/>
      <c r="J380" s="10"/>
      <c r="K380" s="9" t="s">
        <v>629</v>
      </c>
      <c r="L380" s="14" t="s">
        <v>630</v>
      </c>
    </row>
    <row r="381" ht="12.75" customHeight="1">
      <c r="A381" s="10">
        <v>2.0</v>
      </c>
      <c r="B381" s="2" t="str">
        <f>IFERROR(VLOOKUP(A381,projetos!$A$2:$B$96,2,0),"0")</f>
        <v>PIU Vila Leopoldina</v>
      </c>
      <c r="C381" s="10">
        <v>1.0</v>
      </c>
      <c r="D381" s="3" t="str">
        <f>IFERROR(VLOOKUP(C381,tramitacao!$A$2:$B$101,2,0),"0")</f>
        <v>Proposição</v>
      </c>
      <c r="E381" s="10">
        <v>0.0</v>
      </c>
      <c r="F381" s="2" t="str">
        <f>IFERROR(VLOOKUP(E381,grupos!$A$2:$B$100,2,0),"0")</f>
        <v>0</v>
      </c>
      <c r="G381" s="10">
        <v>2.0</v>
      </c>
      <c r="H381" s="10" t="str">
        <f>IFERROR(VLOOKUP(G381,fontes!$A$2:$B$100,2,0),"0")</f>
        <v>PA</v>
      </c>
      <c r="I381" s="11">
        <v>43293.0</v>
      </c>
      <c r="J381" s="10"/>
      <c r="K381" s="9" t="s">
        <v>631</v>
      </c>
      <c r="L381" s="9" t="s">
        <v>632</v>
      </c>
    </row>
    <row r="382" ht="12.75" customHeight="1">
      <c r="A382" s="10">
        <v>2.0</v>
      </c>
      <c r="B382" s="2" t="str">
        <f>IFERROR(VLOOKUP(A382,projetos!$A$2:$B$96,2,0),"0")</f>
        <v>PIU Vila Leopoldina</v>
      </c>
      <c r="C382" s="10">
        <v>1.0</v>
      </c>
      <c r="D382" s="3" t="str">
        <f>IFERROR(VLOOKUP(C382,tramitacao!$A$2:$B$101,2,0),"0")</f>
        <v>Proposição</v>
      </c>
      <c r="E382" s="10">
        <v>0.0</v>
      </c>
      <c r="F382" s="2" t="str">
        <f>IFERROR(VLOOKUP(E382,grupos!$A$2:$B$100,2,0),"0")</f>
        <v>0</v>
      </c>
      <c r="G382" s="10">
        <v>2.0</v>
      </c>
      <c r="H382" s="10" t="str">
        <f>IFERROR(VLOOKUP(G382,fontes!$A$2:$B$100,2,0),"0")</f>
        <v>PA</v>
      </c>
      <c r="I382" s="11">
        <v>43293.0</v>
      </c>
      <c r="J382" s="10"/>
      <c r="K382" s="9" t="s">
        <v>633</v>
      </c>
      <c r="L382" s="9" t="s">
        <v>634</v>
      </c>
    </row>
    <row r="383" ht="12.75" customHeight="1">
      <c r="A383" s="10">
        <v>2.0</v>
      </c>
      <c r="B383" s="2" t="str">
        <f>IFERROR(VLOOKUP(A383,projetos!$A$2:$B$96,2,0),"0")</f>
        <v>PIU Vila Leopoldina</v>
      </c>
      <c r="C383" s="10">
        <v>1.0</v>
      </c>
      <c r="D383" s="3" t="str">
        <f>IFERROR(VLOOKUP(C383,tramitacao!$A$2:$B$101,2,0),"0")</f>
        <v>Proposição</v>
      </c>
      <c r="E383" s="10">
        <v>0.0</v>
      </c>
      <c r="F383" s="2" t="str">
        <f>IFERROR(VLOOKUP(E383,grupos!$A$2:$B$100,2,0),"0")</f>
        <v>0</v>
      </c>
      <c r="G383" s="10">
        <v>2.0</v>
      </c>
      <c r="H383" s="10" t="str">
        <f>IFERROR(VLOOKUP(G383,fontes!$A$2:$B$100,2,0),"0")</f>
        <v>PA</v>
      </c>
      <c r="I383" s="11">
        <v>43293.0</v>
      </c>
      <c r="J383" s="10"/>
      <c r="K383" s="9" t="s">
        <v>635</v>
      </c>
      <c r="L383" s="9" t="s">
        <v>636</v>
      </c>
    </row>
    <row r="384" ht="12.75" customHeight="1">
      <c r="A384" s="10">
        <v>2.0</v>
      </c>
      <c r="B384" s="2" t="str">
        <f>IFERROR(VLOOKUP(A384,projetos!$A$2:$B$96,2,0),"0")</f>
        <v>PIU Vila Leopoldina</v>
      </c>
      <c r="C384" s="10">
        <v>1.0</v>
      </c>
      <c r="D384" s="3" t="str">
        <f>IFERROR(VLOOKUP(C384,tramitacao!$A$2:$B$101,2,0),"0")</f>
        <v>Proposição</v>
      </c>
      <c r="E384" s="10">
        <v>0.0</v>
      </c>
      <c r="F384" s="2" t="str">
        <f>IFERROR(VLOOKUP(E384,grupos!$A$2:$B$100,2,0),"0")</f>
        <v>0</v>
      </c>
      <c r="G384" s="10">
        <v>2.0</v>
      </c>
      <c r="H384" s="10" t="str">
        <f>IFERROR(VLOOKUP(G384,fontes!$A$2:$B$100,2,0),"0")</f>
        <v>PA</v>
      </c>
      <c r="I384" s="11">
        <v>43293.0</v>
      </c>
      <c r="J384" s="10"/>
      <c r="K384" s="9" t="s">
        <v>637</v>
      </c>
      <c r="L384" s="14" t="s">
        <v>638</v>
      </c>
    </row>
    <row r="385" ht="12.75" customHeight="1">
      <c r="A385" s="10">
        <v>2.0</v>
      </c>
      <c r="B385" s="2" t="str">
        <f>IFERROR(VLOOKUP(A385,projetos!$A$2:$B$96,2,0),"0")</f>
        <v>PIU Vila Leopoldina</v>
      </c>
      <c r="C385" s="10">
        <v>1.0</v>
      </c>
      <c r="D385" s="3" t="str">
        <f>IFERROR(VLOOKUP(C385,tramitacao!$A$2:$B$101,2,0),"0")</f>
        <v>Proposição</v>
      </c>
      <c r="E385" s="10">
        <v>0.0</v>
      </c>
      <c r="F385" s="2" t="str">
        <f>IFERROR(VLOOKUP(E385,grupos!$A$2:$B$100,2,0),"0")</f>
        <v>0</v>
      </c>
      <c r="G385" s="10">
        <v>2.0</v>
      </c>
      <c r="H385" s="10" t="str">
        <f>IFERROR(VLOOKUP(G385,fontes!$A$2:$B$100,2,0),"0")</f>
        <v>PA</v>
      </c>
      <c r="I385" s="11">
        <v>43293.0</v>
      </c>
      <c r="J385" s="10"/>
      <c r="K385" s="9" t="s">
        <v>639</v>
      </c>
      <c r="L385" s="9" t="s">
        <v>640</v>
      </c>
    </row>
    <row r="386" ht="12.75" customHeight="1">
      <c r="A386" s="10">
        <v>2.0</v>
      </c>
      <c r="B386" s="2" t="str">
        <f>IFERROR(VLOOKUP(A386,projetos!$A$2:$B$96,2,0),"0")</f>
        <v>PIU Vila Leopoldina</v>
      </c>
      <c r="C386" s="10">
        <v>1.0</v>
      </c>
      <c r="D386" s="3" t="str">
        <f>IFERROR(VLOOKUP(C386,tramitacao!$A$2:$B$101,2,0),"0")</f>
        <v>Proposição</v>
      </c>
      <c r="E386" s="10">
        <v>0.0</v>
      </c>
      <c r="F386" s="2" t="str">
        <f>IFERROR(VLOOKUP(E386,grupos!$A$2:$B$100,2,0),"0")</f>
        <v>0</v>
      </c>
      <c r="G386" s="10">
        <v>2.0</v>
      </c>
      <c r="H386" s="10" t="str">
        <f>IFERROR(VLOOKUP(G386,fontes!$A$2:$B$100,2,0),"0")</f>
        <v>PA</v>
      </c>
      <c r="I386" s="11">
        <v>43293.0</v>
      </c>
      <c r="J386" s="10"/>
      <c r="K386" s="9" t="s">
        <v>641</v>
      </c>
      <c r="L386" s="9" t="s">
        <v>642</v>
      </c>
    </row>
    <row r="387" ht="12.75" customHeight="1">
      <c r="A387" s="10">
        <v>2.0</v>
      </c>
      <c r="B387" s="2" t="str">
        <f>IFERROR(VLOOKUP(A387,projetos!$A$2:$B$96,2,0),"0")</f>
        <v>PIU Vila Leopoldina</v>
      </c>
      <c r="C387" s="10">
        <v>2.0</v>
      </c>
      <c r="D387" s="3" t="str">
        <f>IFERROR(VLOOKUP(C387,tramitacao!$A$2:$B$101,2,0),"0")</f>
        <v>Consulta Pública Inicial</v>
      </c>
      <c r="E387" s="10">
        <v>4.0</v>
      </c>
      <c r="F387" s="2" t="str">
        <f>IFERROR(VLOOKUP(E387,grupos!$A$2:$B$100,2,0),"0")</f>
        <v>Audiência Pública</v>
      </c>
      <c r="G387" s="10">
        <v>3.0</v>
      </c>
      <c r="H387" s="10" t="str">
        <f>IFERROR(VLOOKUP(G387,fontes!$A$2:$B$100,2,0),"0")</f>
        <v>Diário Oficial</v>
      </c>
      <c r="I387" s="11">
        <v>43293.0</v>
      </c>
      <c r="J387" s="10"/>
      <c r="K387" s="9" t="s">
        <v>20</v>
      </c>
      <c r="L387" s="9" t="s">
        <v>643</v>
      </c>
    </row>
    <row r="388" ht="12.75" customHeight="1">
      <c r="A388" s="10">
        <v>2.0</v>
      </c>
      <c r="B388" s="2" t="str">
        <f>IFERROR(VLOOKUP(A388,projetos!$A$2:$B$96,2,0),"0")</f>
        <v>PIU Vila Leopoldina</v>
      </c>
      <c r="C388" s="10">
        <v>2.0</v>
      </c>
      <c r="D388" s="3" t="str">
        <f>IFERROR(VLOOKUP(C388,tramitacao!$A$2:$B$101,2,0),"0")</f>
        <v>Consulta Pública Inicial</v>
      </c>
      <c r="E388" s="10">
        <v>0.0</v>
      </c>
      <c r="F388" s="2" t="str">
        <f>IFERROR(VLOOKUP(E388,grupos!$A$2:$B$100,2,0),"0")</f>
        <v>0</v>
      </c>
      <c r="G388" s="10">
        <v>2.0</v>
      </c>
      <c r="H388" s="10" t="str">
        <f>IFERROR(VLOOKUP(G388,fontes!$A$2:$B$100,2,0),"0")</f>
        <v>PA</v>
      </c>
      <c r="I388" s="11">
        <v>43293.0</v>
      </c>
      <c r="J388" s="10"/>
      <c r="K388" s="9" t="s">
        <v>644</v>
      </c>
      <c r="L388" s="9" t="s">
        <v>645</v>
      </c>
    </row>
    <row r="389" ht="12.75" customHeight="1">
      <c r="A389" s="10">
        <v>2.0</v>
      </c>
      <c r="B389" s="2" t="str">
        <f>IFERROR(VLOOKUP(A389,projetos!$A$2:$B$96,2,0),"0")</f>
        <v>PIU Vila Leopoldina</v>
      </c>
      <c r="C389" s="10">
        <v>3.0</v>
      </c>
      <c r="D389" s="3" t="str">
        <f>IFERROR(VLOOKUP(C389,tramitacao!$A$2:$B$101,2,0),"0")</f>
        <v>Avaliação SMUL</v>
      </c>
      <c r="E389" s="10">
        <v>0.0</v>
      </c>
      <c r="F389" s="2" t="str">
        <f>IFERROR(VLOOKUP(E389,grupos!$A$2:$B$100,2,0),"0")</f>
        <v>0</v>
      </c>
      <c r="G389" s="10">
        <v>2.0</v>
      </c>
      <c r="H389" s="10" t="str">
        <f>IFERROR(VLOOKUP(G389,fontes!$A$2:$B$100,2,0),"0")</f>
        <v>PA</v>
      </c>
      <c r="I389" s="11">
        <v>43293.0</v>
      </c>
      <c r="J389" s="10"/>
      <c r="K389" s="9" t="s">
        <v>631</v>
      </c>
      <c r="L389" s="9" t="s">
        <v>646</v>
      </c>
    </row>
    <row r="390" ht="12.75" customHeight="1">
      <c r="A390" s="10">
        <v>2.0</v>
      </c>
      <c r="B390" s="2" t="str">
        <f>IFERROR(VLOOKUP(A390,projetos!$A$2:$B$96,2,0),"0")</f>
        <v>PIU Vila Leopoldina</v>
      </c>
      <c r="C390" s="10">
        <v>3.0</v>
      </c>
      <c r="D390" s="3" t="str">
        <f>IFERROR(VLOOKUP(C390,tramitacao!$A$2:$B$101,2,0),"0")</f>
        <v>Avaliação SMUL</v>
      </c>
      <c r="E390" s="10">
        <v>0.0</v>
      </c>
      <c r="F390" s="2" t="str">
        <f>IFERROR(VLOOKUP(E390,grupos!$A$2:$B$100,2,0),"0")</f>
        <v>0</v>
      </c>
      <c r="G390" s="10">
        <v>2.0</v>
      </c>
      <c r="H390" s="10" t="str">
        <f>IFERROR(VLOOKUP(G390,fontes!$A$2:$B$100,2,0),"0")</f>
        <v>PA</v>
      </c>
      <c r="I390" s="11">
        <v>43293.0</v>
      </c>
      <c r="J390" s="10"/>
      <c r="K390" s="9" t="s">
        <v>647</v>
      </c>
      <c r="L390" s="9" t="s">
        <v>648</v>
      </c>
    </row>
    <row r="391" ht="12.75" customHeight="1">
      <c r="A391" s="10">
        <v>2.0</v>
      </c>
      <c r="B391" s="2" t="str">
        <f>IFERROR(VLOOKUP(A391,projetos!$A$2:$B$96,2,0),"0")</f>
        <v>PIU Vila Leopoldina</v>
      </c>
      <c r="C391" s="10">
        <v>3.0</v>
      </c>
      <c r="D391" s="3" t="str">
        <f>IFERROR(VLOOKUP(C391,tramitacao!$A$2:$B$101,2,0),"0")</f>
        <v>Avaliação SMUL</v>
      </c>
      <c r="E391" s="10">
        <v>0.0</v>
      </c>
      <c r="F391" s="2" t="str">
        <f>IFERROR(VLOOKUP(E391,grupos!$A$2:$B$100,2,0),"0")</f>
        <v>0</v>
      </c>
      <c r="G391" s="10">
        <v>2.0</v>
      </c>
      <c r="H391" s="10" t="str">
        <f>IFERROR(VLOOKUP(G391,fontes!$A$2:$B$100,2,0),"0")</f>
        <v>PA</v>
      </c>
      <c r="I391" s="11">
        <v>43293.0</v>
      </c>
      <c r="J391" s="10"/>
      <c r="K391" s="9" t="s">
        <v>649</v>
      </c>
      <c r="L391" s="9" t="s">
        <v>645</v>
      </c>
    </row>
    <row r="392" ht="12.75" customHeight="1">
      <c r="A392" s="10">
        <v>2.0</v>
      </c>
      <c r="B392" s="2" t="str">
        <f>IFERROR(VLOOKUP(A392,projetos!$A$2:$B$96,2,0),"0")</f>
        <v>PIU Vila Leopoldina</v>
      </c>
      <c r="C392" s="10">
        <v>3.0</v>
      </c>
      <c r="D392" s="3" t="str">
        <f>IFERROR(VLOOKUP(C392,tramitacao!$A$2:$B$101,2,0),"0")</f>
        <v>Avaliação SMUL</v>
      </c>
      <c r="E392" s="10">
        <v>0.0</v>
      </c>
      <c r="F392" s="2" t="str">
        <f>IFERROR(VLOOKUP(E392,grupos!$A$2:$B$100,2,0),"0")</f>
        <v>0</v>
      </c>
      <c r="G392" s="10">
        <v>2.0</v>
      </c>
      <c r="H392" s="10" t="str">
        <f>IFERROR(VLOOKUP(G392,fontes!$A$2:$B$100,2,0),"0")</f>
        <v>PA</v>
      </c>
      <c r="I392" s="11">
        <v>43293.0</v>
      </c>
      <c r="J392" s="10"/>
      <c r="K392" s="9" t="s">
        <v>650</v>
      </c>
      <c r="L392" s="9" t="s">
        <v>638</v>
      </c>
    </row>
    <row r="393" ht="12.75" customHeight="1">
      <c r="A393" s="10">
        <v>2.0</v>
      </c>
      <c r="B393" s="2" t="str">
        <f>IFERROR(VLOOKUP(A393,projetos!$A$2:$B$96,2,0),"0")</f>
        <v>PIU Vila Leopoldina</v>
      </c>
      <c r="C393" s="10">
        <v>4.0</v>
      </c>
      <c r="D393" s="3" t="str">
        <f>IFERROR(VLOOKUP(C393,tramitacao!$A$2:$B$101,2,0),"0")</f>
        <v>Elaboração </v>
      </c>
      <c r="E393" s="10">
        <v>0.0</v>
      </c>
      <c r="F393" s="2" t="str">
        <f>IFERROR(VLOOKUP(E393,grupos!$A$2:$B$100,2,0),"0")</f>
        <v>0</v>
      </c>
      <c r="G393" s="10">
        <v>3.0</v>
      </c>
      <c r="H393" s="10" t="str">
        <f>IFERROR(VLOOKUP(G393,fontes!$A$2:$B$100,2,0),"0")</f>
        <v>Diário Oficial</v>
      </c>
      <c r="I393" s="11">
        <v>43293.0</v>
      </c>
      <c r="J393" s="10"/>
      <c r="K393" s="9" t="s">
        <v>651</v>
      </c>
      <c r="L393" s="9" t="s">
        <v>652</v>
      </c>
    </row>
    <row r="394" ht="12.75" customHeight="1">
      <c r="A394" s="10">
        <v>2.0</v>
      </c>
      <c r="B394" s="2" t="str">
        <f>IFERROR(VLOOKUP(A394,projetos!$A$2:$B$96,2,0),"0")</f>
        <v>PIU Vila Leopoldina</v>
      </c>
      <c r="C394" s="10">
        <v>4.0</v>
      </c>
      <c r="D394" s="3" t="str">
        <f>IFERROR(VLOOKUP(C394,tramitacao!$A$2:$B$101,2,0),"0")</f>
        <v>Elaboração </v>
      </c>
      <c r="E394" s="10">
        <v>0.0</v>
      </c>
      <c r="F394" s="2" t="str">
        <f>IFERROR(VLOOKUP(E394,grupos!$A$2:$B$100,2,0),"0")</f>
        <v>0</v>
      </c>
      <c r="G394" s="10">
        <v>4.0</v>
      </c>
      <c r="H394" s="10" t="str">
        <f>IFERROR(VLOOKUP(G394,fontes!$A$2:$B$100,2,0),"0")</f>
        <v>Rede SEP</v>
      </c>
      <c r="I394" s="11">
        <v>43293.0</v>
      </c>
      <c r="J394" s="10"/>
      <c r="K394" s="9" t="s">
        <v>653</v>
      </c>
      <c r="L394" s="9" t="s">
        <v>654</v>
      </c>
    </row>
    <row r="395" ht="12.75" customHeight="1">
      <c r="A395" s="10">
        <v>2.0</v>
      </c>
      <c r="B395" s="2" t="str">
        <f>IFERROR(VLOOKUP(A395,projetos!$A$2:$B$96,2,0),"0")</f>
        <v>PIU Vila Leopoldina</v>
      </c>
      <c r="C395" s="10">
        <v>4.0</v>
      </c>
      <c r="D395" s="3" t="str">
        <f>IFERROR(VLOOKUP(C395,tramitacao!$A$2:$B$101,2,0),"0")</f>
        <v>Elaboração </v>
      </c>
      <c r="E395" s="10">
        <v>0.0</v>
      </c>
      <c r="F395" s="2" t="str">
        <f>IFERROR(VLOOKUP(E395,grupos!$A$2:$B$100,2,0),"0")</f>
        <v>0</v>
      </c>
      <c r="G395" s="10">
        <v>4.0</v>
      </c>
      <c r="H395" s="10" t="str">
        <f>IFERROR(VLOOKUP(G395,fontes!$A$2:$B$100,2,0),"0")</f>
        <v>Rede SEP</v>
      </c>
      <c r="I395" s="11">
        <v>43293.0</v>
      </c>
      <c r="J395" s="10"/>
      <c r="K395" s="9" t="s">
        <v>655</v>
      </c>
      <c r="L395" s="9" t="s">
        <v>656</v>
      </c>
    </row>
    <row r="396" ht="12.75" customHeight="1">
      <c r="A396" s="10">
        <v>2.0</v>
      </c>
      <c r="B396" s="2" t="str">
        <f>IFERROR(VLOOKUP(A396,projetos!$A$2:$B$96,2,0),"0")</f>
        <v>PIU Vila Leopoldina</v>
      </c>
      <c r="C396" s="10">
        <v>5.0</v>
      </c>
      <c r="D396" s="3" t="str">
        <f>IFERROR(VLOOKUP(C396,tramitacao!$A$2:$B$101,2,0),"0")</f>
        <v>Discussão Pública</v>
      </c>
      <c r="E396" s="10">
        <v>4.0</v>
      </c>
      <c r="F396" s="2" t="str">
        <f>IFERROR(VLOOKUP(E396,grupos!$A$2:$B$100,2,0),"0")</f>
        <v>Audiência Pública</v>
      </c>
      <c r="G396" s="10">
        <v>3.0</v>
      </c>
      <c r="H396" s="10" t="str">
        <f>IFERROR(VLOOKUP(G396,fontes!$A$2:$B$100,2,0),"0")</f>
        <v>Diário Oficial</v>
      </c>
      <c r="I396" s="11"/>
      <c r="J396" s="10"/>
      <c r="K396" s="9" t="s">
        <v>657</v>
      </c>
      <c r="L396" s="9" t="s">
        <v>658</v>
      </c>
      <c r="M396" s="9"/>
      <c r="N396" s="9"/>
      <c r="O396" s="9"/>
      <c r="P396" s="9"/>
      <c r="Q396" s="9"/>
      <c r="R396" s="9"/>
      <c r="S396" s="9"/>
      <c r="T396" s="9"/>
      <c r="U396" s="9"/>
      <c r="V396" s="9"/>
      <c r="W396" s="9"/>
      <c r="X396" s="9"/>
      <c r="Y396" s="9"/>
      <c r="Z396" s="9"/>
      <c r="AA396" s="9"/>
    </row>
    <row r="397" ht="12.75" customHeight="1">
      <c r="A397" s="10">
        <v>2.0</v>
      </c>
      <c r="B397" s="2" t="str">
        <f>IFERROR(VLOOKUP(A397,projetos!$A$2:$B$96,2,0),"0")</f>
        <v>PIU Vila Leopoldina</v>
      </c>
      <c r="C397" s="10">
        <v>5.0</v>
      </c>
      <c r="D397" s="3" t="str">
        <f>IFERROR(VLOOKUP(C397,tramitacao!$A$2:$B$101,2,0),"0")</f>
        <v>Discussão Pública</v>
      </c>
      <c r="E397" s="10">
        <v>1.0</v>
      </c>
      <c r="F397" s="2" t="str">
        <f>IFERROR(VLOOKUP(E397,grupos!$A$2:$B$100,2,0),"0")</f>
        <v>Consulta Instâncias</v>
      </c>
      <c r="G397" s="10">
        <v>5.0</v>
      </c>
      <c r="H397" s="10" t="str">
        <f>IFERROR(VLOOKUP(G397,fontes!$A$2:$B$100,2,0),"0")</f>
        <v>Patricia Saran</v>
      </c>
      <c r="I397" s="11"/>
      <c r="J397" s="10"/>
      <c r="K397" s="9" t="s">
        <v>659</v>
      </c>
      <c r="L397" s="9" t="s">
        <v>660</v>
      </c>
    </row>
    <row r="398" ht="12.75" customHeight="1">
      <c r="A398" s="10">
        <v>2.0</v>
      </c>
      <c r="B398" s="2" t="str">
        <f>IFERROR(VLOOKUP(A398,projetos!$A$2:$B$96,2,0),"0")</f>
        <v>PIU Vila Leopoldina</v>
      </c>
      <c r="C398" s="10">
        <v>5.0</v>
      </c>
      <c r="D398" s="3" t="str">
        <f>IFERROR(VLOOKUP(C398,tramitacao!$A$2:$B$101,2,0),"0")</f>
        <v>Discussão Pública</v>
      </c>
      <c r="E398" s="10">
        <v>1.0</v>
      </c>
      <c r="F398" s="2" t="str">
        <f>IFERROR(VLOOKUP(E398,grupos!$A$2:$B$100,2,0),"0")</f>
        <v>Consulta Instâncias</v>
      </c>
      <c r="G398" s="10">
        <v>5.0</v>
      </c>
      <c r="H398" s="10" t="str">
        <f>IFERROR(VLOOKUP(G398,fontes!$A$2:$B$100,2,0),"0")</f>
        <v>Patricia Saran</v>
      </c>
      <c r="I398" s="11"/>
      <c r="J398" s="10"/>
      <c r="K398" s="9" t="s">
        <v>661</v>
      </c>
      <c r="L398" s="9" t="s">
        <v>662</v>
      </c>
    </row>
    <row r="399" ht="12.75" customHeight="1">
      <c r="A399" s="10">
        <v>2.0</v>
      </c>
      <c r="B399" s="2" t="str">
        <f>IFERROR(VLOOKUP(A399,projetos!$A$2:$B$96,2,0),"0")</f>
        <v>PIU Vila Leopoldina</v>
      </c>
      <c r="C399" s="10">
        <v>5.0</v>
      </c>
      <c r="D399" s="3" t="str">
        <f>IFERROR(VLOOKUP(C399,tramitacao!$A$2:$B$101,2,0),"0")</f>
        <v>Discussão Pública</v>
      </c>
      <c r="E399" s="10">
        <v>1.0</v>
      </c>
      <c r="F399" s="2" t="str">
        <f>IFERROR(VLOOKUP(E399,grupos!$A$2:$B$100,2,0),"0")</f>
        <v>Consulta Instâncias</v>
      </c>
      <c r="G399" s="10">
        <v>5.0</v>
      </c>
      <c r="H399" s="10" t="str">
        <f>IFERROR(VLOOKUP(G399,fontes!$A$2:$B$100,2,0),"0")</f>
        <v>Patricia Saran</v>
      </c>
      <c r="I399" s="11"/>
      <c r="J399" s="10"/>
      <c r="K399" s="9" t="s">
        <v>663</v>
      </c>
      <c r="L399" s="9" t="s">
        <v>664</v>
      </c>
    </row>
    <row r="400" ht="12.75" customHeight="1">
      <c r="A400" s="10">
        <v>4.0</v>
      </c>
      <c r="B400" s="2" t="str">
        <f>IFERROR(VLOOKUP(A400,projetos!$A$2:$B$96,2,0),"0")</f>
        <v>PIU NESP</v>
      </c>
      <c r="C400" s="10">
        <v>2.0</v>
      </c>
      <c r="D400" s="3" t="str">
        <f>IFERROR(VLOOKUP(C400,tramitacao!$A$2:$B$101,2,0),"0")</f>
        <v>Consulta Pública Inicial</v>
      </c>
      <c r="E400" s="10">
        <v>4.0</v>
      </c>
      <c r="F400" s="2" t="str">
        <f>IFERROR(VLOOKUP(E400,grupos!$A$2:$B$100,2,0),"0")</f>
        <v>Audiência Pública</v>
      </c>
      <c r="G400" s="10">
        <v>3.0</v>
      </c>
      <c r="H400" s="10" t="str">
        <f>IFERROR(VLOOKUP(G400,fontes!$A$2:$B$100,2,0),"0")</f>
        <v>Diário Oficial</v>
      </c>
      <c r="I400" s="11">
        <v>43293.0</v>
      </c>
      <c r="J400" s="10"/>
      <c r="K400" s="9" t="s">
        <v>20</v>
      </c>
      <c r="L400" s="9" t="s">
        <v>665</v>
      </c>
    </row>
    <row r="401" ht="14.25" customHeight="1">
      <c r="A401" s="10">
        <v>4.0</v>
      </c>
      <c r="B401" s="2" t="str">
        <f>IFERROR(VLOOKUP(A401,projetos!$A$2:$B$96,2,0),"0")</f>
        <v>PIU NESP</v>
      </c>
      <c r="C401" s="10">
        <v>5.0</v>
      </c>
      <c r="D401" s="3" t="str">
        <f>IFERROR(VLOOKUP(C401,tramitacao!$A$2:$B$101,2,0),"0")</f>
        <v>Discussão Pública</v>
      </c>
      <c r="E401" s="10">
        <v>4.0</v>
      </c>
      <c r="F401" s="2" t="str">
        <f>IFERROR(VLOOKUP(E401,grupos!$A$2:$B$100,2,0),"0")</f>
        <v>Audiência Pública</v>
      </c>
      <c r="G401" s="10">
        <v>3.0</v>
      </c>
      <c r="H401" s="10" t="str">
        <f>IFERROR(VLOOKUP(G401,fontes!$A$2:$B$100,2,0),"0")</f>
        <v>Diário Oficial</v>
      </c>
      <c r="I401" s="11">
        <v>43293.0</v>
      </c>
      <c r="J401" s="10"/>
      <c r="K401" s="9" t="s">
        <v>20</v>
      </c>
      <c r="L401" s="9" t="s">
        <v>666</v>
      </c>
    </row>
    <row r="402" ht="12.75" customHeight="1">
      <c r="A402" s="10">
        <v>5.0</v>
      </c>
      <c r="B402" s="2" t="str">
        <f>IFERROR(VLOOKUP(A402,projetos!$A$2:$B$96,2,0),"0")</f>
        <v>PIU Arco Jurubatuba</v>
      </c>
      <c r="C402" s="10">
        <v>1.0</v>
      </c>
      <c r="D402" s="3" t="str">
        <f>IFERROR(VLOOKUP(C402,tramitacao!$A$2:$B$101,2,0),"0")</f>
        <v>Proposição</v>
      </c>
      <c r="E402" s="10">
        <v>0.0</v>
      </c>
      <c r="F402" s="2" t="str">
        <f>IFERROR(VLOOKUP(E402,grupos!$A$2:$B$100,2,0),"0")</f>
        <v>0</v>
      </c>
      <c r="G402" s="10">
        <v>0.0</v>
      </c>
      <c r="H402" s="10" t="str">
        <f>IFERROR(VLOOKUP(G402,fontes!$A$2:$B$100,2,0),"0")</f>
        <v>0</v>
      </c>
      <c r="I402" s="11">
        <v>43293.0</v>
      </c>
      <c r="J402" s="10"/>
      <c r="K402" s="9" t="s">
        <v>260</v>
      </c>
      <c r="L402" s="9" t="s">
        <v>667</v>
      </c>
    </row>
    <row r="403" ht="12.75" customHeight="1">
      <c r="A403" s="10">
        <v>5.0</v>
      </c>
      <c r="B403" s="2" t="str">
        <f>IFERROR(VLOOKUP(A403,projetos!$A$2:$B$96,2,0),"0")</f>
        <v>PIU Arco Jurubatuba</v>
      </c>
      <c r="C403" s="10">
        <v>5.0</v>
      </c>
      <c r="D403" s="3" t="str">
        <f>IFERROR(VLOOKUP(C403,tramitacao!$A$2:$B$101,2,0),"0")</f>
        <v>Discussão Pública</v>
      </c>
      <c r="E403" s="10">
        <v>4.0</v>
      </c>
      <c r="F403" s="2" t="str">
        <f>IFERROR(VLOOKUP(E403,grupos!$A$2:$B$100,2,0),"0")</f>
        <v>Audiência Pública</v>
      </c>
      <c r="G403" s="10">
        <v>3.0</v>
      </c>
      <c r="H403" s="10" t="str">
        <f>IFERROR(VLOOKUP(G403,fontes!$A$2:$B$100,2,0),"0")</f>
        <v>Diário Oficial</v>
      </c>
      <c r="I403" s="11">
        <v>43293.0</v>
      </c>
      <c r="J403" s="10"/>
      <c r="K403" s="9" t="s">
        <v>132</v>
      </c>
      <c r="L403" s="9" t="s">
        <v>668</v>
      </c>
    </row>
    <row r="404" ht="12.75" customHeight="1">
      <c r="A404" s="10">
        <v>5.0</v>
      </c>
      <c r="B404" s="2" t="str">
        <f>IFERROR(VLOOKUP(A404,projetos!$A$2:$B$96,2,0),"0")</f>
        <v>PIU Arco Jurubatuba</v>
      </c>
      <c r="C404" s="10">
        <v>5.0</v>
      </c>
      <c r="D404" s="3" t="str">
        <f>IFERROR(VLOOKUP(C404,tramitacao!$A$2:$B$101,2,0),"0")</f>
        <v>Discussão Pública</v>
      </c>
      <c r="E404" s="10">
        <v>4.0</v>
      </c>
      <c r="F404" s="2" t="str">
        <f>IFERROR(VLOOKUP(E404,grupos!$A$2:$B$100,2,0),"0")</f>
        <v>Audiência Pública</v>
      </c>
      <c r="G404" s="10">
        <v>3.0</v>
      </c>
      <c r="H404" s="10" t="str">
        <f>IFERROR(VLOOKUP(G404,fontes!$A$2:$B$100,2,0),"0")</f>
        <v>Diário Oficial</v>
      </c>
      <c r="I404" s="11">
        <v>43293.0</v>
      </c>
      <c r="J404" s="10"/>
      <c r="K404" s="9" t="s">
        <v>132</v>
      </c>
      <c r="L404" s="9" t="s">
        <v>669</v>
      </c>
    </row>
    <row r="405" ht="12.75" customHeight="1">
      <c r="A405" s="10">
        <v>5.0</v>
      </c>
      <c r="B405" s="2" t="str">
        <f>IFERROR(VLOOKUP(A405,projetos!$A$2:$B$96,2,0),"0")</f>
        <v>PIU Arco Jurubatuba</v>
      </c>
      <c r="C405" s="10">
        <v>5.0</v>
      </c>
      <c r="D405" s="3" t="str">
        <f>IFERROR(VLOOKUP(C405,tramitacao!$A$2:$B$101,2,0),"0")</f>
        <v>Discussão Pública</v>
      </c>
      <c r="E405" s="10">
        <v>1.0</v>
      </c>
      <c r="F405" s="2" t="str">
        <f>IFERROR(VLOOKUP(E405,grupos!$A$2:$B$100,2,0),"0")</f>
        <v>Consulta Instâncias</v>
      </c>
      <c r="G405" s="10">
        <v>6.0</v>
      </c>
      <c r="H405" s="10" t="str">
        <f>IFERROR(VLOOKUP(G405,fontes!$A$2:$B$100,2,0),"0")</f>
        <v>CMPU</v>
      </c>
      <c r="I405" s="11"/>
      <c r="J405" s="10"/>
      <c r="K405" s="9" t="s">
        <v>670</v>
      </c>
      <c r="L405" s="9" t="s">
        <v>671</v>
      </c>
    </row>
    <row r="406" ht="12.75" customHeight="1">
      <c r="A406" s="10">
        <v>5.0</v>
      </c>
      <c r="B406" s="2" t="str">
        <f>IFERROR(VLOOKUP(A406,projetos!$A$2:$B$96,2,0),"0")</f>
        <v>PIU Arco Jurubatuba</v>
      </c>
      <c r="C406" s="10">
        <v>5.0</v>
      </c>
      <c r="D406" s="3" t="str">
        <f>IFERROR(VLOOKUP(C406,tramitacao!$A$2:$B$101,2,0),"0")</f>
        <v>Discussão Pública</v>
      </c>
      <c r="E406" s="10">
        <v>1.0</v>
      </c>
      <c r="F406" s="2" t="str">
        <f>IFERROR(VLOOKUP(E406,grupos!$A$2:$B$100,2,0),"0")</f>
        <v>Consulta Instâncias</v>
      </c>
      <c r="G406" s="10">
        <v>8.0</v>
      </c>
      <c r="H406" s="10" t="str">
        <f>IFERROR(VLOOKUP(G406,fontes!$A$2:$B$100,2,0),"0")</f>
        <v>CTLU</v>
      </c>
      <c r="I406" s="11"/>
      <c r="J406" s="10"/>
      <c r="K406" s="9" t="s">
        <v>672</v>
      </c>
      <c r="L406" s="9" t="s">
        <v>673</v>
      </c>
    </row>
    <row r="407" ht="12.75" customHeight="1">
      <c r="A407" s="10">
        <v>5.0</v>
      </c>
      <c r="B407" s="2" t="str">
        <f>IFERROR(VLOOKUP(A407,projetos!$A$2:$B$96,2,0),"0")</f>
        <v>PIU Arco Jurubatuba</v>
      </c>
      <c r="C407" s="10">
        <v>7.0</v>
      </c>
      <c r="D407" s="3" t="str">
        <f>IFERROR(VLOOKUP(C407,tramitacao!$A$2:$B$101,2,0),"0")</f>
        <v>Encaminhamento Jurídico</v>
      </c>
      <c r="E407" s="10">
        <v>0.0</v>
      </c>
      <c r="F407" s="2" t="str">
        <f>IFERROR(VLOOKUP(E407,grupos!$A$2:$B$100,2,0),"0")</f>
        <v>0</v>
      </c>
      <c r="G407" s="10">
        <v>3.0</v>
      </c>
      <c r="H407" s="10" t="str">
        <f>IFERROR(VLOOKUP(G407,fontes!$A$2:$B$100,2,0),"0")</f>
        <v>Diário Oficial</v>
      </c>
      <c r="I407" s="11">
        <v>43293.0</v>
      </c>
      <c r="J407" s="10"/>
      <c r="K407" s="9" t="s">
        <v>674</v>
      </c>
      <c r="L407" s="9" t="s">
        <v>675</v>
      </c>
    </row>
    <row r="408" ht="12.75" customHeight="1">
      <c r="A408" s="10">
        <v>5.0</v>
      </c>
      <c r="B408" s="2" t="str">
        <f>IFERROR(VLOOKUP(A408,projetos!$A$2:$B$96,2,0),"0")</f>
        <v>PIU Arco Jurubatuba</v>
      </c>
      <c r="C408" s="10">
        <v>7.0</v>
      </c>
      <c r="D408" s="3" t="str">
        <f>IFERROR(VLOOKUP(C408,tramitacao!$A$2:$B$101,2,0),"0")</f>
        <v>Encaminhamento Jurídico</v>
      </c>
      <c r="E408" s="10">
        <v>0.0</v>
      </c>
      <c r="F408" s="2" t="str">
        <f>IFERROR(VLOOKUP(E408,grupos!$A$2:$B$100,2,0),"0")</f>
        <v>0</v>
      </c>
      <c r="G408" s="10">
        <v>9.0</v>
      </c>
      <c r="H408" s="10" t="str">
        <f>IFERROR(VLOOKUP(G408,fontes!$A$2:$B$100,2,0),"0")</f>
        <v>CMSP</v>
      </c>
      <c r="I408" s="11">
        <v>43293.0</v>
      </c>
      <c r="J408" s="10"/>
      <c r="K408" s="9" t="s">
        <v>371</v>
      </c>
      <c r="L408" s="9" t="s">
        <v>676</v>
      </c>
    </row>
    <row r="409" ht="12.75" customHeight="1">
      <c r="A409" s="10">
        <v>5.0</v>
      </c>
      <c r="B409" s="2" t="str">
        <f>IFERROR(VLOOKUP(A409,projetos!$A$2:$B$96,2,0),"0")</f>
        <v>PIU Arco Jurubatuba</v>
      </c>
      <c r="C409" s="10">
        <v>7.0</v>
      </c>
      <c r="D409" s="3" t="str">
        <f>IFERROR(VLOOKUP(C409,tramitacao!$A$2:$B$101,2,0),"0")</f>
        <v>Encaminhamento Jurídico</v>
      </c>
      <c r="E409" s="10">
        <v>0.0</v>
      </c>
      <c r="F409" s="2" t="str">
        <f>IFERROR(VLOOKUP(E409,grupos!$A$2:$B$100,2,0),"0")</f>
        <v>0</v>
      </c>
      <c r="G409" s="10">
        <v>9.0</v>
      </c>
      <c r="H409" s="10" t="str">
        <f>IFERROR(VLOOKUP(G409,fontes!$A$2:$B$100,2,0),"0")</f>
        <v>CMSP</v>
      </c>
      <c r="I409" s="11">
        <v>43293.0</v>
      </c>
      <c r="J409" s="10"/>
      <c r="K409" s="9" t="s">
        <v>677</v>
      </c>
      <c r="L409" s="9" t="s">
        <v>678</v>
      </c>
    </row>
    <row r="410" ht="12.75" customHeight="1">
      <c r="A410" s="10">
        <v>8.0</v>
      </c>
      <c r="B410" s="2" t="str">
        <f>IFERROR(VLOOKUP(A410,projetos!$A$2:$B$96,2,0),"0")</f>
        <v>PIU Pacaembu</v>
      </c>
      <c r="C410" s="10">
        <v>1.0</v>
      </c>
      <c r="D410" s="3" t="str">
        <f>IFERROR(VLOOKUP(C410,tramitacao!$A$2:$B$101,2,0),"0")</f>
        <v>Proposição</v>
      </c>
      <c r="E410" s="10">
        <v>0.0</v>
      </c>
      <c r="F410" s="2" t="str">
        <f>IFERROR(VLOOKUP(E410,grupos!$A$2:$B$100,2,0),"0")</f>
        <v>0</v>
      </c>
      <c r="G410" s="10">
        <v>10.0</v>
      </c>
      <c r="H410" s="10" t="str">
        <f>IFERROR(VLOOKUP(G410,fontes!$A$2:$B$100,2,0),"0")</f>
        <v>SEI</v>
      </c>
      <c r="I410" s="11">
        <v>43293.0</v>
      </c>
      <c r="J410" s="10"/>
      <c r="K410" s="9" t="s">
        <v>260</v>
      </c>
      <c r="L410" s="9" t="s">
        <v>679</v>
      </c>
    </row>
    <row r="411" ht="12.75" customHeight="1">
      <c r="A411" s="10">
        <v>8.0</v>
      </c>
      <c r="B411" s="2" t="str">
        <f>IFERROR(VLOOKUP(A411,projetos!$A$2:$B$96,2,0),"0")</f>
        <v>PIU Pacaembu</v>
      </c>
      <c r="C411" s="10">
        <v>1.0</v>
      </c>
      <c r="D411" s="3" t="str">
        <f>IFERROR(VLOOKUP(C411,tramitacao!$A$2:$B$101,2,0),"0")</f>
        <v>Proposição</v>
      </c>
      <c r="E411" s="10">
        <v>0.0</v>
      </c>
      <c r="F411" s="2" t="str">
        <f>IFERROR(VLOOKUP(E411,grupos!$A$2:$B$100,2,0),"0")</f>
        <v>0</v>
      </c>
      <c r="G411" s="10">
        <v>10.0</v>
      </c>
      <c r="H411" s="10" t="str">
        <f>IFERROR(VLOOKUP(G411,fontes!$A$2:$B$100,2,0),"0")</f>
        <v>SEI</v>
      </c>
      <c r="I411" s="11">
        <v>43293.0</v>
      </c>
      <c r="J411" s="10"/>
      <c r="K411" s="9" t="s">
        <v>639</v>
      </c>
      <c r="L411" s="9" t="s">
        <v>680</v>
      </c>
    </row>
    <row r="412" ht="12.75" customHeight="1">
      <c r="A412" s="10">
        <v>8.0</v>
      </c>
      <c r="B412" s="2" t="str">
        <f>IFERROR(VLOOKUP(A412,projetos!$A$2:$B$96,2,0),"0")</f>
        <v>PIU Pacaembu</v>
      </c>
      <c r="C412" s="10">
        <v>1.0</v>
      </c>
      <c r="D412" s="3" t="str">
        <f>IFERROR(VLOOKUP(C412,tramitacao!$A$2:$B$101,2,0),"0")</f>
        <v>Proposição</v>
      </c>
      <c r="E412" s="10">
        <v>0.0</v>
      </c>
      <c r="F412" s="2" t="str">
        <f>IFERROR(VLOOKUP(E412,grupos!$A$2:$B$100,2,0),"0")</f>
        <v>0</v>
      </c>
      <c r="G412" s="10">
        <v>10.0</v>
      </c>
      <c r="H412" s="10" t="str">
        <f>IFERROR(VLOOKUP(G412,fontes!$A$2:$B$100,2,0),"0")</f>
        <v>SEI</v>
      </c>
      <c r="I412" s="11">
        <v>43293.0</v>
      </c>
      <c r="J412" s="10"/>
      <c r="K412" s="9" t="s">
        <v>681</v>
      </c>
      <c r="L412" s="9" t="s">
        <v>682</v>
      </c>
    </row>
    <row r="413" ht="12.75" customHeight="1">
      <c r="A413" s="10">
        <v>8.0</v>
      </c>
      <c r="B413" s="2" t="str">
        <f>IFERROR(VLOOKUP(A413,projetos!$A$2:$B$96,2,0),"0")</f>
        <v>PIU Pacaembu</v>
      </c>
      <c r="C413" s="10">
        <v>3.0</v>
      </c>
      <c r="D413" s="3" t="str">
        <f>IFERROR(VLOOKUP(C413,tramitacao!$A$2:$B$101,2,0),"0")</f>
        <v>Avaliação SMUL</v>
      </c>
      <c r="E413" s="10">
        <v>0.0</v>
      </c>
      <c r="F413" s="2" t="str">
        <f>IFERROR(VLOOKUP(E413,grupos!$A$2:$B$100,2,0),"0")</f>
        <v>0</v>
      </c>
      <c r="G413" s="10">
        <v>10.0</v>
      </c>
      <c r="H413" s="10" t="str">
        <f>IFERROR(VLOOKUP(G413,fontes!$A$2:$B$100,2,0),"0")</f>
        <v>SEI</v>
      </c>
      <c r="I413" s="11">
        <v>43293.0</v>
      </c>
      <c r="J413" s="10"/>
      <c r="K413" s="9" t="s">
        <v>683</v>
      </c>
      <c r="L413" s="9" t="s">
        <v>684</v>
      </c>
    </row>
    <row r="414" ht="12.75" customHeight="1">
      <c r="A414" s="10">
        <v>8.0</v>
      </c>
      <c r="B414" s="2" t="str">
        <f>IFERROR(VLOOKUP(A414,projetos!$A$2:$B$96,2,0),"0")</f>
        <v>PIU Pacaembu</v>
      </c>
      <c r="C414" s="10">
        <v>3.0</v>
      </c>
      <c r="D414" s="3" t="str">
        <f>IFERROR(VLOOKUP(C414,tramitacao!$A$2:$B$101,2,0),"0")</f>
        <v>Avaliação SMUL</v>
      </c>
      <c r="E414" s="10">
        <v>0.0</v>
      </c>
      <c r="F414" s="2" t="str">
        <f>IFERROR(VLOOKUP(E414,grupos!$A$2:$B$100,2,0),"0")</f>
        <v>0</v>
      </c>
      <c r="G414" s="10">
        <v>10.0</v>
      </c>
      <c r="H414" s="10" t="str">
        <f>IFERROR(VLOOKUP(G414,fontes!$A$2:$B$100,2,0),"0")</f>
        <v>SEI</v>
      </c>
      <c r="I414" s="11">
        <v>43293.0</v>
      </c>
      <c r="J414" s="10"/>
      <c r="K414" s="9" t="s">
        <v>685</v>
      </c>
      <c r="L414" s="9" t="s">
        <v>686</v>
      </c>
    </row>
    <row r="415" ht="12.75" customHeight="1">
      <c r="A415" s="10">
        <v>8.0</v>
      </c>
      <c r="B415" s="2" t="str">
        <f>IFERROR(VLOOKUP(A415,projetos!$A$2:$B$96,2,0),"0")</f>
        <v>PIU Pacaembu</v>
      </c>
      <c r="C415" s="10">
        <v>5.0</v>
      </c>
      <c r="D415" s="3" t="str">
        <f>IFERROR(VLOOKUP(C415,tramitacao!$A$2:$B$101,2,0),"0")</f>
        <v>Discussão Pública</v>
      </c>
      <c r="E415" s="10">
        <v>3.0</v>
      </c>
      <c r="F415" s="2" t="str">
        <f>IFERROR(VLOOKUP(E415,grupos!$A$2:$B$100,2,0),"0")</f>
        <v>Consulta Minuta</v>
      </c>
      <c r="G415" s="10">
        <v>1.0</v>
      </c>
      <c r="H415" s="10" t="str">
        <f>IFERROR(VLOOKUP(G415,fontes!$A$2:$B$100,2,0),"0")</f>
        <v>Gestão Urbana</v>
      </c>
      <c r="I415" s="11">
        <v>43293.0</v>
      </c>
      <c r="J415" s="10"/>
      <c r="K415" s="9" t="s">
        <v>25</v>
      </c>
      <c r="L415" s="9" t="s">
        <v>687</v>
      </c>
    </row>
    <row r="416" ht="12.75" customHeight="1">
      <c r="A416" s="10">
        <v>8.0</v>
      </c>
      <c r="B416" s="2" t="str">
        <f>IFERROR(VLOOKUP(A416,projetos!$A$2:$B$96,2,0),"0")</f>
        <v>PIU Pacaembu</v>
      </c>
      <c r="C416" s="10">
        <v>6.0</v>
      </c>
      <c r="D416" s="3" t="str">
        <f>IFERROR(VLOOKUP(C416,tramitacao!$A$2:$B$101,2,0),"0")</f>
        <v>Consolidação PIU</v>
      </c>
      <c r="E416" s="10">
        <v>0.0</v>
      </c>
      <c r="F416" s="2" t="str">
        <f>IFERROR(VLOOKUP(E416,grupos!$A$2:$B$100,2,0),"0")</f>
        <v>0</v>
      </c>
      <c r="G416" s="10">
        <v>10.0</v>
      </c>
      <c r="H416" s="10" t="str">
        <f>IFERROR(VLOOKUP(G416,fontes!$A$2:$B$100,2,0),"0")</f>
        <v>SEI</v>
      </c>
      <c r="I416" s="11">
        <v>43293.0</v>
      </c>
      <c r="J416" s="10"/>
      <c r="K416" s="9" t="s">
        <v>688</v>
      </c>
      <c r="L416" s="9" t="s">
        <v>689</v>
      </c>
    </row>
    <row r="417" ht="12.75" customHeight="1">
      <c r="A417" s="10">
        <v>8.0</v>
      </c>
      <c r="B417" s="2" t="str">
        <f>IFERROR(VLOOKUP(A417,projetos!$A$2:$B$96,2,0),"0")</f>
        <v>PIU Pacaembu</v>
      </c>
      <c r="C417" s="10">
        <v>7.0</v>
      </c>
      <c r="D417" s="3" t="str">
        <f>IFERROR(VLOOKUP(C417,tramitacao!$A$2:$B$101,2,0),"0")</f>
        <v>Encaminhamento Jurídico</v>
      </c>
      <c r="E417" s="10">
        <v>0.0</v>
      </c>
      <c r="F417" s="2" t="str">
        <f>IFERROR(VLOOKUP(E417,grupos!$A$2:$B$100,2,0),"0")</f>
        <v>0</v>
      </c>
      <c r="G417" s="10">
        <v>0.0</v>
      </c>
      <c r="H417" s="10" t="str">
        <f>IFERROR(VLOOKUP(G417,fontes!$A$2:$B$100,2,0),"0")</f>
        <v>0</v>
      </c>
      <c r="I417" s="11">
        <v>43293.0</v>
      </c>
      <c r="J417" s="10"/>
      <c r="K417" s="9" t="s">
        <v>690</v>
      </c>
      <c r="L417" s="9" t="s">
        <v>691</v>
      </c>
    </row>
    <row r="418" ht="12.75" customHeight="1">
      <c r="A418" s="10">
        <v>8.0</v>
      </c>
      <c r="B418" s="2" t="str">
        <f>IFERROR(VLOOKUP(A418,projetos!$A$2:$B$96,2,0),"0")</f>
        <v>PIU Pacaembu</v>
      </c>
      <c r="C418" s="10">
        <v>7.0</v>
      </c>
      <c r="D418" s="3" t="str">
        <f>IFERROR(VLOOKUP(C418,tramitacao!$A$2:$B$101,2,0),"0")</f>
        <v>Encaminhamento Jurídico</v>
      </c>
      <c r="E418" s="10">
        <v>0.0</v>
      </c>
      <c r="F418" s="2" t="str">
        <f>IFERROR(VLOOKUP(E418,grupos!$A$2:$B$100,2,0),"0")</f>
        <v>0</v>
      </c>
      <c r="G418" s="10">
        <v>10.0</v>
      </c>
      <c r="H418" s="10" t="str">
        <f>IFERROR(VLOOKUP(G418,fontes!$A$2:$B$100,2,0),"0")</f>
        <v>SEI</v>
      </c>
      <c r="I418" s="11">
        <v>43293.0</v>
      </c>
      <c r="J418" s="10"/>
      <c r="K418" s="9" t="s">
        <v>692</v>
      </c>
      <c r="L418" s="9" t="s">
        <v>693</v>
      </c>
    </row>
    <row r="419" ht="12.75" customHeight="1">
      <c r="A419" s="10">
        <v>8.0</v>
      </c>
      <c r="B419" s="2" t="str">
        <f>IFERROR(VLOOKUP(A419,projetos!$A$2:$B$96,2,0),"0")</f>
        <v>PIU Pacaembu</v>
      </c>
      <c r="C419" s="10">
        <v>7.0</v>
      </c>
      <c r="D419" s="3" t="str">
        <f>IFERROR(VLOOKUP(C419,tramitacao!$A$2:$B$101,2,0),"0")</f>
        <v>Encaminhamento Jurídico</v>
      </c>
      <c r="E419" s="10">
        <v>0.0</v>
      </c>
      <c r="F419" s="2" t="str">
        <f>IFERROR(VLOOKUP(E419,grupos!$A$2:$B$100,2,0),"0")</f>
        <v>0</v>
      </c>
      <c r="G419" s="10">
        <v>3.0</v>
      </c>
      <c r="H419" s="10" t="str">
        <f>IFERROR(VLOOKUP(G419,fontes!$A$2:$B$100,2,0),"0")</f>
        <v>Diário Oficial</v>
      </c>
      <c r="I419" s="11">
        <v>43293.0</v>
      </c>
      <c r="J419" s="10"/>
      <c r="K419" s="9" t="s">
        <v>674</v>
      </c>
      <c r="L419" s="9" t="s">
        <v>694</v>
      </c>
    </row>
    <row r="420" ht="12.75" customHeight="1">
      <c r="A420" s="10">
        <v>9.0</v>
      </c>
      <c r="B420" s="2" t="str">
        <f>IFERROR(VLOOKUP(A420,projetos!$A$2:$B$96,2,0),"0")</f>
        <v>PIU Vila Olímpia</v>
      </c>
      <c r="C420" s="10">
        <v>1.0</v>
      </c>
      <c r="D420" s="3" t="str">
        <f>IFERROR(VLOOKUP(C420,tramitacao!$A$2:$B$101,2,0),"0")</f>
        <v>Proposição</v>
      </c>
      <c r="E420" s="4">
        <v>8.0</v>
      </c>
      <c r="F420" s="2" t="str">
        <f>IFERROR(VLOOKUP(E420,grupos!$A$2:$B$100,2,0),"0")</f>
        <v>Processo Administrativo</v>
      </c>
      <c r="G420" s="10">
        <v>11.0</v>
      </c>
      <c r="H420" s="10" t="str">
        <f>IFERROR(VLOOKUP(G420,fontes!$A$2:$B$100,2,0),"0")</f>
        <v>Rede PIU</v>
      </c>
      <c r="I420" s="11">
        <v>43293.0</v>
      </c>
      <c r="J420" s="10"/>
      <c r="K420" s="9" t="s">
        <v>695</v>
      </c>
      <c r="L420" s="14" t="s">
        <v>696</v>
      </c>
    </row>
    <row r="421" ht="12.75" customHeight="1">
      <c r="A421" s="10">
        <v>9.0</v>
      </c>
      <c r="B421" s="2" t="str">
        <f>IFERROR(VLOOKUP(A421,projetos!$A$2:$B$96,2,0),"0")</f>
        <v>PIU Vila Olímpia</v>
      </c>
      <c r="C421" s="10">
        <v>1.0</v>
      </c>
      <c r="D421" s="3" t="str">
        <f>IFERROR(VLOOKUP(C421,tramitacao!$A$2:$B$101,2,0),"0")</f>
        <v>Proposição</v>
      </c>
      <c r="E421" s="4">
        <v>8.0</v>
      </c>
      <c r="F421" s="2" t="str">
        <f>IFERROR(VLOOKUP(E421,grupos!$A$2:$B$100,2,0),"0")</f>
        <v>Processo Administrativo</v>
      </c>
      <c r="G421" s="10">
        <v>11.0</v>
      </c>
      <c r="H421" s="10" t="str">
        <f>IFERROR(VLOOKUP(G421,fontes!$A$2:$B$100,2,0),"0")</f>
        <v>Rede PIU</v>
      </c>
      <c r="I421" s="11">
        <v>43293.0</v>
      </c>
      <c r="J421" s="10"/>
      <c r="K421" s="9" t="s">
        <v>697</v>
      </c>
      <c r="L421" s="14" t="s">
        <v>698</v>
      </c>
    </row>
    <row r="422" ht="12.75" customHeight="1">
      <c r="A422" s="10">
        <v>9.0</v>
      </c>
      <c r="B422" s="2" t="str">
        <f>IFERROR(VLOOKUP(A422,projetos!$A$2:$B$96,2,0),"0")</f>
        <v>PIU Vila Olímpia</v>
      </c>
      <c r="C422" s="10">
        <v>2.0</v>
      </c>
      <c r="D422" s="3" t="str">
        <f>IFERROR(VLOOKUP(C422,tramitacao!$A$2:$B$101,2,0),"0")</f>
        <v>Consulta Pública Inicial</v>
      </c>
      <c r="E422" s="10">
        <v>1.0</v>
      </c>
      <c r="F422" s="2" t="str">
        <f>IFERROR(VLOOKUP(E422,grupos!$A$2:$B$100,2,0),"0")</f>
        <v>Consulta Instâncias</v>
      </c>
      <c r="G422" s="10">
        <v>12.0</v>
      </c>
      <c r="H422" s="10" t="str">
        <f>IFERROR(VLOOKUP(G422,fontes!$A$2:$B$100,2,0),"0")</f>
        <v>Site SPURB</v>
      </c>
      <c r="I422" s="11">
        <v>43293.0</v>
      </c>
      <c r="J422" s="10"/>
      <c r="K422" s="9" t="s">
        <v>699</v>
      </c>
      <c r="L422" s="9" t="s">
        <v>700</v>
      </c>
    </row>
    <row r="423" ht="12.75" customHeight="1">
      <c r="A423" s="10">
        <v>9.0</v>
      </c>
      <c r="B423" s="2" t="str">
        <f>IFERROR(VLOOKUP(A423,projetos!$A$2:$B$96,2,0),"0")</f>
        <v>PIU Vila Olímpia</v>
      </c>
      <c r="C423" s="10">
        <v>2.0</v>
      </c>
      <c r="D423" s="3" t="str">
        <f>IFERROR(VLOOKUP(C423,tramitacao!$A$2:$B$101,2,0),"0")</f>
        <v>Consulta Pública Inicial</v>
      </c>
      <c r="E423" s="10">
        <v>1.0</v>
      </c>
      <c r="F423" s="2" t="str">
        <f>IFERROR(VLOOKUP(E423,grupos!$A$2:$B$100,2,0),"0")</f>
        <v>Consulta Instâncias</v>
      </c>
      <c r="G423" s="10">
        <v>12.0</v>
      </c>
      <c r="H423" s="10" t="str">
        <f>IFERROR(VLOOKUP(G423,fontes!$A$2:$B$100,2,0),"0")</f>
        <v>Site SPURB</v>
      </c>
      <c r="I423" s="11">
        <v>43293.0</v>
      </c>
      <c r="J423" s="10"/>
      <c r="K423" s="9" t="s">
        <v>701</v>
      </c>
      <c r="L423" s="9" t="s">
        <v>702</v>
      </c>
    </row>
    <row r="424" ht="12.75" customHeight="1">
      <c r="A424" s="10">
        <v>10.0</v>
      </c>
      <c r="B424" s="2" t="str">
        <f>IFERROR(VLOOKUP(A424,projetos!$A$2:$B$96,2,0),"0")</f>
        <v>PIU Nações Unidas</v>
      </c>
      <c r="C424" s="10">
        <v>1.0</v>
      </c>
      <c r="D424" s="3" t="str">
        <f>IFERROR(VLOOKUP(C424,tramitacao!$A$2:$B$101,2,0),"0")</f>
        <v>Proposição</v>
      </c>
      <c r="E424" s="4">
        <v>8.0</v>
      </c>
      <c r="F424" s="2" t="str">
        <f>IFERROR(VLOOKUP(E424,grupos!$A$2:$B$100,2,0),"0")</f>
        <v>Processo Administrativo</v>
      </c>
      <c r="G424" s="10">
        <v>13.0</v>
      </c>
      <c r="H424" s="10" t="str">
        <f>IFERROR(VLOOKUP(G424,fontes!$A$2:$B$100,2,0),"0")</f>
        <v>Ministério Público</v>
      </c>
      <c r="I424" s="11">
        <v>43293.0</v>
      </c>
      <c r="J424" s="10"/>
      <c r="K424" s="9" t="s">
        <v>703</v>
      </c>
      <c r="L424" s="9" t="s">
        <v>704</v>
      </c>
    </row>
    <row r="425" ht="12.75" customHeight="1">
      <c r="A425" s="10">
        <v>10.0</v>
      </c>
      <c r="B425" s="2" t="str">
        <f>IFERROR(VLOOKUP(A425,projetos!$A$2:$B$96,2,0),"0")</f>
        <v>PIU Nações Unidas</v>
      </c>
      <c r="C425" s="10">
        <v>2.0</v>
      </c>
      <c r="D425" s="3" t="str">
        <f>IFERROR(VLOOKUP(C425,tramitacao!$A$2:$B$101,2,0),"0")</f>
        <v>Consulta Pública Inicial</v>
      </c>
      <c r="E425" s="10">
        <v>1.0</v>
      </c>
      <c r="F425" s="2" t="str">
        <f>IFERROR(VLOOKUP(E425,grupos!$A$2:$B$100,2,0),"0")</f>
        <v>Consulta Instâncias</v>
      </c>
      <c r="G425" s="10">
        <v>12.0</v>
      </c>
      <c r="H425" s="10" t="str">
        <f>IFERROR(VLOOKUP(G425,fontes!$A$2:$B$100,2,0),"0")</f>
        <v>Site SPURB</v>
      </c>
      <c r="I425" s="11">
        <v>43293.0</v>
      </c>
      <c r="J425" s="10"/>
      <c r="K425" s="9" t="s">
        <v>705</v>
      </c>
      <c r="L425" s="14" t="s">
        <v>706</v>
      </c>
    </row>
    <row r="426" ht="12.75" customHeight="1">
      <c r="A426" s="10">
        <v>10.0</v>
      </c>
      <c r="B426" s="2" t="str">
        <f>IFERROR(VLOOKUP(A426,projetos!$A$2:$B$96,2,0),"0")</f>
        <v>PIU Nações Unidas</v>
      </c>
      <c r="C426" s="10">
        <v>2.0</v>
      </c>
      <c r="D426" s="3" t="str">
        <f>IFERROR(VLOOKUP(C426,tramitacao!$A$2:$B$101,2,0),"0")</f>
        <v>Consulta Pública Inicial</v>
      </c>
      <c r="E426" s="10">
        <v>1.0</v>
      </c>
      <c r="F426" s="2" t="str">
        <f>IFERROR(VLOOKUP(E426,grupos!$A$2:$B$100,2,0),"0")</f>
        <v>Consulta Instâncias</v>
      </c>
      <c r="G426" s="10">
        <v>12.0</v>
      </c>
      <c r="H426" s="10" t="str">
        <f>IFERROR(VLOOKUP(G426,fontes!$A$2:$B$100,2,0),"0")</f>
        <v>Site SPURB</v>
      </c>
      <c r="I426" s="11">
        <v>43293.0</v>
      </c>
      <c r="J426" s="10"/>
      <c r="K426" s="9" t="s">
        <v>707</v>
      </c>
      <c r="L426" s="14" t="s">
        <v>708</v>
      </c>
    </row>
    <row r="427" ht="12.75" customHeight="1">
      <c r="A427" s="10">
        <v>16.0</v>
      </c>
      <c r="B427" s="2" t="str">
        <f>IFERROR(VLOOKUP(A427,projetos!$A$2:$B$96,2,0),"0")</f>
        <v>Bairros Tamanduateí</v>
      </c>
      <c r="C427" s="10">
        <v>5.0</v>
      </c>
      <c r="D427" s="3" t="str">
        <f>IFERROR(VLOOKUP(C427,tramitacao!$A$2:$B$101,2,0),"0")</f>
        <v>Discussão Pública</v>
      </c>
      <c r="E427" s="10">
        <v>4.0</v>
      </c>
      <c r="F427" s="2" t="str">
        <f>IFERROR(VLOOKUP(E427,grupos!$A$2:$B$100,2,0),"0")</f>
        <v>Audiência Pública</v>
      </c>
      <c r="G427" s="10">
        <v>1.0</v>
      </c>
      <c r="H427" s="10" t="str">
        <f>IFERROR(VLOOKUP(G427,fontes!$A$2:$B$100,2,0),"0")</f>
        <v>Gestão Urbana</v>
      </c>
      <c r="I427" s="11">
        <v>43293.0</v>
      </c>
      <c r="J427" s="10"/>
      <c r="K427" s="9" t="s">
        <v>132</v>
      </c>
      <c r="L427" s="9" t="s">
        <v>709</v>
      </c>
    </row>
    <row r="428" ht="12.75" customHeight="1">
      <c r="A428" s="10">
        <v>16.0</v>
      </c>
      <c r="B428" s="2" t="str">
        <f>IFERROR(VLOOKUP(A428,projetos!$A$2:$B$96,2,0),"0")</f>
        <v>Bairros Tamanduateí</v>
      </c>
      <c r="C428" s="10">
        <v>7.0</v>
      </c>
      <c r="D428" s="3" t="str">
        <f>IFERROR(VLOOKUP(C428,tramitacao!$A$2:$B$101,2,0),"0")</f>
        <v>Encaminhamento Jurídico</v>
      </c>
      <c r="E428" s="10">
        <v>0.0</v>
      </c>
      <c r="F428" s="2" t="str">
        <f>IFERROR(VLOOKUP(E428,grupos!$A$2:$B$100,2,0),"0")</f>
        <v>0</v>
      </c>
      <c r="G428" s="10">
        <v>9.0</v>
      </c>
      <c r="H428" s="10" t="str">
        <f>IFERROR(VLOOKUP(G428,fontes!$A$2:$B$100,2,0),"0")</f>
        <v>CMSP</v>
      </c>
      <c r="I428" s="11">
        <v>43293.0</v>
      </c>
      <c r="J428" s="10"/>
      <c r="K428" s="9" t="s">
        <v>710</v>
      </c>
      <c r="L428" s="9" t="s">
        <v>711</v>
      </c>
    </row>
    <row r="429" ht="12.75" customHeight="1">
      <c r="A429" s="10">
        <v>4.0</v>
      </c>
      <c r="B429" s="2" t="str">
        <f>IFERROR(VLOOKUP(A429,projetos!$A$2:$B$96,2,0),"0")</f>
        <v>PIU NESP</v>
      </c>
      <c r="C429" s="10">
        <v>5.0</v>
      </c>
      <c r="D429" s="3" t="str">
        <f>IFERROR(VLOOKUP(C429,tramitacao!$A$2:$B$101,2,0),"0")</f>
        <v>Discussão Pública</v>
      </c>
      <c r="E429" s="10">
        <v>1.0</v>
      </c>
      <c r="F429" s="2" t="str">
        <f>IFERROR(VLOOKUP(E429,grupos!$A$2:$B$100,2,0),"0")</f>
        <v>Consulta Instâncias</v>
      </c>
      <c r="G429" s="10">
        <v>15.0</v>
      </c>
      <c r="H429" s="10" t="str">
        <f>IFERROR(VLOOKUP(G429,fontes!$A$2:$B$100,2,0),"0")</f>
        <v>Marcelo Ignatios</v>
      </c>
      <c r="I429" s="11"/>
      <c r="J429" s="10"/>
      <c r="K429" s="9" t="s">
        <v>712</v>
      </c>
      <c r="L429" s="9" t="s">
        <v>713</v>
      </c>
    </row>
    <row r="430" ht="12.75" customHeight="1">
      <c r="A430" s="10">
        <v>4.0</v>
      </c>
      <c r="B430" s="2" t="str">
        <f>IFERROR(VLOOKUP(A430,projetos!$A$2:$B$96,2,0),"0")</f>
        <v>PIU NESP</v>
      </c>
      <c r="C430" s="10">
        <v>5.0</v>
      </c>
      <c r="D430" s="3" t="str">
        <f>IFERROR(VLOOKUP(C430,tramitacao!$A$2:$B$101,2,0),"0")</f>
        <v>Discussão Pública</v>
      </c>
      <c r="E430" s="10">
        <v>1.0</v>
      </c>
      <c r="F430" s="2" t="str">
        <f>IFERROR(VLOOKUP(E430,grupos!$A$2:$B$100,2,0),"0")</f>
        <v>Consulta Instâncias</v>
      </c>
      <c r="G430" s="10">
        <v>15.0</v>
      </c>
      <c r="H430" s="10" t="str">
        <f>IFERROR(VLOOKUP(G430,fontes!$A$2:$B$100,2,0),"0")</f>
        <v>Marcelo Ignatios</v>
      </c>
      <c r="I430" s="11"/>
      <c r="J430" s="10"/>
      <c r="K430" s="9" t="s">
        <v>714</v>
      </c>
      <c r="L430" s="9" t="s">
        <v>715</v>
      </c>
    </row>
    <row r="431" ht="12.75" customHeight="1">
      <c r="A431" s="10">
        <v>4.0</v>
      </c>
      <c r="B431" s="2" t="str">
        <f>IFERROR(VLOOKUP(A431,projetos!$A$2:$B$96,2,0),"0")</f>
        <v>PIU NESP</v>
      </c>
      <c r="C431" s="10">
        <v>5.0</v>
      </c>
      <c r="D431" s="3" t="str">
        <f>IFERROR(VLOOKUP(C431,tramitacao!$A$2:$B$101,2,0),"0")</f>
        <v>Discussão Pública</v>
      </c>
      <c r="E431" s="10">
        <v>1.0</v>
      </c>
      <c r="F431" s="2" t="str">
        <f>IFERROR(VLOOKUP(E431,grupos!$A$2:$B$100,2,0),"0")</f>
        <v>Consulta Instâncias</v>
      </c>
      <c r="G431" s="10">
        <v>15.0</v>
      </c>
      <c r="H431" s="10" t="str">
        <f>IFERROR(VLOOKUP(G431,fontes!$A$2:$B$100,2,0),"0")</f>
        <v>Marcelo Ignatios</v>
      </c>
      <c r="I431" s="11"/>
      <c r="J431" s="10"/>
      <c r="K431" s="9" t="s">
        <v>716</v>
      </c>
      <c r="L431" s="9" t="s">
        <v>717</v>
      </c>
    </row>
    <row r="432" ht="12.75" customHeight="1">
      <c r="A432" s="10">
        <v>19.0</v>
      </c>
      <c r="B432" s="17" t="str">
        <f>IFERROR(VLOOKUP(A432,projetos!$A$2:$B$96,2,0),"0")</f>
        <v>PIU Terminal Princesa Isabel</v>
      </c>
      <c r="C432" s="10">
        <v>5.0</v>
      </c>
      <c r="D432" s="3" t="str">
        <f>IFERROR(VLOOKUP(C432,tramitacao!$A$2:$B$101,2,0),"0")</f>
        <v>Discussão Pública</v>
      </c>
      <c r="E432" s="10">
        <v>6.0</v>
      </c>
      <c r="F432" s="2" t="str">
        <f>IFERROR(VLOOKUP(E432,grupos!$A$2:$B$100,2,0),"0")</f>
        <v>Outros</v>
      </c>
      <c r="G432" s="10">
        <v>16.0</v>
      </c>
      <c r="H432" s="10" t="str">
        <f>IFERROR(VLOOKUP(G432,fontes!$A$2:$B$100,2,0),"0")</f>
        <v>Site PMSP</v>
      </c>
      <c r="I432" s="11">
        <v>43294.0</v>
      </c>
      <c r="J432" s="10"/>
      <c r="K432" s="9" t="s">
        <v>718</v>
      </c>
      <c r="L432" s="9" t="s">
        <v>719</v>
      </c>
    </row>
    <row r="433" ht="12.75" customHeight="1">
      <c r="A433" s="10">
        <v>19.0</v>
      </c>
      <c r="B433" s="17" t="str">
        <f>IFERROR(VLOOKUP(A433,projetos!$A$2:$B$96,2,0),"0")</f>
        <v>PIU Terminal Princesa Isabel</v>
      </c>
      <c r="C433" s="10">
        <v>5.0</v>
      </c>
      <c r="D433" s="3" t="str">
        <f>IFERROR(VLOOKUP(C433,tramitacao!$A$2:$B$101,2,0),"0")</f>
        <v>Discussão Pública</v>
      </c>
      <c r="E433" s="10">
        <v>6.0</v>
      </c>
      <c r="F433" s="2" t="str">
        <f>IFERROR(VLOOKUP(E433,grupos!$A$2:$B$100,2,0),"0")</f>
        <v>Outros</v>
      </c>
      <c r="G433" s="10">
        <v>17.0</v>
      </c>
      <c r="H433" s="10" t="str">
        <f>IFERROR(VLOOKUP(G433,fontes!$A$2:$B$100,2,0),"0")</f>
        <v>Site SMDP</v>
      </c>
      <c r="I433" s="11">
        <v>43294.0</v>
      </c>
      <c r="J433" s="10"/>
      <c r="K433" s="9" t="s">
        <v>720</v>
      </c>
      <c r="L433" s="9" t="s">
        <v>721</v>
      </c>
    </row>
    <row r="434" ht="12.75" customHeight="1">
      <c r="A434" s="10">
        <v>19.0</v>
      </c>
      <c r="B434" s="17" t="str">
        <f>IFERROR(VLOOKUP(A434,projetos!$A$2:$B$96,2,0),"0")</f>
        <v>PIU Terminal Princesa Isabel</v>
      </c>
      <c r="C434" s="10">
        <v>5.0</v>
      </c>
      <c r="D434" s="3" t="str">
        <f>IFERROR(VLOOKUP(C434,tramitacao!$A$2:$B$101,2,0),"0")</f>
        <v>Discussão Pública</v>
      </c>
      <c r="E434" s="10">
        <v>6.0</v>
      </c>
      <c r="F434" s="2" t="str">
        <f>IFERROR(VLOOKUP(E434,grupos!$A$2:$B$100,2,0),"0")</f>
        <v>Outros</v>
      </c>
      <c r="G434" s="10">
        <v>17.0</v>
      </c>
      <c r="H434" s="10" t="str">
        <f>IFERROR(VLOOKUP(G434,fontes!$A$2:$B$100,2,0),"0")</f>
        <v>Site SMDP</v>
      </c>
      <c r="I434" s="11">
        <v>43294.0</v>
      </c>
      <c r="J434" s="10"/>
      <c r="K434" s="9" t="s">
        <v>722</v>
      </c>
      <c r="L434" s="9" t="s">
        <v>723</v>
      </c>
    </row>
    <row r="435" ht="12.75" customHeight="1">
      <c r="A435" s="10">
        <v>8.0</v>
      </c>
      <c r="B435" s="2" t="str">
        <f>IFERROR(VLOOKUP(A435,projetos!$A$2:$B$96,2,0),"0")</f>
        <v>PIU Pacaembu</v>
      </c>
      <c r="C435" s="10">
        <v>8.0</v>
      </c>
      <c r="D435" s="3" t="str">
        <f>IFERROR(VLOOKUP(C435,tramitacao!$A$2:$B$101,2,0),"0")</f>
        <v>Implantação</v>
      </c>
      <c r="E435" s="10">
        <v>6.0</v>
      </c>
      <c r="F435" s="2" t="str">
        <f>IFERROR(VLOOKUP(E435,grupos!$A$2:$B$100,2,0),"0")</f>
        <v>Outros</v>
      </c>
      <c r="G435" s="10">
        <v>17.0</v>
      </c>
      <c r="H435" s="10" t="str">
        <f>IFERROR(VLOOKUP(G435,fontes!$A$2:$B$100,2,0),"0")</f>
        <v>Site SMDP</v>
      </c>
      <c r="I435" s="11">
        <v>43294.0</v>
      </c>
      <c r="J435" s="10"/>
      <c r="K435" s="9" t="s">
        <v>724</v>
      </c>
      <c r="L435" s="9" t="s">
        <v>725</v>
      </c>
    </row>
    <row r="436" ht="12.75" customHeight="1">
      <c r="A436" s="10">
        <v>8.0</v>
      </c>
      <c r="B436" s="2" t="str">
        <f>IFERROR(VLOOKUP(A436,projetos!$A$2:$B$96,2,0),"0")</f>
        <v>PIU Pacaembu</v>
      </c>
      <c r="C436" s="10">
        <v>8.0</v>
      </c>
      <c r="D436" s="3" t="str">
        <f>IFERROR(VLOOKUP(C436,tramitacao!$A$2:$B$101,2,0),"0")</f>
        <v>Implantação</v>
      </c>
      <c r="E436" s="10">
        <v>6.0</v>
      </c>
      <c r="F436" s="2" t="str">
        <f>IFERROR(VLOOKUP(E436,grupos!$A$2:$B$100,2,0),"0")</f>
        <v>Outros</v>
      </c>
      <c r="G436" s="10">
        <v>17.0</v>
      </c>
      <c r="H436" s="10" t="str">
        <f>IFERROR(VLOOKUP(G436,fontes!$A$2:$B$100,2,0),"0")</f>
        <v>Site SMDP</v>
      </c>
      <c r="I436" s="11"/>
      <c r="J436" s="10"/>
      <c r="K436" s="9" t="s">
        <v>726</v>
      </c>
      <c r="L436" s="9" t="s">
        <v>727</v>
      </c>
    </row>
    <row r="437" ht="12.75" customHeight="1">
      <c r="A437" s="10">
        <v>8.0</v>
      </c>
      <c r="B437" s="2" t="str">
        <f>IFERROR(VLOOKUP(A437,projetos!$A$2:$B$96,2,0),"0")</f>
        <v>PIU Pacaembu</v>
      </c>
      <c r="C437" s="10">
        <v>8.0</v>
      </c>
      <c r="D437" s="3" t="str">
        <f>IFERROR(VLOOKUP(C437,tramitacao!$A$2:$B$101,2,0),"0")</f>
        <v>Implantação</v>
      </c>
      <c r="E437" s="10">
        <v>6.0</v>
      </c>
      <c r="F437" s="2" t="str">
        <f>IFERROR(VLOOKUP(E437,grupos!$A$2:$B$100,2,0),"0")</f>
        <v>Outros</v>
      </c>
      <c r="G437" s="10">
        <v>17.0</v>
      </c>
      <c r="H437" s="10" t="str">
        <f>IFERROR(VLOOKUP(G437,fontes!$A$2:$B$100,2,0),"0")</f>
        <v>Site SMDP</v>
      </c>
      <c r="I437" s="11"/>
      <c r="J437" s="10"/>
      <c r="K437" s="9" t="s">
        <v>728</v>
      </c>
      <c r="L437" s="9" t="s">
        <v>729</v>
      </c>
    </row>
    <row r="438" ht="12.75" customHeight="1">
      <c r="A438" s="10">
        <v>8.0</v>
      </c>
      <c r="B438" s="2" t="str">
        <f>IFERROR(VLOOKUP(A438,projetos!$A$2:$B$96,2,0),"0")</f>
        <v>PIU Pacaembu</v>
      </c>
      <c r="C438" s="10">
        <v>8.0</v>
      </c>
      <c r="D438" s="3" t="str">
        <f>IFERROR(VLOOKUP(C438,tramitacao!$A$2:$B$101,2,0),"0")</f>
        <v>Implantação</v>
      </c>
      <c r="E438" s="10">
        <v>6.0</v>
      </c>
      <c r="F438" s="2" t="str">
        <f>IFERROR(VLOOKUP(E438,grupos!$A$2:$B$100,2,0),"0")</f>
        <v>Outros</v>
      </c>
      <c r="G438" s="10">
        <v>17.0</v>
      </c>
      <c r="H438" s="10" t="str">
        <f>IFERROR(VLOOKUP(G438,fontes!$A$2:$B$100,2,0),"0")</f>
        <v>Site SMDP</v>
      </c>
      <c r="I438" s="11"/>
      <c r="J438" s="10"/>
      <c r="K438" s="9" t="s">
        <v>730</v>
      </c>
      <c r="L438" s="9" t="s">
        <v>731</v>
      </c>
    </row>
    <row r="439" ht="12.75" customHeight="1">
      <c r="A439" s="10">
        <v>8.0</v>
      </c>
      <c r="B439" s="2" t="str">
        <f>IFERROR(VLOOKUP(A439,projetos!$A$2:$B$96,2,0),"0")</f>
        <v>PIU Pacaembu</v>
      </c>
      <c r="C439" s="10">
        <v>6.0</v>
      </c>
      <c r="D439" s="3" t="str">
        <f>IFERROR(VLOOKUP(C439,tramitacao!$A$2:$B$101,2,0),"0")</f>
        <v>Consolidação PIU</v>
      </c>
      <c r="E439" s="10">
        <v>0.0</v>
      </c>
      <c r="F439" s="2" t="str">
        <f>IFERROR(VLOOKUP(E439,grupos!$A$2:$B$100,2,0),"0")</f>
        <v>0</v>
      </c>
      <c r="G439" s="10">
        <v>1.0</v>
      </c>
      <c r="H439" s="10" t="str">
        <f>IFERROR(VLOOKUP(G439,fontes!$A$2:$B$100,2,0),"0")</f>
        <v>Gestão Urbana</v>
      </c>
      <c r="I439" s="31">
        <v>43294.0</v>
      </c>
      <c r="J439" s="10"/>
      <c r="K439" s="9" t="s">
        <v>732</v>
      </c>
      <c r="L439" s="9" t="s">
        <v>733</v>
      </c>
      <c r="M439" s="9"/>
      <c r="N439" s="9"/>
      <c r="O439" s="9"/>
      <c r="P439" s="9"/>
      <c r="Q439" s="9"/>
      <c r="R439" s="9"/>
      <c r="S439" s="9"/>
      <c r="T439" s="9"/>
      <c r="U439" s="9"/>
      <c r="V439" s="9"/>
      <c r="W439" s="9"/>
      <c r="X439" s="9"/>
      <c r="Y439" s="9"/>
      <c r="Z439" s="9"/>
      <c r="AA439" s="9"/>
    </row>
    <row r="440" ht="12.75" customHeight="1">
      <c r="A440" s="10">
        <v>8.0</v>
      </c>
      <c r="B440" s="2" t="str">
        <f>IFERROR(VLOOKUP(A440,projetos!$A$2:$B$96,2,0),"0")</f>
        <v>PIU Pacaembu</v>
      </c>
      <c r="C440" s="10">
        <v>6.0</v>
      </c>
      <c r="D440" s="3" t="str">
        <f>IFERROR(VLOOKUP(C440,tramitacao!$A$2:$B$101,2,0),"0")</f>
        <v>Consolidação PIU</v>
      </c>
      <c r="E440" s="10">
        <v>0.0</v>
      </c>
      <c r="F440" s="2" t="str">
        <f>IFERROR(VLOOKUP(E440,grupos!$A$2:$B$100,2,0),"0")</f>
        <v>0</v>
      </c>
      <c r="G440" s="10">
        <v>1.0</v>
      </c>
      <c r="H440" s="10" t="str">
        <f>IFERROR(VLOOKUP(G440,fontes!$A$2:$B$100,2,0),"0")</f>
        <v>Gestão Urbana</v>
      </c>
      <c r="I440" s="31">
        <v>43294.0</v>
      </c>
      <c r="J440" s="10"/>
      <c r="K440" s="9" t="s">
        <v>734</v>
      </c>
      <c r="L440" s="9" t="s">
        <v>735</v>
      </c>
    </row>
    <row r="441" ht="12.75" customHeight="1">
      <c r="A441" s="10">
        <v>11.0</v>
      </c>
      <c r="B441" s="2" t="str">
        <f>IFERROR(VLOOKUP(A441,projetos!$A$2:$B$96,2,0),"0")</f>
        <v>PIU Setor Central</v>
      </c>
      <c r="C441" s="10">
        <v>2.0</v>
      </c>
      <c r="D441" s="3" t="str">
        <f>IFERROR(VLOOKUP(C441,tramitacao!$A$2:$B$101,2,0),"0")</f>
        <v>Consulta Pública Inicial</v>
      </c>
      <c r="E441" s="10">
        <v>5.0</v>
      </c>
      <c r="F441" s="2" t="str">
        <f>IFERROR(VLOOKUP(E441,grupos!$A$2:$B$100,2,0),"0")</f>
        <v>Reuniões Bilateriais</v>
      </c>
      <c r="G441" s="10">
        <v>1.0</v>
      </c>
      <c r="H441" s="10" t="str">
        <f>IFERROR(VLOOKUP(G441,fontes!$A$2:$B$100,2,0),"0")</f>
        <v>Gestão Urbana</v>
      </c>
      <c r="I441" s="11">
        <v>43285.0</v>
      </c>
      <c r="J441" s="3" t="s">
        <v>624</v>
      </c>
      <c r="K441" s="9" t="s">
        <v>484</v>
      </c>
      <c r="L441" s="22" t="s">
        <v>736</v>
      </c>
    </row>
    <row r="442" ht="12.75" customHeight="1">
      <c r="A442" s="10">
        <v>11.0</v>
      </c>
      <c r="B442" s="2" t="str">
        <f>IFERROR(VLOOKUP(A442,projetos!$A$2:$B$96,2,0),"0")</f>
        <v>PIU Setor Central</v>
      </c>
      <c r="C442" s="10">
        <v>2.0</v>
      </c>
      <c r="D442" s="3" t="str">
        <f>IFERROR(VLOOKUP(C442,tramitacao!$A$2:$B$101,2,0),"0")</f>
        <v>Consulta Pública Inicial</v>
      </c>
      <c r="E442" s="10">
        <v>5.0</v>
      </c>
      <c r="F442" s="2" t="str">
        <f>IFERROR(VLOOKUP(E442,grupos!$A$2:$B$100,2,0),"0")</f>
        <v>Reuniões Bilateriais</v>
      </c>
      <c r="G442" s="10">
        <v>1.0</v>
      </c>
      <c r="H442" s="10" t="str">
        <f>IFERROR(VLOOKUP(G442,fontes!$A$2:$B$100,2,0),"0")</f>
        <v>Gestão Urbana</v>
      </c>
      <c r="I442" s="11">
        <v>43285.0</v>
      </c>
      <c r="J442" s="3" t="s">
        <v>624</v>
      </c>
      <c r="K442" s="9" t="s">
        <v>504</v>
      </c>
      <c r="L442" s="9" t="s">
        <v>737</v>
      </c>
    </row>
    <row r="443" ht="12.75" customHeight="1">
      <c r="A443" s="10">
        <v>11.0</v>
      </c>
      <c r="B443" s="2" t="str">
        <f>IFERROR(VLOOKUP(A443,projetos!$A$2:$B$96,2,0),"0")</f>
        <v>PIU Setor Central</v>
      </c>
      <c r="C443" s="10">
        <v>2.0</v>
      </c>
      <c r="D443" s="3" t="str">
        <f>IFERROR(VLOOKUP(C443,tramitacao!$A$2:$B$101,2,0),"0")</f>
        <v>Consulta Pública Inicial</v>
      </c>
      <c r="E443" s="10">
        <v>2.0</v>
      </c>
      <c r="F443" s="2" t="str">
        <f>IFERROR(VLOOKUP(E443,grupos!$A$2:$B$100,2,0),"0")</f>
        <v>Consulta Inicial</v>
      </c>
      <c r="G443" s="10">
        <v>16.0</v>
      </c>
      <c r="H443" s="10" t="str">
        <f>IFERROR(VLOOKUP(G443,fontes!$A$2:$B$100,2,0),"0")</f>
        <v>Site PMSP</v>
      </c>
      <c r="I443" s="11">
        <v>43291.0</v>
      </c>
      <c r="J443" s="3" t="s">
        <v>738</v>
      </c>
      <c r="K443" s="9" t="s">
        <v>739</v>
      </c>
      <c r="L443" s="32"/>
    </row>
    <row r="444" ht="12.75" customHeight="1">
      <c r="A444" s="10">
        <v>11.0</v>
      </c>
      <c r="B444" s="2" t="str">
        <f>IFERROR(VLOOKUP(A444,projetos!$A$2:$B$96,2,0),"0")</f>
        <v>PIU Setor Central</v>
      </c>
      <c r="C444" s="10">
        <v>2.0</v>
      </c>
      <c r="D444" s="3" t="str">
        <f>IFERROR(VLOOKUP(C444,tramitacao!$A$2:$B$101,2,0),"0")</f>
        <v>Consulta Pública Inicial</v>
      </c>
      <c r="E444" s="10">
        <v>2.0</v>
      </c>
      <c r="F444" s="2" t="str">
        <f>IFERROR(VLOOKUP(E444,grupos!$A$2:$B$100,2,0),"0")</f>
        <v>Consulta Inicial</v>
      </c>
      <c r="G444" s="10">
        <v>1.0</v>
      </c>
      <c r="H444" s="10" t="str">
        <f>IFERROR(VLOOKUP(G444,fontes!$A$2:$B$100,2,0),"0")</f>
        <v>Gestão Urbana</v>
      </c>
      <c r="I444" s="11">
        <v>43291.0</v>
      </c>
      <c r="J444" s="3" t="s">
        <v>738</v>
      </c>
      <c r="K444" s="9" t="s">
        <v>222</v>
      </c>
      <c r="L444" s="14" t="s">
        <v>740</v>
      </c>
    </row>
    <row r="445" ht="12.75" customHeight="1">
      <c r="A445" s="10">
        <v>11.0</v>
      </c>
      <c r="B445" s="2" t="str">
        <f>IFERROR(VLOOKUP(A445,projetos!$A$2:$B$96,2,0),"0")</f>
        <v>PIU Setor Central</v>
      </c>
      <c r="C445" s="4">
        <v>12.0</v>
      </c>
      <c r="D445" s="3" t="str">
        <f>IFERROR(VLOOKUP(C445,tramitacao!$A$2:$B$101,2,0),"0")</f>
        <v>n/a</v>
      </c>
      <c r="E445" s="10">
        <v>0.0</v>
      </c>
      <c r="F445" s="2" t="str">
        <f>IFERROR(VLOOKUP(E445,grupos!$A$2:$B$100,2,0),"0")</f>
        <v>0</v>
      </c>
      <c r="G445" s="10">
        <v>1.0</v>
      </c>
      <c r="H445" s="10" t="str">
        <f>IFERROR(VLOOKUP(G445,fontes!$A$2:$B$100,2,0),"0")</f>
        <v>Gestão Urbana</v>
      </c>
      <c r="I445" s="11">
        <v>43294.0</v>
      </c>
      <c r="J445" s="10"/>
      <c r="K445" s="9" t="s">
        <v>517</v>
      </c>
      <c r="L445" s="22" t="s">
        <v>741</v>
      </c>
    </row>
    <row r="446" ht="12.75" customHeight="1">
      <c r="A446" s="10">
        <v>11.0</v>
      </c>
      <c r="B446" s="2" t="str">
        <f>IFERROR(VLOOKUP(A446,projetos!$A$2:$B$96,2,0),"0")</f>
        <v>PIU Setor Central</v>
      </c>
      <c r="C446" s="10">
        <v>2.0</v>
      </c>
      <c r="D446" s="3" t="str">
        <f>IFERROR(VLOOKUP(C446,tramitacao!$A$2:$B$101,2,0),"0")</f>
        <v>Consulta Pública Inicial</v>
      </c>
      <c r="E446" s="10">
        <v>5.0</v>
      </c>
      <c r="F446" s="2" t="str">
        <f>IFERROR(VLOOKUP(E446,grupos!$A$2:$B$100,2,0),"0")</f>
        <v>Reuniões Bilateriais</v>
      </c>
      <c r="G446" s="10">
        <v>1.0</v>
      </c>
      <c r="H446" s="10" t="str">
        <f>IFERROR(VLOOKUP(G446,fontes!$A$2:$B$100,2,0),"0")</f>
        <v>Gestão Urbana</v>
      </c>
      <c r="I446" s="11">
        <v>43313.0</v>
      </c>
      <c r="J446" s="3" t="s">
        <v>742</v>
      </c>
      <c r="K446" s="33" t="s">
        <v>484</v>
      </c>
      <c r="L446" s="9" t="s">
        <v>743</v>
      </c>
    </row>
    <row r="447" ht="12.75" customHeight="1">
      <c r="A447" s="10">
        <v>11.0</v>
      </c>
      <c r="B447" s="2" t="str">
        <f>IFERROR(VLOOKUP(A447,projetos!$A$2:$B$96,2,0),"0")</f>
        <v>PIU Setor Central</v>
      </c>
      <c r="C447" s="10">
        <v>2.0</v>
      </c>
      <c r="D447" s="3" t="str">
        <f>IFERROR(VLOOKUP(C447,tramitacao!$A$2:$B$101,2,0),"0")</f>
        <v>Consulta Pública Inicial</v>
      </c>
      <c r="E447" s="10">
        <v>5.0</v>
      </c>
      <c r="F447" s="2" t="str">
        <f>IFERROR(VLOOKUP(E447,grupos!$A$2:$B$100,2,0),"0")</f>
        <v>Reuniões Bilateriais</v>
      </c>
      <c r="G447" s="10">
        <v>1.0</v>
      </c>
      <c r="H447" s="10" t="str">
        <f>IFERROR(VLOOKUP(G447,fontes!$A$2:$B$100,2,0),"0")</f>
        <v>Gestão Urbana</v>
      </c>
      <c r="I447" s="11">
        <v>43313.0</v>
      </c>
      <c r="J447" s="3" t="s">
        <v>742</v>
      </c>
      <c r="K447" s="33" t="s">
        <v>504</v>
      </c>
      <c r="L447" s="18" t="s">
        <v>744</v>
      </c>
    </row>
    <row r="448" ht="12.75" customHeight="1">
      <c r="A448" s="10">
        <v>7.0</v>
      </c>
      <c r="B448" s="2" t="str">
        <f>IFERROR(VLOOKUP(A448,projetos!$A$2:$B$96,2,0),"0")</f>
        <v>PIU Anhembi</v>
      </c>
      <c r="C448" s="10">
        <v>2.0</v>
      </c>
      <c r="D448" s="3" t="str">
        <f>IFERROR(VLOOKUP(C448,tramitacao!$A$2:$B$101,2,0),"0")</f>
        <v>Consulta Pública Inicial</v>
      </c>
      <c r="E448" s="10">
        <v>2.0</v>
      </c>
      <c r="F448" s="2" t="str">
        <f>IFERROR(VLOOKUP(E448,grupos!$A$2:$B$100,2,0),"0")</f>
        <v>Consulta Inicial</v>
      </c>
      <c r="G448" s="10">
        <v>1.0</v>
      </c>
      <c r="H448" s="10" t="str">
        <f>IFERROR(VLOOKUP(G448,fontes!$A$2:$B$100,2,0),"0")</f>
        <v>Gestão Urbana</v>
      </c>
      <c r="I448" s="11">
        <v>43300.0</v>
      </c>
      <c r="J448" s="10"/>
      <c r="K448" s="9" t="s">
        <v>745</v>
      </c>
      <c r="L448" s="9" t="s">
        <v>746</v>
      </c>
    </row>
    <row r="449" ht="12.75" customHeight="1">
      <c r="A449" s="10">
        <v>7.0</v>
      </c>
      <c r="B449" s="2" t="str">
        <f>IFERROR(VLOOKUP(A449,projetos!$A$2:$B$96,2,0),"0")</f>
        <v>PIU Anhembi</v>
      </c>
      <c r="C449" s="10">
        <v>5.0</v>
      </c>
      <c r="D449" s="3" t="str">
        <f>IFERROR(VLOOKUP(C449,tramitacao!$A$2:$B$101,2,0),"0")</f>
        <v>Discussão Pública</v>
      </c>
      <c r="E449" s="10">
        <v>3.0</v>
      </c>
      <c r="F449" s="2" t="str">
        <f>IFERROR(VLOOKUP(E449,grupos!$A$2:$B$100,2,0),"0")</f>
        <v>Consulta Minuta</v>
      </c>
      <c r="G449" s="10">
        <v>1.0</v>
      </c>
      <c r="H449" s="10" t="str">
        <f>IFERROR(VLOOKUP(G449,fontes!$A$2:$B$100,2,0),"0")</f>
        <v>Gestão Urbana</v>
      </c>
      <c r="I449" s="11">
        <v>43308.0</v>
      </c>
      <c r="J449" s="10"/>
      <c r="K449" s="9" t="s">
        <v>747</v>
      </c>
      <c r="L449" s="14" t="s">
        <v>748</v>
      </c>
    </row>
    <row r="450" ht="12.75" customHeight="1">
      <c r="A450" s="10">
        <v>7.0</v>
      </c>
      <c r="B450" s="2" t="str">
        <f>IFERROR(VLOOKUP(A450,projetos!$A$2:$B$96,2,0),"0")</f>
        <v>PIU Anhembi</v>
      </c>
      <c r="C450" s="10">
        <v>0.0</v>
      </c>
      <c r="D450" s="3" t="str">
        <f>IFERROR(VLOOKUP(C450,tramitacao!$A$2:$B$101,2,0),"0")</f>
        <v>0</v>
      </c>
      <c r="E450" s="10">
        <v>0.0</v>
      </c>
      <c r="F450" s="2" t="str">
        <f>IFERROR(VLOOKUP(E450,grupos!$A$2:$B$100,2,0),"0")</f>
        <v>0</v>
      </c>
      <c r="G450" s="10">
        <v>1.0</v>
      </c>
      <c r="H450" s="10" t="str">
        <f>IFERROR(VLOOKUP(G450,fontes!$A$2:$B$100,2,0),"0")</f>
        <v>Gestão Urbana</v>
      </c>
      <c r="I450" s="11">
        <v>43308.0</v>
      </c>
      <c r="J450" s="10"/>
      <c r="K450" s="9" t="s">
        <v>749</v>
      </c>
      <c r="L450" s="9" t="s">
        <v>750</v>
      </c>
    </row>
    <row r="451" ht="12.75" customHeight="1">
      <c r="A451" s="10">
        <v>7.0</v>
      </c>
      <c r="B451" s="2" t="str">
        <f>IFERROR(VLOOKUP(A451,projetos!$A$2:$B$96,2,0),"0")</f>
        <v>PIU Anhembi</v>
      </c>
      <c r="C451" s="10">
        <v>0.0</v>
      </c>
      <c r="D451" s="3" t="str">
        <f>IFERROR(VLOOKUP(C451,tramitacao!$A$2:$B$101,2,0),"0")</f>
        <v>0</v>
      </c>
      <c r="E451" s="10">
        <v>0.0</v>
      </c>
      <c r="F451" s="2" t="str">
        <f>IFERROR(VLOOKUP(E451,grupos!$A$2:$B$100,2,0),"0")</f>
        <v>0</v>
      </c>
      <c r="G451" s="10">
        <v>1.0</v>
      </c>
      <c r="H451" s="10" t="str">
        <f>IFERROR(VLOOKUP(G451,fontes!$A$2:$B$100,2,0),"0")</f>
        <v>Gestão Urbana</v>
      </c>
      <c r="I451" s="11">
        <v>43308.0</v>
      </c>
      <c r="J451" s="10"/>
      <c r="K451" s="9" t="s">
        <v>751</v>
      </c>
      <c r="L451" s="9" t="s">
        <v>752</v>
      </c>
    </row>
    <row r="452" ht="12.75" customHeight="1">
      <c r="A452" s="10">
        <v>7.0</v>
      </c>
      <c r="B452" s="2" t="str">
        <f>IFERROR(VLOOKUP(A452,projetos!$A$2:$B$96,2,0),"0")</f>
        <v>PIU Anhembi</v>
      </c>
      <c r="C452" s="10">
        <v>0.0</v>
      </c>
      <c r="D452" s="3" t="str">
        <f>IFERROR(VLOOKUP(C452,tramitacao!$A$2:$B$101,2,0),"0")</f>
        <v>0</v>
      </c>
      <c r="E452" s="10">
        <v>0.0</v>
      </c>
      <c r="F452" s="2" t="str">
        <f>IFERROR(VLOOKUP(E452,grupos!$A$2:$B$100,2,0),"0")</f>
        <v>0</v>
      </c>
      <c r="G452" s="10">
        <v>1.0</v>
      </c>
      <c r="H452" s="10" t="str">
        <f>IFERROR(VLOOKUP(G452,fontes!$A$2:$B$100,2,0),"0")</f>
        <v>Gestão Urbana</v>
      </c>
      <c r="I452" s="11">
        <v>43308.0</v>
      </c>
      <c r="J452" s="10"/>
      <c r="K452" s="9" t="s">
        <v>753</v>
      </c>
      <c r="L452" s="9" t="s">
        <v>754</v>
      </c>
      <c r="M452" s="9"/>
      <c r="N452" s="9"/>
      <c r="O452" s="9"/>
      <c r="P452" s="9"/>
      <c r="Q452" s="9"/>
      <c r="R452" s="9"/>
      <c r="S452" s="9"/>
      <c r="T452" s="9"/>
      <c r="U452" s="9"/>
      <c r="V452" s="9"/>
      <c r="W452" s="9"/>
      <c r="X452" s="9"/>
      <c r="Y452" s="9"/>
      <c r="Z452" s="9"/>
      <c r="AA452" s="9"/>
    </row>
    <row r="453" ht="12.75" customHeight="1">
      <c r="A453" s="10">
        <v>7.0</v>
      </c>
      <c r="B453" s="2" t="str">
        <f>IFERROR(VLOOKUP(A453,projetos!$A$2:$B$96,2,0),"0")</f>
        <v>PIU Anhembi</v>
      </c>
      <c r="C453" s="10">
        <v>0.0</v>
      </c>
      <c r="D453" s="3" t="str">
        <f>IFERROR(VLOOKUP(C453,tramitacao!$A$2:$B$101,2,0),"0")</f>
        <v>0</v>
      </c>
      <c r="E453" s="10">
        <v>0.0</v>
      </c>
      <c r="F453" s="2" t="str">
        <f>IFERROR(VLOOKUP(E453,grupos!$A$2:$B$100,2,0),"0")</f>
        <v>0</v>
      </c>
      <c r="G453" s="10">
        <v>1.0</v>
      </c>
      <c r="H453" s="10" t="str">
        <f>IFERROR(VLOOKUP(G453,fontes!$A$2:$B$100,2,0),"0")</f>
        <v>Gestão Urbana</v>
      </c>
      <c r="I453" s="11">
        <v>43308.0</v>
      </c>
      <c r="J453" s="10"/>
      <c r="K453" s="9" t="s">
        <v>755</v>
      </c>
      <c r="L453" s="9" t="s">
        <v>756</v>
      </c>
      <c r="M453" s="9"/>
      <c r="N453" s="9"/>
      <c r="O453" s="9"/>
      <c r="P453" s="9"/>
      <c r="Q453" s="9"/>
      <c r="R453" s="9"/>
      <c r="S453" s="9"/>
      <c r="T453" s="9"/>
      <c r="U453" s="9"/>
      <c r="V453" s="9"/>
      <c r="W453" s="9"/>
      <c r="X453" s="9"/>
      <c r="Y453" s="9"/>
      <c r="Z453" s="9"/>
      <c r="AA453" s="9"/>
    </row>
    <row r="454" ht="12.75" customHeight="1">
      <c r="A454" s="10">
        <v>7.0</v>
      </c>
      <c r="B454" s="2" t="str">
        <f>IFERROR(VLOOKUP(A454,projetos!$A$2:$B$96,2,0),"0")</f>
        <v>PIU Anhembi</v>
      </c>
      <c r="C454" s="10">
        <v>0.0</v>
      </c>
      <c r="D454" s="3" t="str">
        <f>IFERROR(VLOOKUP(C454,tramitacao!$A$2:$B$101,2,0),"0")</f>
        <v>0</v>
      </c>
      <c r="E454" s="10">
        <v>0.0</v>
      </c>
      <c r="F454" s="2" t="str">
        <f>IFERROR(VLOOKUP(E454,grupos!$A$2:$B$100,2,0),"0")</f>
        <v>0</v>
      </c>
      <c r="G454" s="10">
        <v>1.0</v>
      </c>
      <c r="H454" s="10" t="str">
        <f>IFERROR(VLOOKUP(G454,fontes!$A$2:$B$100,2,0),"0")</f>
        <v>Gestão Urbana</v>
      </c>
      <c r="I454" s="11">
        <v>43308.0</v>
      </c>
      <c r="J454" s="10"/>
      <c r="K454" s="9" t="s">
        <v>757</v>
      </c>
      <c r="L454" s="9" t="s">
        <v>758</v>
      </c>
      <c r="M454" s="9"/>
      <c r="N454" s="9"/>
      <c r="O454" s="9"/>
      <c r="P454" s="9"/>
      <c r="Q454" s="9"/>
      <c r="R454" s="9"/>
      <c r="S454" s="9"/>
      <c r="T454" s="9"/>
      <c r="U454" s="9"/>
      <c r="V454" s="9"/>
      <c r="W454" s="9"/>
      <c r="X454" s="9"/>
      <c r="Y454" s="9"/>
      <c r="Z454" s="9"/>
      <c r="AA454" s="9"/>
    </row>
    <row r="455" ht="12.75" customHeight="1">
      <c r="A455" s="10">
        <v>7.0</v>
      </c>
      <c r="B455" s="2" t="str">
        <f>IFERROR(VLOOKUP(A455,projetos!$A$2:$B$96,2,0),"0")</f>
        <v>PIU Anhembi</v>
      </c>
      <c r="C455" s="10">
        <v>0.0</v>
      </c>
      <c r="D455" s="3" t="str">
        <f>IFERROR(VLOOKUP(C455,tramitacao!$A$2:$B$101,2,0),"0")</f>
        <v>0</v>
      </c>
      <c r="E455" s="10">
        <v>0.0</v>
      </c>
      <c r="F455" s="2" t="str">
        <f>IFERROR(VLOOKUP(E455,grupos!$A$2:$B$100,2,0),"0")</f>
        <v>0</v>
      </c>
      <c r="G455" s="10">
        <v>1.0</v>
      </c>
      <c r="H455" s="10" t="str">
        <f>IFERROR(VLOOKUP(G455,fontes!$A$2:$B$100,2,0),"0")</f>
        <v>Gestão Urbana</v>
      </c>
      <c r="I455" s="11">
        <v>43308.0</v>
      </c>
      <c r="J455" s="10"/>
      <c r="K455" s="9" t="s">
        <v>759</v>
      </c>
      <c r="L455" s="9" t="s">
        <v>760</v>
      </c>
      <c r="M455" s="9"/>
      <c r="N455" s="9"/>
      <c r="O455" s="9"/>
      <c r="P455" s="9"/>
      <c r="Q455" s="9"/>
      <c r="R455" s="9"/>
      <c r="S455" s="9"/>
      <c r="T455" s="9"/>
      <c r="U455" s="9"/>
      <c r="V455" s="9"/>
      <c r="W455" s="9"/>
      <c r="X455" s="9"/>
      <c r="Y455" s="9"/>
      <c r="Z455" s="9"/>
      <c r="AA455" s="9"/>
    </row>
    <row r="456" ht="12.75" customHeight="1">
      <c r="A456" s="10">
        <v>7.0</v>
      </c>
      <c r="B456" s="2" t="str">
        <f>IFERROR(VLOOKUP(A456,projetos!$A$2:$B$96,2,0),"0")</f>
        <v>PIU Anhembi</v>
      </c>
      <c r="C456" s="10">
        <v>0.0</v>
      </c>
      <c r="D456" s="3" t="str">
        <f>IFERROR(VLOOKUP(C456,tramitacao!$A$2:$B$101,2,0),"0")</f>
        <v>0</v>
      </c>
      <c r="E456" s="10">
        <v>0.0</v>
      </c>
      <c r="F456" s="2" t="str">
        <f>IFERROR(VLOOKUP(E456,grupos!$A$2:$B$100,2,0),"0")</f>
        <v>0</v>
      </c>
      <c r="G456" s="10">
        <v>1.0</v>
      </c>
      <c r="H456" s="10" t="str">
        <f>IFERROR(VLOOKUP(G456,fontes!$A$2:$B$100,2,0),"0")</f>
        <v>Gestão Urbana</v>
      </c>
      <c r="I456" s="11">
        <v>43308.0</v>
      </c>
      <c r="J456" s="10"/>
      <c r="K456" s="9" t="s">
        <v>761</v>
      </c>
      <c r="L456" s="9" t="s">
        <v>762</v>
      </c>
      <c r="M456" s="9"/>
      <c r="N456" s="9"/>
      <c r="O456" s="9"/>
      <c r="P456" s="9"/>
      <c r="Q456" s="9"/>
      <c r="R456" s="9"/>
      <c r="S456" s="9"/>
      <c r="T456" s="9"/>
      <c r="U456" s="9"/>
      <c r="V456" s="9"/>
      <c r="W456" s="9"/>
      <c r="X456" s="9"/>
      <c r="Y456" s="9"/>
      <c r="Z456" s="9"/>
      <c r="AA456" s="9"/>
    </row>
    <row r="457" ht="12.75" customHeight="1">
      <c r="A457" s="10">
        <v>7.0</v>
      </c>
      <c r="B457" s="2" t="str">
        <f>IFERROR(VLOOKUP(A457,projetos!$A$2:$B$96,2,0),"0")</f>
        <v>PIU Anhembi</v>
      </c>
      <c r="C457" s="10">
        <v>0.0</v>
      </c>
      <c r="D457" s="3" t="str">
        <f>IFERROR(VLOOKUP(C457,tramitacao!$A$2:$B$101,2,0),"0")</f>
        <v>0</v>
      </c>
      <c r="E457" s="10">
        <v>0.0</v>
      </c>
      <c r="F457" s="2" t="str">
        <f>IFERROR(VLOOKUP(E457,grupos!$A$2:$B$100,2,0),"0")</f>
        <v>0</v>
      </c>
      <c r="G457" s="10">
        <v>1.0</v>
      </c>
      <c r="H457" s="10" t="str">
        <f>IFERROR(VLOOKUP(G457,fontes!$A$2:$B$100,2,0),"0")</f>
        <v>Gestão Urbana</v>
      </c>
      <c r="I457" s="11">
        <v>43308.0</v>
      </c>
      <c r="J457" s="10"/>
      <c r="K457" s="9" t="s">
        <v>763</v>
      </c>
      <c r="L457" s="9" t="s">
        <v>764</v>
      </c>
      <c r="M457" s="9"/>
      <c r="N457" s="9"/>
      <c r="O457" s="9"/>
      <c r="P457" s="9"/>
      <c r="Q457" s="9"/>
      <c r="R457" s="9"/>
      <c r="S457" s="9"/>
      <c r="T457" s="9"/>
      <c r="U457" s="9"/>
      <c r="V457" s="9"/>
      <c r="W457" s="9"/>
      <c r="X457" s="9"/>
      <c r="Y457" s="9"/>
      <c r="Z457" s="9"/>
      <c r="AA457" s="9"/>
    </row>
    <row r="458" ht="12.75" customHeight="1">
      <c r="A458" s="10">
        <v>7.0</v>
      </c>
      <c r="B458" s="2" t="str">
        <f>IFERROR(VLOOKUP(A458,projetos!$A$2:$B$96,2,0),"0")</f>
        <v>PIU Anhembi</v>
      </c>
      <c r="C458" s="10">
        <v>5.0</v>
      </c>
      <c r="D458" s="3" t="str">
        <f>IFERROR(VLOOKUP(C458,tramitacao!$A$2:$B$101,2,0),"0")</f>
        <v>Discussão Pública</v>
      </c>
      <c r="E458" s="10">
        <v>2.0</v>
      </c>
      <c r="F458" s="2" t="str">
        <f>IFERROR(VLOOKUP(E458,grupos!$A$2:$B$100,2,0),"0")</f>
        <v>Consulta Inicial</v>
      </c>
      <c r="G458" s="10">
        <v>1.0</v>
      </c>
      <c r="H458" s="10" t="str">
        <f>IFERROR(VLOOKUP(G458,fontes!$A$2:$B$100,2,0),"0")</f>
        <v>Gestão Urbana</v>
      </c>
      <c r="I458" s="11">
        <v>43311.0</v>
      </c>
      <c r="J458" s="10"/>
      <c r="K458" s="9" t="s">
        <v>765</v>
      </c>
      <c r="L458" s="9" t="s">
        <v>766</v>
      </c>
      <c r="M458" s="9"/>
      <c r="N458" s="9"/>
      <c r="O458" s="9"/>
      <c r="P458" s="9"/>
      <c r="Q458" s="9"/>
      <c r="R458" s="9"/>
      <c r="S458" s="9"/>
      <c r="T458" s="9"/>
      <c r="U458" s="9"/>
      <c r="V458" s="9"/>
      <c r="W458" s="9"/>
      <c r="X458" s="9"/>
      <c r="Y458" s="9"/>
      <c r="Z458" s="9"/>
      <c r="AA458" s="9"/>
    </row>
    <row r="459" ht="12.75" customHeight="1">
      <c r="A459" s="10">
        <v>7.0</v>
      </c>
      <c r="B459" s="2" t="str">
        <f>IFERROR(VLOOKUP(A459,projetos!$A$2:$B$96,2,0),"0")</f>
        <v>PIU Anhembi</v>
      </c>
      <c r="C459" s="4">
        <v>12.0</v>
      </c>
      <c r="D459" s="3" t="str">
        <f>IFERROR(VLOOKUP(C459,tramitacao!$A$2:$B$101,2,0),"0")</f>
        <v>n/a</v>
      </c>
      <c r="E459" s="10">
        <v>2.0</v>
      </c>
      <c r="F459" s="2" t="str">
        <f>IFERROR(VLOOKUP(E459,grupos!$A$2:$B$100,2,0),"0")</f>
        <v>Consulta Inicial</v>
      </c>
      <c r="G459" s="10">
        <v>1.0</v>
      </c>
      <c r="H459" s="10" t="str">
        <f>IFERROR(VLOOKUP(G459,fontes!$A$2:$B$100,2,0),"0")</f>
        <v>Gestão Urbana</v>
      </c>
      <c r="I459" s="11">
        <v>43311.0</v>
      </c>
      <c r="J459" s="10"/>
      <c r="K459" s="9" t="s">
        <v>517</v>
      </c>
      <c r="L459" s="9" t="s">
        <v>767</v>
      </c>
      <c r="M459" s="9"/>
      <c r="N459" s="9"/>
      <c r="O459" s="9"/>
      <c r="P459" s="9"/>
      <c r="Q459" s="9"/>
      <c r="R459" s="9"/>
      <c r="S459" s="9"/>
      <c r="T459" s="9"/>
      <c r="U459" s="9"/>
      <c r="V459" s="9"/>
      <c r="W459" s="9"/>
      <c r="X459" s="9"/>
      <c r="Y459" s="9"/>
      <c r="Z459" s="9"/>
      <c r="AA459" s="9"/>
    </row>
    <row r="460" ht="12.75" customHeight="1">
      <c r="A460" s="10">
        <v>7.0</v>
      </c>
      <c r="B460" s="2" t="str">
        <f>IFERROR(VLOOKUP(A460,projetos!$A$2:$B$96,2,0),"0")</f>
        <v>PIU Anhembi</v>
      </c>
      <c r="C460" s="10">
        <v>5.0</v>
      </c>
      <c r="D460" s="3" t="str">
        <f>IFERROR(VLOOKUP(C460,tramitacao!$A$2:$B$101,2,0),"0")</f>
        <v>Discussão Pública</v>
      </c>
      <c r="E460" s="10">
        <v>3.0</v>
      </c>
      <c r="F460" s="2" t="str">
        <f>IFERROR(VLOOKUP(E460,grupos!$A$2:$B$100,2,0),"0")</f>
        <v>Consulta Minuta</v>
      </c>
      <c r="G460" s="10">
        <v>1.0</v>
      </c>
      <c r="H460" s="10" t="str">
        <f>IFERROR(VLOOKUP(G460,fontes!$A$2:$B$100,2,0),"0")</f>
        <v>Gestão Urbana</v>
      </c>
      <c r="I460" s="11">
        <v>43311.0</v>
      </c>
      <c r="J460" s="10"/>
      <c r="K460" s="9" t="s">
        <v>768</v>
      </c>
      <c r="L460" s="14" t="s">
        <v>769</v>
      </c>
    </row>
    <row r="461" ht="14.25" customHeight="1">
      <c r="A461" s="10">
        <v>11.0</v>
      </c>
      <c r="B461" s="2" t="str">
        <f>IFERROR(VLOOKUP(A461,projetos!$A$2:$B$96,2,0),"0")</f>
        <v>PIU Setor Central</v>
      </c>
      <c r="C461" s="4">
        <v>13.0</v>
      </c>
      <c r="D461" s="3" t="str">
        <f>IFERROR(VLOOKUP(C461,tramitacao!$A$2:$B$101,2,0),"0")</f>
        <v>Processo Administrativo</v>
      </c>
      <c r="E461" s="10">
        <v>0.0</v>
      </c>
      <c r="F461" s="2" t="str">
        <f>IFERROR(VLOOKUP(E461,grupos!$A$2:$B$100,2,0),"0")</f>
        <v>0</v>
      </c>
      <c r="G461" s="10">
        <v>10.0</v>
      </c>
      <c r="H461" s="10" t="str">
        <f>IFERROR(VLOOKUP(G461,fontes!$A$2:$B$100,2,0),"0")</f>
        <v>SEI</v>
      </c>
      <c r="I461" s="11">
        <v>43318.0</v>
      </c>
      <c r="J461" s="10"/>
      <c r="K461" s="16" t="s">
        <v>770</v>
      </c>
      <c r="L461" s="9" t="s">
        <v>771</v>
      </c>
    </row>
    <row r="462" ht="12.75" customHeight="1">
      <c r="A462" s="10">
        <v>11.0</v>
      </c>
      <c r="B462" s="2" t="str">
        <f>IFERROR(VLOOKUP(A462,projetos!$A$2:$B$96,2,0),"0")</f>
        <v>PIU Setor Central</v>
      </c>
      <c r="C462" s="10">
        <v>2.0</v>
      </c>
      <c r="D462" s="3" t="str">
        <f>IFERROR(VLOOKUP(C462,tramitacao!$A$2:$B$101,2,0),"0")</f>
        <v>Consulta Pública Inicial</v>
      </c>
      <c r="E462" s="10">
        <v>1.0</v>
      </c>
      <c r="F462" s="2" t="str">
        <f>IFERROR(VLOOKUP(E462,grupos!$A$2:$B$100,2,0),"0")</f>
        <v>Consulta Instâncias</v>
      </c>
      <c r="G462" s="10">
        <v>19.0</v>
      </c>
      <c r="H462" s="10" t="str">
        <f>IFERROR(VLOOKUP(G462,fontes!$A$2:$B$100,2,0),"0")</f>
        <v>Email SMUL</v>
      </c>
      <c r="I462" s="11">
        <v>43335.0</v>
      </c>
      <c r="J462" s="3" t="s">
        <v>772</v>
      </c>
      <c r="K462" s="9" t="s">
        <v>515</v>
      </c>
      <c r="L462" s="22" t="s">
        <v>773</v>
      </c>
    </row>
    <row r="463" ht="12.75" customHeight="1">
      <c r="A463" s="10">
        <v>2.0</v>
      </c>
      <c r="B463" s="2" t="str">
        <f>IFERROR(VLOOKUP(A463,projetos!$A$2:$B$96,2,0),"0")</f>
        <v>PIU Vila Leopoldina</v>
      </c>
      <c r="C463" s="10">
        <v>0.0</v>
      </c>
      <c r="D463" s="3" t="str">
        <f>IFERROR(VLOOKUP(C463,tramitacao!$A$2:$B$101,2,0),"0")</f>
        <v>0</v>
      </c>
      <c r="E463" s="10">
        <v>0.0</v>
      </c>
      <c r="F463" s="2" t="str">
        <f>IFERROR(VLOOKUP(E463,grupos!$A$2:$B$100,2,0),"0")</f>
        <v>0</v>
      </c>
      <c r="G463" s="10">
        <v>1.0</v>
      </c>
      <c r="H463" s="10" t="str">
        <f>IFERROR(VLOOKUP(G463,fontes!$A$2:$B$100,2,0),"0")</f>
        <v>Gestão Urbana</v>
      </c>
      <c r="I463" s="11">
        <v>43314.0</v>
      </c>
      <c r="J463" s="10"/>
      <c r="K463" s="9" t="s">
        <v>774</v>
      </c>
      <c r="L463" s="9" t="s">
        <v>775</v>
      </c>
    </row>
    <row r="464" ht="12.75" customHeight="1">
      <c r="A464" s="10">
        <v>2.0</v>
      </c>
      <c r="B464" s="2" t="str">
        <f>IFERROR(VLOOKUP(A464,projetos!$A$2:$B$96,2,0),"0")</f>
        <v>PIU Vila Leopoldina</v>
      </c>
      <c r="C464" s="10">
        <v>0.0</v>
      </c>
      <c r="D464" s="3" t="str">
        <f>IFERROR(VLOOKUP(C464,tramitacao!$A$2:$B$101,2,0),"0")</f>
        <v>0</v>
      </c>
      <c r="E464" s="10">
        <v>0.0</v>
      </c>
      <c r="F464" s="2" t="str">
        <f>IFERROR(VLOOKUP(E464,grupos!$A$2:$B$100,2,0),"0")</f>
        <v>0</v>
      </c>
      <c r="G464" s="10">
        <v>1.0</v>
      </c>
      <c r="H464" s="10" t="str">
        <f>IFERROR(VLOOKUP(G464,fontes!$A$2:$B$100,2,0),"0")</f>
        <v>Gestão Urbana</v>
      </c>
      <c r="I464" s="11">
        <v>43314.0</v>
      </c>
      <c r="J464" s="10"/>
      <c r="K464" s="16" t="s">
        <v>776</v>
      </c>
      <c r="L464" s="9" t="s">
        <v>777</v>
      </c>
    </row>
    <row r="465" ht="12.75" customHeight="1">
      <c r="A465" s="10">
        <v>2.0</v>
      </c>
      <c r="B465" s="2" t="str">
        <f>IFERROR(VLOOKUP(A465,projetos!$A$2:$B$96,2,0),"0")</f>
        <v>PIU Vila Leopoldina</v>
      </c>
      <c r="C465" s="10">
        <v>0.0</v>
      </c>
      <c r="D465" s="3" t="str">
        <f>IFERROR(VLOOKUP(C465,tramitacao!$A$2:$B$101,2,0),"0")</f>
        <v>0</v>
      </c>
      <c r="E465" s="10">
        <v>0.0</v>
      </c>
      <c r="F465" s="2" t="str">
        <f>IFERROR(VLOOKUP(E465,grupos!$A$2:$B$100,2,0),"0")</f>
        <v>0</v>
      </c>
      <c r="G465" s="10">
        <v>1.0</v>
      </c>
      <c r="H465" s="10" t="str">
        <f>IFERROR(VLOOKUP(G465,fontes!$A$2:$B$100,2,0),"0")</f>
        <v>Gestão Urbana</v>
      </c>
      <c r="I465" s="11">
        <v>43314.0</v>
      </c>
      <c r="J465" s="10"/>
      <c r="K465" s="9" t="s">
        <v>778</v>
      </c>
      <c r="L465" s="9" t="s">
        <v>779</v>
      </c>
      <c r="M465" s="9"/>
      <c r="N465" s="9"/>
      <c r="O465" s="9"/>
      <c r="P465" s="9"/>
      <c r="Q465" s="9"/>
      <c r="R465" s="9"/>
      <c r="S465" s="9"/>
      <c r="T465" s="9"/>
      <c r="U465" s="9"/>
      <c r="V465" s="9"/>
      <c r="W465" s="9"/>
      <c r="X465" s="9"/>
      <c r="Y465" s="9"/>
      <c r="Z465" s="9"/>
      <c r="AA465" s="9"/>
    </row>
    <row r="466" ht="12.75" customHeight="1">
      <c r="A466" s="10">
        <v>2.0</v>
      </c>
      <c r="B466" s="2" t="str">
        <f>IFERROR(VLOOKUP(A466,projetos!$A$2:$B$96,2,0),"0")</f>
        <v>PIU Vila Leopoldina</v>
      </c>
      <c r="C466" s="10">
        <v>5.0</v>
      </c>
      <c r="D466" s="3" t="str">
        <f>IFERROR(VLOOKUP(C466,tramitacao!$A$2:$B$101,2,0),"0")</f>
        <v>Discussão Pública</v>
      </c>
      <c r="E466" s="10">
        <v>5.0</v>
      </c>
      <c r="F466" s="2" t="str">
        <f>IFERROR(VLOOKUP(E466,grupos!$A$2:$B$100,2,0),"0")</f>
        <v>Reuniões Bilateriais</v>
      </c>
      <c r="G466" s="10">
        <v>1.0</v>
      </c>
      <c r="H466" s="10" t="str">
        <f>IFERROR(VLOOKUP(G466,fontes!$A$2:$B$100,2,0),"0")</f>
        <v>Gestão Urbana</v>
      </c>
      <c r="I466" s="11"/>
      <c r="J466" s="10"/>
      <c r="K466" s="9" t="s">
        <v>780</v>
      </c>
      <c r="L466" s="9" t="s">
        <v>781</v>
      </c>
      <c r="M466" s="9"/>
      <c r="N466" s="9"/>
      <c r="O466" s="9"/>
      <c r="P466" s="9"/>
      <c r="Q466" s="9"/>
      <c r="R466" s="9"/>
      <c r="S466" s="9"/>
      <c r="T466" s="9"/>
      <c r="U466" s="9"/>
      <c r="V466" s="9"/>
      <c r="W466" s="9"/>
      <c r="X466" s="9"/>
      <c r="Y466" s="9"/>
      <c r="Z466" s="9"/>
      <c r="AA466" s="9"/>
    </row>
    <row r="467" ht="12.75" customHeight="1">
      <c r="A467" s="10">
        <v>2.0</v>
      </c>
      <c r="B467" s="2" t="str">
        <f>IFERROR(VLOOKUP(A467,projetos!$A$2:$B$96,2,0),"0")</f>
        <v>PIU Vila Leopoldina</v>
      </c>
      <c r="C467" s="10">
        <v>5.0</v>
      </c>
      <c r="D467" s="3" t="str">
        <f>IFERROR(VLOOKUP(C467,tramitacao!$A$2:$B$101,2,0),"0")</f>
        <v>Discussão Pública</v>
      </c>
      <c r="E467" s="10">
        <v>5.0</v>
      </c>
      <c r="F467" s="2" t="str">
        <f>IFERROR(VLOOKUP(E467,grupos!$A$2:$B$100,2,0),"0")</f>
        <v>Reuniões Bilateriais</v>
      </c>
      <c r="G467" s="10">
        <v>1.0</v>
      </c>
      <c r="H467" s="10" t="str">
        <f>IFERROR(VLOOKUP(G467,fontes!$A$2:$B$100,2,0),"0")</f>
        <v>Gestão Urbana</v>
      </c>
      <c r="I467" s="11"/>
      <c r="J467" s="10"/>
      <c r="K467" s="9" t="s">
        <v>782</v>
      </c>
      <c r="L467" s="14" t="s">
        <v>783</v>
      </c>
      <c r="M467" s="9"/>
      <c r="N467" s="9"/>
      <c r="O467" s="9"/>
      <c r="P467" s="9"/>
      <c r="Q467" s="9"/>
      <c r="R467" s="9"/>
      <c r="S467" s="9"/>
      <c r="T467" s="9"/>
      <c r="U467" s="9"/>
      <c r="V467" s="9"/>
      <c r="W467" s="9"/>
      <c r="X467" s="9"/>
      <c r="Y467" s="9"/>
      <c r="Z467" s="9"/>
      <c r="AA467" s="9"/>
    </row>
    <row r="468" ht="12.75" customHeight="1">
      <c r="A468" s="10">
        <v>2.0</v>
      </c>
      <c r="B468" s="2" t="str">
        <f>IFERROR(VLOOKUP(A468,projetos!$A$2:$B$96,2,0),"0")</f>
        <v>PIU Vila Leopoldina</v>
      </c>
      <c r="C468" s="10">
        <v>5.0</v>
      </c>
      <c r="D468" s="3" t="str">
        <f>IFERROR(VLOOKUP(C468,tramitacao!$A$2:$B$101,2,0),"0")</f>
        <v>Discussão Pública</v>
      </c>
      <c r="E468" s="10">
        <v>5.0</v>
      </c>
      <c r="F468" s="2" t="str">
        <f>IFERROR(VLOOKUP(E468,grupos!$A$2:$B$100,2,0),"0")</f>
        <v>Reuniões Bilateriais</v>
      </c>
      <c r="G468" s="10">
        <v>1.0</v>
      </c>
      <c r="H468" s="10" t="str">
        <f>IFERROR(VLOOKUP(G468,fontes!$A$2:$B$100,2,0),"0")</f>
        <v>Gestão Urbana</v>
      </c>
      <c r="I468" s="11"/>
      <c r="J468" s="10"/>
      <c r="K468" s="9" t="s">
        <v>784</v>
      </c>
      <c r="L468" s="9" t="s">
        <v>785</v>
      </c>
      <c r="M468" s="9"/>
      <c r="N468" s="9"/>
      <c r="O468" s="9"/>
      <c r="P468" s="9"/>
      <c r="Q468" s="9"/>
      <c r="R468" s="9"/>
      <c r="S468" s="9"/>
      <c r="T468" s="9"/>
      <c r="U468" s="9"/>
      <c r="V468" s="9"/>
      <c r="W468" s="9"/>
      <c r="X468" s="9"/>
      <c r="Y468" s="9"/>
      <c r="Z468" s="9"/>
      <c r="AA468" s="9"/>
    </row>
    <row r="469" ht="12.75" customHeight="1">
      <c r="A469" s="10">
        <v>2.0</v>
      </c>
      <c r="B469" s="2" t="str">
        <f>IFERROR(VLOOKUP(A469,projetos!$A$2:$B$96,2,0),"0")</f>
        <v>PIU Vila Leopoldina</v>
      </c>
      <c r="C469" s="10">
        <v>5.0</v>
      </c>
      <c r="D469" s="3" t="str">
        <f>IFERROR(VLOOKUP(C469,tramitacao!$A$2:$B$101,2,0),"0")</f>
        <v>Discussão Pública</v>
      </c>
      <c r="E469" s="10">
        <v>5.0</v>
      </c>
      <c r="F469" s="2" t="str">
        <f>IFERROR(VLOOKUP(E469,grupos!$A$2:$B$100,2,0),"0")</f>
        <v>Reuniões Bilateriais</v>
      </c>
      <c r="G469" s="10">
        <v>1.0</v>
      </c>
      <c r="H469" s="10" t="str">
        <f>IFERROR(VLOOKUP(G469,fontes!$A$2:$B$100,2,0),"0")</f>
        <v>Gestão Urbana</v>
      </c>
      <c r="I469" s="11"/>
      <c r="J469" s="10"/>
      <c r="K469" s="9" t="s">
        <v>786</v>
      </c>
      <c r="L469" s="9" t="s">
        <v>787</v>
      </c>
      <c r="M469" s="9"/>
      <c r="N469" s="9"/>
      <c r="O469" s="9"/>
      <c r="P469" s="9"/>
      <c r="Q469" s="9"/>
      <c r="R469" s="9"/>
      <c r="S469" s="9"/>
      <c r="T469" s="9"/>
      <c r="U469" s="9"/>
      <c r="V469" s="9"/>
      <c r="W469" s="9"/>
      <c r="X469" s="9"/>
      <c r="Y469" s="9"/>
      <c r="Z469" s="9"/>
      <c r="AA469" s="9"/>
    </row>
    <row r="470" ht="12.75" customHeight="1">
      <c r="A470" s="10">
        <v>2.0</v>
      </c>
      <c r="B470" s="2" t="str">
        <f>IFERROR(VLOOKUP(A470,projetos!$A$2:$B$96,2,0),"0")</f>
        <v>PIU Vila Leopoldina</v>
      </c>
      <c r="C470" s="10">
        <v>5.0</v>
      </c>
      <c r="D470" s="3" t="str">
        <f>IFERROR(VLOOKUP(C470,tramitacao!$A$2:$B$101,2,0),"0")</f>
        <v>Discussão Pública</v>
      </c>
      <c r="E470" s="10">
        <v>5.0</v>
      </c>
      <c r="F470" s="2" t="str">
        <f>IFERROR(VLOOKUP(E470,grupos!$A$2:$B$100,2,0),"0")</f>
        <v>Reuniões Bilateriais</v>
      </c>
      <c r="G470" s="10">
        <v>1.0</v>
      </c>
      <c r="H470" s="10" t="str">
        <f>IFERROR(VLOOKUP(G470,fontes!$A$2:$B$100,2,0),"0")</f>
        <v>Gestão Urbana</v>
      </c>
      <c r="I470" s="11"/>
      <c r="J470" s="10"/>
      <c r="K470" s="9" t="s">
        <v>788</v>
      </c>
      <c r="L470" s="9" t="s">
        <v>789</v>
      </c>
      <c r="M470" s="9"/>
      <c r="N470" s="9"/>
      <c r="O470" s="9"/>
      <c r="P470" s="9"/>
      <c r="Q470" s="9"/>
      <c r="R470" s="9"/>
      <c r="S470" s="9"/>
      <c r="T470" s="9"/>
      <c r="U470" s="9"/>
      <c r="V470" s="9"/>
      <c r="W470" s="9"/>
      <c r="X470" s="9"/>
      <c r="Y470" s="9"/>
      <c r="Z470" s="9"/>
      <c r="AA470" s="9"/>
    </row>
    <row r="471" ht="12.75" customHeight="1">
      <c r="A471" s="10">
        <v>5.0</v>
      </c>
      <c r="B471" s="2" t="str">
        <f>IFERROR(VLOOKUP(A471,projetos!$A$2:$B$96,2,0),"0")</f>
        <v>PIU Arco Jurubatuba</v>
      </c>
      <c r="C471" s="4">
        <v>13.0</v>
      </c>
      <c r="D471" s="3" t="str">
        <f>IFERROR(VLOOKUP(C471,tramitacao!$A$2:$B$101,2,0),"0")</f>
        <v>Processo Administrativo</v>
      </c>
      <c r="E471" s="10">
        <v>0.0</v>
      </c>
      <c r="F471" s="2" t="str">
        <f>IFERROR(VLOOKUP(E471,grupos!$A$2:$B$100,2,0),"0")</f>
        <v>0</v>
      </c>
      <c r="G471" s="10">
        <v>10.0</v>
      </c>
      <c r="H471" s="10" t="str">
        <f>IFERROR(VLOOKUP(G471,fontes!$A$2:$B$100,2,0),"0")</f>
        <v>SEI</v>
      </c>
      <c r="I471" s="11">
        <v>43315.0</v>
      </c>
      <c r="J471" s="10"/>
      <c r="K471" s="9" t="s">
        <v>790</v>
      </c>
      <c r="L471" s="9" t="s">
        <v>791</v>
      </c>
      <c r="M471" s="9"/>
      <c r="N471" s="9"/>
      <c r="O471" s="9"/>
      <c r="P471" s="9"/>
      <c r="Q471" s="9"/>
      <c r="R471" s="9"/>
      <c r="S471" s="9"/>
      <c r="T471" s="9"/>
      <c r="U471" s="9"/>
      <c r="V471" s="9"/>
      <c r="W471" s="9"/>
      <c r="X471" s="9"/>
      <c r="Y471" s="9"/>
      <c r="Z471" s="9"/>
      <c r="AA471" s="9"/>
    </row>
    <row r="472" ht="12.75" customHeight="1">
      <c r="A472" s="10">
        <v>8.0</v>
      </c>
      <c r="B472" s="2" t="str">
        <f>IFERROR(VLOOKUP(A472,projetos!$A$2:$B$96,2,0),"0")</f>
        <v>PIU Pacaembu</v>
      </c>
      <c r="C472" s="4">
        <v>13.0</v>
      </c>
      <c r="D472" s="3" t="str">
        <f>IFERROR(VLOOKUP(C472,tramitacao!$A$2:$B$101,2,0),"0")</f>
        <v>Processo Administrativo</v>
      </c>
      <c r="E472" s="10">
        <v>6.0</v>
      </c>
      <c r="F472" s="2" t="str">
        <f>IFERROR(VLOOKUP(E472,grupos!$A$2:$B$100,2,0),"0")</f>
        <v>Outros</v>
      </c>
      <c r="G472" s="10">
        <v>18.0</v>
      </c>
      <c r="H472" s="10" t="str">
        <f>IFERROR(VLOOKUP(G472,fontes!$A$2:$B$100,2,0),"0")</f>
        <v>DOC</v>
      </c>
      <c r="I472" s="11">
        <v>43315.0</v>
      </c>
      <c r="J472" s="10"/>
      <c r="K472" s="9" t="s">
        <v>792</v>
      </c>
      <c r="L472" s="14" t="s">
        <v>793</v>
      </c>
      <c r="M472" s="9"/>
      <c r="N472" s="9"/>
      <c r="O472" s="9"/>
      <c r="P472" s="9"/>
      <c r="Q472" s="9"/>
      <c r="R472" s="9"/>
      <c r="S472" s="9"/>
      <c r="T472" s="9"/>
      <c r="U472" s="9"/>
      <c r="V472" s="9"/>
      <c r="W472" s="9"/>
      <c r="X472" s="9"/>
      <c r="Y472" s="9"/>
      <c r="Z472" s="9"/>
      <c r="AA472" s="9"/>
    </row>
    <row r="473" ht="12.75" customHeight="1">
      <c r="A473" s="10">
        <v>2.0</v>
      </c>
      <c r="B473" s="2" t="str">
        <f>IFERROR(VLOOKUP(A473,projetos!$A$2:$B$96,2,0),"0")</f>
        <v>PIU Vila Leopoldina</v>
      </c>
      <c r="C473" s="10">
        <v>5.0</v>
      </c>
      <c r="D473" s="3" t="str">
        <f>IFERROR(VLOOKUP(C473,tramitacao!$A$2:$B$101,2,0),"0")</f>
        <v>Discussão Pública</v>
      </c>
      <c r="E473" s="10">
        <v>5.0</v>
      </c>
      <c r="F473" s="2" t="str">
        <f>IFERROR(VLOOKUP(E473,grupos!$A$2:$B$100,2,0),"0")</f>
        <v>Reuniões Bilateriais</v>
      </c>
      <c r="G473" s="10">
        <v>1.0</v>
      </c>
      <c r="H473" s="10" t="str">
        <f>IFERROR(VLOOKUP(G473,fontes!$A$2:$B$100,2,0),"0")</f>
        <v>Gestão Urbana</v>
      </c>
      <c r="I473" s="11"/>
      <c r="J473" s="10"/>
      <c r="K473" s="9" t="s">
        <v>794</v>
      </c>
      <c r="L473" s="14" t="s">
        <v>795</v>
      </c>
      <c r="M473" s="9"/>
      <c r="N473" s="9"/>
      <c r="O473" s="9"/>
      <c r="P473" s="9"/>
      <c r="Q473" s="9"/>
      <c r="R473" s="9"/>
      <c r="S473" s="9"/>
      <c r="T473" s="9"/>
      <c r="U473" s="9"/>
      <c r="V473" s="9"/>
      <c r="W473" s="9"/>
      <c r="X473" s="9"/>
      <c r="Y473" s="9"/>
      <c r="Z473" s="9"/>
      <c r="AA473" s="9"/>
    </row>
    <row r="474" ht="12.75" customHeight="1">
      <c r="A474" s="10">
        <v>2.0</v>
      </c>
      <c r="B474" s="2" t="str">
        <f>IFERROR(VLOOKUP(A474,projetos!$A$2:$B$96,2,0),"0")</f>
        <v>PIU Vila Leopoldina</v>
      </c>
      <c r="C474" s="10">
        <v>5.0</v>
      </c>
      <c r="D474" s="3" t="str">
        <f>IFERROR(VLOOKUP(C474,tramitacao!$A$2:$B$101,2,0),"0")</f>
        <v>Discussão Pública</v>
      </c>
      <c r="E474" s="10">
        <v>5.0</v>
      </c>
      <c r="F474" s="2" t="str">
        <f>IFERROR(VLOOKUP(E474,grupos!$A$2:$B$100,2,0),"0")</f>
        <v>Reuniões Bilateriais</v>
      </c>
      <c r="G474" s="10">
        <v>1.0</v>
      </c>
      <c r="H474" s="10" t="str">
        <f>IFERROR(VLOOKUP(G474,fontes!$A$2:$B$100,2,0),"0")</f>
        <v>Gestão Urbana</v>
      </c>
      <c r="I474" s="11"/>
      <c r="J474" s="10"/>
      <c r="K474" s="9" t="s">
        <v>796</v>
      </c>
      <c r="L474" s="14" t="s">
        <v>777</v>
      </c>
    </row>
    <row r="475" ht="12.75" customHeight="1">
      <c r="A475" s="10">
        <v>5.0</v>
      </c>
      <c r="B475" s="2" t="str">
        <f>IFERROR(VLOOKUP(A475,projetos!$A$2:$B$96,2,0),"0")</f>
        <v>PIU Arco Jurubatuba</v>
      </c>
      <c r="C475" s="4">
        <v>13.0</v>
      </c>
      <c r="D475" s="3" t="str">
        <f>IFERROR(VLOOKUP(C475,tramitacao!$A$2:$B$101,2,0),"0")</f>
        <v>Processo Administrativo</v>
      </c>
      <c r="E475" s="10">
        <v>0.0</v>
      </c>
      <c r="F475" s="2" t="str">
        <f>IFERROR(VLOOKUP(E475,grupos!$A$2:$B$100,2,0),"0")</f>
        <v>0</v>
      </c>
      <c r="G475" s="10">
        <v>10.0</v>
      </c>
      <c r="H475" s="10" t="str">
        <f>IFERROR(VLOOKUP(G475,fontes!$A$2:$B$100,2,0),"0")</f>
        <v>SEI</v>
      </c>
      <c r="I475" s="11">
        <v>43318.0</v>
      </c>
      <c r="J475" s="10"/>
      <c r="K475" s="9" t="s">
        <v>797</v>
      </c>
      <c r="L475" s="9" t="s">
        <v>798</v>
      </c>
    </row>
    <row r="476" ht="12.75" customHeight="1">
      <c r="A476" s="10">
        <v>7.0</v>
      </c>
      <c r="B476" s="2" t="str">
        <f>IFERROR(VLOOKUP(A476,projetos!$A$2:$B$96,2,0),"0")</f>
        <v>PIU Anhembi</v>
      </c>
      <c r="C476" s="4">
        <v>13.0</v>
      </c>
      <c r="D476" s="3" t="str">
        <f>IFERROR(VLOOKUP(C476,tramitacao!$A$2:$B$101,2,0),"0")</f>
        <v>Processo Administrativo</v>
      </c>
      <c r="E476" s="10">
        <v>0.0</v>
      </c>
      <c r="F476" s="2" t="str">
        <f>IFERROR(VLOOKUP(E476,grupos!$A$2:$B$100,2,0),"0")</f>
        <v>0</v>
      </c>
      <c r="G476" s="10">
        <v>10.0</v>
      </c>
      <c r="H476" s="10" t="str">
        <f>IFERROR(VLOOKUP(G476,fontes!$A$2:$B$100,2,0),"0")</f>
        <v>SEI</v>
      </c>
      <c r="I476" s="11">
        <v>43318.0</v>
      </c>
      <c r="J476" s="10"/>
      <c r="K476" s="9" t="s">
        <v>799</v>
      </c>
      <c r="L476" s="14" t="s">
        <v>800</v>
      </c>
    </row>
    <row r="477" ht="12.75" customHeight="1">
      <c r="A477" s="10">
        <v>8.0</v>
      </c>
      <c r="B477" s="2" t="str">
        <f>IFERROR(VLOOKUP(A477,projetos!$A$2:$B$96,2,0),"0")</f>
        <v>PIU Pacaembu</v>
      </c>
      <c r="C477" s="4">
        <v>13.0</v>
      </c>
      <c r="D477" s="3" t="str">
        <f>IFERROR(VLOOKUP(C477,tramitacao!$A$2:$B$101,2,0),"0")</f>
        <v>Processo Administrativo</v>
      </c>
      <c r="E477" s="10">
        <v>0.0</v>
      </c>
      <c r="F477" s="2" t="str">
        <f>IFERROR(VLOOKUP(E477,grupos!$A$2:$B$100,2,0),"0")</f>
        <v>0</v>
      </c>
      <c r="G477" s="10">
        <v>10.0</v>
      </c>
      <c r="H477" s="10" t="str">
        <f>IFERROR(VLOOKUP(G477,fontes!$A$2:$B$100,2,0),"0")</f>
        <v>SEI</v>
      </c>
      <c r="I477" s="11">
        <v>43318.0</v>
      </c>
      <c r="J477" s="10"/>
      <c r="K477" s="9" t="s">
        <v>801</v>
      </c>
      <c r="L477" s="9" t="s">
        <v>802</v>
      </c>
      <c r="M477" s="9"/>
      <c r="N477" s="9"/>
      <c r="O477" s="9"/>
      <c r="P477" s="9"/>
      <c r="Q477" s="9"/>
      <c r="R477" s="9"/>
      <c r="S477" s="9"/>
      <c r="T477" s="9"/>
      <c r="U477" s="9"/>
      <c r="V477" s="9"/>
      <c r="W477" s="9"/>
      <c r="X477" s="9"/>
      <c r="Y477" s="9"/>
      <c r="Z477" s="9"/>
      <c r="AA477" s="9"/>
    </row>
    <row r="478" ht="12.75" customHeight="1">
      <c r="A478" s="10">
        <v>8.0</v>
      </c>
      <c r="B478" s="2" t="str">
        <f>IFERROR(VLOOKUP(A478,projetos!$A$2:$B$96,2,0),"0")</f>
        <v>PIU Pacaembu</v>
      </c>
      <c r="C478" s="4">
        <v>13.0</v>
      </c>
      <c r="D478" s="3" t="str">
        <f>IFERROR(VLOOKUP(C478,tramitacao!$A$2:$B$101,2,0),"0")</f>
        <v>Processo Administrativo</v>
      </c>
      <c r="E478" s="10">
        <v>0.0</v>
      </c>
      <c r="F478" s="2" t="str">
        <f>IFERROR(VLOOKUP(E478,grupos!$A$2:$B$100,2,0),"0")</f>
        <v>0</v>
      </c>
      <c r="G478" s="10">
        <v>10.0</v>
      </c>
      <c r="H478" s="10" t="str">
        <f>IFERROR(VLOOKUP(G478,fontes!$A$2:$B$100,2,0),"0")</f>
        <v>SEI</v>
      </c>
      <c r="I478" s="11">
        <v>43318.0</v>
      </c>
      <c r="J478" s="10"/>
      <c r="K478" s="9" t="s">
        <v>803</v>
      </c>
      <c r="L478" s="14" t="s">
        <v>804</v>
      </c>
      <c r="M478" s="9"/>
      <c r="N478" s="9"/>
      <c r="O478" s="9"/>
      <c r="P478" s="9"/>
      <c r="Q478" s="9"/>
      <c r="R478" s="9"/>
      <c r="S478" s="9"/>
      <c r="T478" s="9"/>
      <c r="U478" s="9"/>
      <c r="V478" s="9"/>
      <c r="W478" s="9"/>
      <c r="X478" s="9"/>
      <c r="Y478" s="9"/>
      <c r="Z478" s="9"/>
      <c r="AA478" s="9"/>
    </row>
    <row r="479" ht="12.75" customHeight="1">
      <c r="A479" s="10">
        <v>10.0</v>
      </c>
      <c r="B479" s="2" t="str">
        <f>IFERROR(VLOOKUP(A479,projetos!$A$2:$B$96,2,0),"0")</f>
        <v>PIU Nações Unidas</v>
      </c>
      <c r="C479" s="4">
        <v>13.0</v>
      </c>
      <c r="D479" s="3" t="str">
        <f>IFERROR(VLOOKUP(C479,tramitacao!$A$2:$B$101,2,0),"0")</f>
        <v>Processo Administrativo</v>
      </c>
      <c r="E479" s="10">
        <v>0.0</v>
      </c>
      <c r="F479" s="2" t="str">
        <f>IFERROR(VLOOKUP(E479,grupos!$A$2:$B$100,2,0),"0")</f>
        <v>0</v>
      </c>
      <c r="G479" s="10">
        <v>10.0</v>
      </c>
      <c r="H479" s="10" t="str">
        <f>IFERROR(VLOOKUP(G479,fontes!$A$2:$B$100,2,0),"0")</f>
        <v>SEI</v>
      </c>
      <c r="I479" s="11">
        <v>43318.0</v>
      </c>
      <c r="J479" s="10"/>
      <c r="K479" s="9" t="s">
        <v>805</v>
      </c>
      <c r="L479" s="9" t="s">
        <v>806</v>
      </c>
      <c r="M479" s="9"/>
      <c r="N479" s="9"/>
      <c r="O479" s="9"/>
      <c r="P479" s="9"/>
      <c r="Q479" s="9"/>
      <c r="R479" s="9"/>
      <c r="S479" s="9"/>
      <c r="T479" s="9"/>
      <c r="U479" s="9"/>
      <c r="V479" s="9"/>
      <c r="W479" s="9"/>
      <c r="X479" s="9"/>
      <c r="Y479" s="9"/>
      <c r="Z479" s="9"/>
      <c r="AA479" s="9"/>
    </row>
    <row r="480" ht="12.75" customHeight="1">
      <c r="A480" s="10">
        <v>11.0</v>
      </c>
      <c r="B480" s="2" t="str">
        <f>IFERROR(VLOOKUP(A480,projetos!$A$2:$B$96,2,0),"0")</f>
        <v>PIU Setor Central</v>
      </c>
      <c r="C480" s="10">
        <v>2.0</v>
      </c>
      <c r="D480" s="3" t="str">
        <f>IFERROR(VLOOKUP(C480,tramitacao!$A$2:$B$101,2,0),"0")</f>
        <v>Consulta Pública Inicial</v>
      </c>
      <c r="E480" s="10">
        <v>1.0</v>
      </c>
      <c r="F480" s="2" t="str">
        <f>IFERROR(VLOOKUP(E480,grupos!$A$2:$B$100,2,0),"0")</f>
        <v>Consulta Instâncias</v>
      </c>
      <c r="G480" s="10">
        <v>1.0</v>
      </c>
      <c r="H480" s="10" t="str">
        <f>IFERROR(VLOOKUP(G480,fontes!$A$2:$B$100,2,0),"0")</f>
        <v>Gestão Urbana</v>
      </c>
      <c r="I480" s="11">
        <v>43335.0</v>
      </c>
      <c r="J480" s="3" t="s">
        <v>772</v>
      </c>
      <c r="K480" s="9" t="s">
        <v>32</v>
      </c>
      <c r="L480" s="22" t="s">
        <v>807</v>
      </c>
    </row>
    <row r="481" ht="12.75" customHeight="1">
      <c r="A481" s="10">
        <v>17.0</v>
      </c>
      <c r="B481" s="2" t="str">
        <f>IFERROR(VLOOKUP(A481,projetos!$A$2:$B$96,2,0),"0")</f>
        <v>PIU Terminal Capelinha</v>
      </c>
      <c r="C481" s="4">
        <v>13.0</v>
      </c>
      <c r="D481" s="3" t="str">
        <f>IFERROR(VLOOKUP(C481,tramitacao!$A$2:$B$101,2,0),"0")</f>
        <v>Processo Administrativo</v>
      </c>
      <c r="E481" s="10">
        <v>0.0</v>
      </c>
      <c r="F481" s="2" t="str">
        <f>IFERROR(VLOOKUP(E481,grupos!$A$2:$B$100,2,0),"0")</f>
        <v>0</v>
      </c>
      <c r="G481" s="10">
        <v>10.0</v>
      </c>
      <c r="H481" s="10" t="str">
        <f>IFERROR(VLOOKUP(G481,fontes!$A$2:$B$100,2,0),"0")</f>
        <v>SEI</v>
      </c>
      <c r="I481" s="11">
        <v>43318.0</v>
      </c>
      <c r="J481" s="10"/>
      <c r="K481" s="9" t="s">
        <v>808</v>
      </c>
      <c r="L481" s="9" t="s">
        <v>809</v>
      </c>
    </row>
    <row r="482" ht="12.75" customHeight="1">
      <c r="A482" s="10">
        <v>18.0</v>
      </c>
      <c r="B482" s="2" t="str">
        <f>IFERROR(VLOOKUP(A482,projetos!$A$2:$B$96,2,0),"0")</f>
        <v>PIU Terminal Campo Limpo</v>
      </c>
      <c r="C482" s="4">
        <v>13.0</v>
      </c>
      <c r="D482" s="3" t="str">
        <f>IFERROR(VLOOKUP(C482,tramitacao!$A$2:$B$101,2,0),"0")</f>
        <v>Processo Administrativo</v>
      </c>
      <c r="E482" s="10">
        <v>0.0</v>
      </c>
      <c r="F482" s="2" t="str">
        <f>IFERROR(VLOOKUP(E482,grupos!$A$2:$B$100,2,0),"0")</f>
        <v>0</v>
      </c>
      <c r="G482" s="10">
        <v>10.0</v>
      </c>
      <c r="H482" s="10" t="str">
        <f>IFERROR(VLOOKUP(G482,fontes!$A$2:$B$100,2,0),"0")</f>
        <v>SEI</v>
      </c>
      <c r="I482" s="11">
        <v>43318.0</v>
      </c>
      <c r="J482" s="10"/>
      <c r="K482" s="9" t="s">
        <v>808</v>
      </c>
      <c r="L482" s="9" t="s">
        <v>809</v>
      </c>
    </row>
    <row r="483" ht="12.75" customHeight="1">
      <c r="A483" s="10">
        <v>19.0</v>
      </c>
      <c r="B483" s="17" t="str">
        <f>IFERROR(VLOOKUP(A483,projetos!$A$2:$B$96,2,0),"0")</f>
        <v>PIU Terminal Princesa Isabel</v>
      </c>
      <c r="C483" s="4">
        <v>13.0</v>
      </c>
      <c r="D483" s="3" t="str">
        <f>IFERROR(VLOOKUP(C483,tramitacao!$A$2:$B$101,2,0),"0")</f>
        <v>Processo Administrativo</v>
      </c>
      <c r="E483" s="10">
        <v>0.0</v>
      </c>
      <c r="F483" s="2" t="str">
        <f>IFERROR(VLOOKUP(E483,grupos!$A$2:$B$100,2,0),"0")</f>
        <v>0</v>
      </c>
      <c r="G483" s="10">
        <v>10.0</v>
      </c>
      <c r="H483" s="10" t="str">
        <f>IFERROR(VLOOKUP(G483,fontes!$A$2:$B$100,2,0),"0")</f>
        <v>SEI</v>
      </c>
      <c r="I483" s="11">
        <v>43318.0</v>
      </c>
      <c r="J483" s="10"/>
      <c r="K483" s="9" t="s">
        <v>810</v>
      </c>
      <c r="L483" s="9" t="s">
        <v>811</v>
      </c>
    </row>
    <row r="484" ht="12.75" customHeight="1">
      <c r="A484" s="10">
        <v>7.0</v>
      </c>
      <c r="B484" s="2" t="str">
        <f>IFERROR(VLOOKUP(A484,projetos!$A$2:$B$96,2,0),"0")</f>
        <v>PIU Anhembi</v>
      </c>
      <c r="C484" s="10">
        <v>5.0</v>
      </c>
      <c r="D484" s="3" t="str">
        <f>IFERROR(VLOOKUP(C484,tramitacao!$A$2:$B$101,2,0),"0")</f>
        <v>Discussão Pública</v>
      </c>
      <c r="E484" s="4">
        <v>0.0</v>
      </c>
      <c r="F484" s="2" t="str">
        <f>IFERROR(VLOOKUP(E484,grupos!$A$2:$B$100,2,0),"0")</f>
        <v>0</v>
      </c>
      <c r="G484" s="10">
        <v>1.0</v>
      </c>
      <c r="H484" s="10" t="str">
        <f>IFERROR(VLOOKUP(G484,fontes!$A$2:$B$100,2,0),"0")</f>
        <v>Gestão Urbana</v>
      </c>
      <c r="I484" s="11">
        <v>43326.0</v>
      </c>
      <c r="J484" s="10"/>
      <c r="K484" s="9" t="s">
        <v>765</v>
      </c>
      <c r="L484" s="14" t="s">
        <v>766</v>
      </c>
    </row>
    <row r="485" ht="12.75" customHeight="1">
      <c r="A485" s="10">
        <v>2.0</v>
      </c>
      <c r="B485" s="2" t="str">
        <f>IFERROR(VLOOKUP(A485,projetos!$A$2:$B$96,2,0),"0")</f>
        <v>PIU Vila Leopoldina</v>
      </c>
      <c r="C485" s="10">
        <v>5.0</v>
      </c>
      <c r="D485" s="3" t="str">
        <f>IFERROR(VLOOKUP(C485,tramitacao!$A$2:$B$101,2,0),"0")</f>
        <v>Discussão Pública</v>
      </c>
      <c r="E485" s="10">
        <v>5.0</v>
      </c>
      <c r="F485" s="2" t="str">
        <f>IFERROR(VLOOKUP(E485,grupos!$A$2:$B$100,2,0),"0")</f>
        <v>Reuniões Bilateriais</v>
      </c>
      <c r="G485" s="10">
        <v>1.0</v>
      </c>
      <c r="H485" s="10" t="str">
        <f>IFERROR(VLOOKUP(G485,fontes!$A$2:$B$100,2,0),"0")</f>
        <v>Gestão Urbana</v>
      </c>
      <c r="I485" s="11"/>
      <c r="J485" s="10"/>
      <c r="K485" s="9" t="s">
        <v>812</v>
      </c>
      <c r="L485" s="9" t="s">
        <v>813</v>
      </c>
    </row>
    <row r="486" ht="12.75" customHeight="1">
      <c r="A486" s="10">
        <v>2.0</v>
      </c>
      <c r="B486" s="2" t="str">
        <f>IFERROR(VLOOKUP(A486,projetos!$A$2:$B$96,2,0),"0")</f>
        <v>PIU Vila Leopoldina</v>
      </c>
      <c r="C486" s="10">
        <v>5.0</v>
      </c>
      <c r="D486" s="3" t="str">
        <f>IFERROR(VLOOKUP(C486,tramitacao!$A$2:$B$101,2,0),"0")</f>
        <v>Discussão Pública</v>
      </c>
      <c r="E486" s="10">
        <v>5.0</v>
      </c>
      <c r="F486" s="2" t="str">
        <f>IFERROR(VLOOKUP(E486,grupos!$A$2:$B$100,2,0),"0")</f>
        <v>Reuniões Bilateriais</v>
      </c>
      <c r="G486" s="10">
        <v>1.0</v>
      </c>
      <c r="H486" s="10" t="str">
        <f>IFERROR(VLOOKUP(G486,fontes!$A$2:$B$100,2,0),"0")</f>
        <v>Gestão Urbana</v>
      </c>
      <c r="I486" s="11"/>
      <c r="J486" s="10"/>
      <c r="K486" s="9" t="s">
        <v>814</v>
      </c>
      <c r="L486" s="9" t="s">
        <v>815</v>
      </c>
    </row>
    <row r="487" ht="12.75" customHeight="1">
      <c r="A487" s="10">
        <v>2.0</v>
      </c>
      <c r="B487" s="2" t="str">
        <f>IFERROR(VLOOKUP(A487,projetos!$A$2:$B$96,2,0),"0")</f>
        <v>PIU Vila Leopoldina</v>
      </c>
      <c r="C487" s="10">
        <v>5.0</v>
      </c>
      <c r="D487" s="3" t="str">
        <f>IFERROR(VLOOKUP(C487,tramitacao!$A$2:$B$101,2,0),"0")</f>
        <v>Discussão Pública</v>
      </c>
      <c r="E487" s="10">
        <v>5.0</v>
      </c>
      <c r="F487" s="2" t="str">
        <f>IFERROR(VLOOKUP(E487,grupos!$A$2:$B$100,2,0),"0")</f>
        <v>Reuniões Bilateriais</v>
      </c>
      <c r="G487" s="10">
        <v>1.0</v>
      </c>
      <c r="H487" s="10" t="str">
        <f>IFERROR(VLOOKUP(G487,fontes!$A$2:$B$100,2,0),"0")</f>
        <v>Gestão Urbana</v>
      </c>
      <c r="I487" s="11"/>
      <c r="J487" s="10"/>
      <c r="K487" s="9" t="s">
        <v>816</v>
      </c>
      <c r="L487" s="9" t="s">
        <v>817</v>
      </c>
    </row>
    <row r="488" ht="12.75" customHeight="1">
      <c r="A488" s="10">
        <v>2.0</v>
      </c>
      <c r="B488" s="2" t="str">
        <f>IFERROR(VLOOKUP(A488,projetos!$A$2:$B$96,2,0),"0")</f>
        <v>PIU Vila Leopoldina</v>
      </c>
      <c r="C488" s="10">
        <v>5.0</v>
      </c>
      <c r="D488" s="3" t="str">
        <f>IFERROR(VLOOKUP(C488,tramitacao!$A$2:$B$101,2,0),"0")</f>
        <v>Discussão Pública</v>
      </c>
      <c r="E488" s="10">
        <v>5.0</v>
      </c>
      <c r="F488" s="2" t="str">
        <f>IFERROR(VLOOKUP(E488,grupos!$A$2:$B$100,2,0),"0")</f>
        <v>Reuniões Bilateriais</v>
      </c>
      <c r="G488" s="10">
        <v>1.0</v>
      </c>
      <c r="H488" s="10" t="str">
        <f>IFERROR(VLOOKUP(G488,fontes!$A$2:$B$100,2,0),"0")</f>
        <v>Gestão Urbana</v>
      </c>
      <c r="I488" s="11"/>
      <c r="J488" s="10"/>
      <c r="K488" s="9" t="s">
        <v>818</v>
      </c>
      <c r="L488" s="9" t="s">
        <v>819</v>
      </c>
    </row>
    <row r="489" ht="12.75" customHeight="1">
      <c r="A489" s="10">
        <v>19.0</v>
      </c>
      <c r="B489" s="17" t="str">
        <f>IFERROR(VLOOKUP(A489,projetos!$A$2:$B$96,2,0),"0")</f>
        <v>PIU Terminal Princesa Isabel</v>
      </c>
      <c r="C489" s="10">
        <v>7.0</v>
      </c>
      <c r="D489" s="3" t="str">
        <f>IFERROR(VLOOKUP(C489,tramitacao!$A$2:$B$101,2,0),"0")</f>
        <v>Encaminhamento Jurídico</v>
      </c>
      <c r="E489" s="10">
        <v>7.0</v>
      </c>
      <c r="F489" s="2" t="str">
        <f>IFERROR(VLOOKUP(E489,grupos!$A$2:$B$100,2,0),"0")</f>
        <v>Projeto Final</v>
      </c>
      <c r="G489" s="10">
        <v>3.0</v>
      </c>
      <c r="H489" s="10" t="str">
        <f>IFERROR(VLOOKUP(G489,fontes!$A$2:$B$100,2,0),"0")</f>
        <v>Diário Oficial</v>
      </c>
      <c r="I489" s="11"/>
      <c r="J489" s="10"/>
      <c r="K489" s="9" t="s">
        <v>820</v>
      </c>
      <c r="L489" s="9" t="s">
        <v>821</v>
      </c>
    </row>
    <row r="490" ht="12.75" customHeight="1">
      <c r="A490" s="10">
        <v>19.0</v>
      </c>
      <c r="B490" s="17" t="str">
        <f>IFERROR(VLOOKUP(A490,projetos!$A$2:$B$96,2,0),"0")</f>
        <v>PIU Terminal Princesa Isabel</v>
      </c>
      <c r="C490" s="4">
        <v>13.0</v>
      </c>
      <c r="D490" s="3" t="str">
        <f>IFERROR(VLOOKUP(C490,tramitacao!$A$2:$B$101,2,0),"0")</f>
        <v>Processo Administrativo</v>
      </c>
      <c r="E490" s="10">
        <v>0.0</v>
      </c>
      <c r="F490" s="2" t="str">
        <f>IFERROR(VLOOKUP(E490,grupos!$A$2:$B$100,2,0),"0")</f>
        <v>0</v>
      </c>
      <c r="G490" s="10">
        <v>10.0</v>
      </c>
      <c r="H490" s="10" t="str">
        <f>IFERROR(VLOOKUP(G490,fontes!$A$2:$B$100,2,0),"0")</f>
        <v>SEI</v>
      </c>
      <c r="I490" s="11">
        <v>43329.0</v>
      </c>
      <c r="J490" s="10"/>
      <c r="K490" s="9" t="s">
        <v>822</v>
      </c>
      <c r="L490" s="14" t="s">
        <v>823</v>
      </c>
    </row>
    <row r="491" ht="12.75" customHeight="1">
      <c r="A491" s="10">
        <v>19.0</v>
      </c>
      <c r="B491" s="17" t="str">
        <f>IFERROR(VLOOKUP(A491,projetos!$A$2:$B$96,2,0),"0")</f>
        <v>PIU Terminal Princesa Isabel</v>
      </c>
      <c r="C491" s="10">
        <v>0.0</v>
      </c>
      <c r="D491" s="3" t="str">
        <f>IFERROR(VLOOKUP(C491,tramitacao!$A$2:$B$101,2,0),"0")</f>
        <v>0</v>
      </c>
      <c r="E491" s="10">
        <v>0.0</v>
      </c>
      <c r="F491" s="2" t="str">
        <f>IFERROR(VLOOKUP(E491,grupos!$A$2:$B$100,2,0),"0")</f>
        <v>0</v>
      </c>
      <c r="G491" s="10">
        <v>1.0</v>
      </c>
      <c r="H491" s="10" t="str">
        <f>IFERROR(VLOOKUP(G491,fontes!$A$2:$B$100,2,0),"0")</f>
        <v>Gestão Urbana</v>
      </c>
      <c r="I491" s="11">
        <v>43329.0</v>
      </c>
      <c r="J491" s="10"/>
      <c r="K491" s="9" t="s">
        <v>820</v>
      </c>
      <c r="L491" s="9" t="s">
        <v>824</v>
      </c>
    </row>
    <row r="492" ht="12.75" customHeight="1">
      <c r="A492" s="10">
        <v>2.0</v>
      </c>
      <c r="B492" s="2" t="str">
        <f>IFERROR(VLOOKUP(A492,projetos!$A$2:$B$96,2,0),"0")</f>
        <v>PIU Vila Leopoldina</v>
      </c>
      <c r="C492" s="4">
        <v>13.0</v>
      </c>
      <c r="D492" s="3" t="str">
        <f>IFERROR(VLOOKUP(C492,tramitacao!$A$2:$B$101,2,0),"0")</f>
        <v>Processo Administrativo</v>
      </c>
      <c r="E492" s="10">
        <v>0.0</v>
      </c>
      <c r="F492" s="2" t="str">
        <f>IFERROR(VLOOKUP(E492,grupos!$A$2:$B$100,2,0),"0")</f>
        <v>0</v>
      </c>
      <c r="G492" s="10">
        <v>1.0</v>
      </c>
      <c r="H492" s="10" t="str">
        <f>IFERROR(VLOOKUP(G492,fontes!$A$2:$B$100,2,0),"0")</f>
        <v>Gestão Urbana</v>
      </c>
      <c r="I492" s="11">
        <v>43330.0</v>
      </c>
      <c r="J492" s="10"/>
      <c r="K492" s="9" t="s">
        <v>825</v>
      </c>
      <c r="L492" s="14" t="s">
        <v>826</v>
      </c>
    </row>
    <row r="493" ht="12.75" customHeight="1">
      <c r="A493" s="10">
        <v>2.0</v>
      </c>
      <c r="B493" s="2" t="str">
        <f>IFERROR(VLOOKUP(A493,projetos!$A$2:$B$96,2,0),"0")</f>
        <v>PIU Vila Leopoldina</v>
      </c>
      <c r="C493" s="4">
        <v>13.0</v>
      </c>
      <c r="D493" s="3" t="str">
        <f>IFERROR(VLOOKUP(C493,tramitacao!$A$2:$B$101,2,0),"0")</f>
        <v>Processo Administrativo</v>
      </c>
      <c r="E493" s="10">
        <v>0.0</v>
      </c>
      <c r="F493" s="2" t="str">
        <f>IFERROR(VLOOKUP(E493,grupos!$A$2:$B$100,2,0),"0")</f>
        <v>0</v>
      </c>
      <c r="G493" s="10">
        <v>1.0</v>
      </c>
      <c r="H493" s="10" t="str">
        <f>IFERROR(VLOOKUP(G493,fontes!$A$2:$B$100,2,0),"0")</f>
        <v>Gestão Urbana</v>
      </c>
      <c r="I493" s="11">
        <v>43330.0</v>
      </c>
      <c r="J493" s="10"/>
      <c r="K493" s="9" t="s">
        <v>827</v>
      </c>
      <c r="L493" s="15" t="s">
        <v>828</v>
      </c>
    </row>
    <row r="494" ht="12.75" customHeight="1">
      <c r="A494" s="10">
        <v>2.0</v>
      </c>
      <c r="B494" s="2" t="str">
        <f>IFERROR(VLOOKUP(A494,projetos!$A$2:$B$96,2,0),"0")</f>
        <v>PIU Vila Leopoldina</v>
      </c>
      <c r="C494" s="4">
        <v>13.0</v>
      </c>
      <c r="D494" s="3" t="str">
        <f>IFERROR(VLOOKUP(C494,tramitacao!$A$2:$B$101,2,0),"0")</f>
        <v>Processo Administrativo</v>
      </c>
      <c r="E494" s="10">
        <v>0.0</v>
      </c>
      <c r="F494" s="2" t="str">
        <f>IFERROR(VLOOKUP(E494,grupos!$A$2:$B$100,2,0),"0")</f>
        <v>0</v>
      </c>
      <c r="G494" s="10">
        <v>1.0</v>
      </c>
      <c r="H494" s="10" t="str">
        <f>IFERROR(VLOOKUP(G494,fontes!$A$2:$B$100,2,0),"0")</f>
        <v>Gestão Urbana</v>
      </c>
      <c r="I494" s="11">
        <v>43330.0</v>
      </c>
      <c r="J494" s="10"/>
      <c r="K494" s="9" t="s">
        <v>829</v>
      </c>
      <c r="L494" s="14" t="s">
        <v>830</v>
      </c>
    </row>
    <row r="495" ht="12.75" customHeight="1">
      <c r="A495" s="10">
        <v>2.0</v>
      </c>
      <c r="B495" s="2" t="str">
        <f>IFERROR(VLOOKUP(A495,projetos!$A$2:$B$96,2,0),"0")</f>
        <v>PIU Vila Leopoldina</v>
      </c>
      <c r="C495" s="4">
        <v>13.0</v>
      </c>
      <c r="D495" s="3" t="str">
        <f>IFERROR(VLOOKUP(C495,tramitacao!$A$2:$B$101,2,0),"0")</f>
        <v>Processo Administrativo</v>
      </c>
      <c r="E495" s="10">
        <v>0.0</v>
      </c>
      <c r="F495" s="2" t="str">
        <f>IFERROR(VLOOKUP(E495,grupos!$A$2:$B$100,2,0),"0")</f>
        <v>0</v>
      </c>
      <c r="G495" s="10">
        <v>1.0</v>
      </c>
      <c r="H495" s="10" t="str">
        <f>IFERROR(VLOOKUP(G495,fontes!$A$2:$B$100,2,0),"0")</f>
        <v>Gestão Urbana</v>
      </c>
      <c r="I495" s="11">
        <v>43330.0</v>
      </c>
      <c r="J495" s="10"/>
      <c r="K495" s="9" t="s">
        <v>831</v>
      </c>
      <c r="L495" s="14" t="s">
        <v>832</v>
      </c>
    </row>
    <row r="496" ht="12.75" customHeight="1">
      <c r="A496" s="10">
        <v>2.0</v>
      </c>
      <c r="B496" s="2" t="str">
        <f>IFERROR(VLOOKUP(A496,projetos!$A$2:$B$96,2,0),"0")</f>
        <v>PIU Vila Leopoldina</v>
      </c>
      <c r="C496" s="4">
        <v>13.0</v>
      </c>
      <c r="D496" s="3" t="str">
        <f>IFERROR(VLOOKUP(C496,tramitacao!$A$2:$B$101,2,0),"0")</f>
        <v>Processo Administrativo</v>
      </c>
      <c r="E496" s="10">
        <v>0.0</v>
      </c>
      <c r="F496" s="2" t="str">
        <f>IFERROR(VLOOKUP(E496,grupos!$A$2:$B$100,2,0),"0")</f>
        <v>0</v>
      </c>
      <c r="G496" s="10">
        <v>1.0</v>
      </c>
      <c r="H496" s="10" t="str">
        <f>IFERROR(VLOOKUP(G496,fontes!$A$2:$B$100,2,0),"0")</f>
        <v>Gestão Urbana</v>
      </c>
      <c r="I496" s="11">
        <v>43330.0</v>
      </c>
      <c r="J496" s="10"/>
      <c r="K496" s="9" t="s">
        <v>833</v>
      </c>
      <c r="L496" s="14" t="s">
        <v>834</v>
      </c>
    </row>
    <row r="497" ht="12.75" customHeight="1">
      <c r="A497" s="10">
        <v>2.0</v>
      </c>
      <c r="B497" s="2" t="str">
        <f>IFERROR(VLOOKUP(A497,projetos!$A$2:$B$96,2,0),"0")</f>
        <v>PIU Vila Leopoldina</v>
      </c>
      <c r="C497" s="4">
        <v>13.0</v>
      </c>
      <c r="D497" s="3" t="str">
        <f>IFERROR(VLOOKUP(C497,tramitacao!$A$2:$B$101,2,0),"0")</f>
        <v>Processo Administrativo</v>
      </c>
      <c r="E497" s="10">
        <v>0.0</v>
      </c>
      <c r="F497" s="2" t="str">
        <f>IFERROR(VLOOKUP(E497,grupos!$A$2:$B$100,2,0),"0")</f>
        <v>0</v>
      </c>
      <c r="G497" s="10">
        <v>1.0</v>
      </c>
      <c r="H497" s="10" t="str">
        <f>IFERROR(VLOOKUP(G497,fontes!$A$2:$B$100,2,0),"0")</f>
        <v>Gestão Urbana</v>
      </c>
      <c r="I497" s="11">
        <v>43330.0</v>
      </c>
      <c r="J497" s="10"/>
      <c r="K497" s="9" t="s">
        <v>835</v>
      </c>
      <c r="L497" s="14" t="s">
        <v>836</v>
      </c>
    </row>
    <row r="498" ht="12.75" customHeight="1">
      <c r="A498" s="10">
        <v>2.0</v>
      </c>
      <c r="B498" s="2" t="str">
        <f>IFERROR(VLOOKUP(A498,projetos!$A$2:$B$96,2,0),"0")</f>
        <v>PIU Vila Leopoldina</v>
      </c>
      <c r="C498" s="4">
        <v>13.0</v>
      </c>
      <c r="D498" s="3" t="str">
        <f>IFERROR(VLOOKUP(C498,tramitacao!$A$2:$B$101,2,0),"0")</f>
        <v>Processo Administrativo</v>
      </c>
      <c r="E498" s="10">
        <v>0.0</v>
      </c>
      <c r="F498" s="2" t="str">
        <f>IFERROR(VLOOKUP(E498,grupos!$A$2:$B$100,2,0),"0")</f>
        <v>0</v>
      </c>
      <c r="G498" s="10">
        <v>1.0</v>
      </c>
      <c r="H498" s="10" t="str">
        <f>IFERROR(VLOOKUP(G498,fontes!$A$2:$B$100,2,0),"0")</f>
        <v>Gestão Urbana</v>
      </c>
      <c r="I498" s="11">
        <v>43330.0</v>
      </c>
      <c r="J498" s="10"/>
      <c r="K498" s="9" t="s">
        <v>837</v>
      </c>
      <c r="L498" s="14" t="s">
        <v>838</v>
      </c>
    </row>
    <row r="499" ht="12.75" customHeight="1">
      <c r="A499" s="10">
        <v>2.0</v>
      </c>
      <c r="B499" s="2" t="str">
        <f>IFERROR(VLOOKUP(A499,projetos!$A$2:$B$96,2,0),"0")</f>
        <v>PIU Vila Leopoldina</v>
      </c>
      <c r="C499" s="4">
        <v>13.0</v>
      </c>
      <c r="D499" s="3" t="str">
        <f>IFERROR(VLOOKUP(C499,tramitacao!$A$2:$B$101,2,0),"0")</f>
        <v>Processo Administrativo</v>
      </c>
      <c r="E499" s="10">
        <v>0.0</v>
      </c>
      <c r="F499" s="2" t="str">
        <f>IFERROR(VLOOKUP(E499,grupos!$A$2:$B$100,2,0),"0")</f>
        <v>0</v>
      </c>
      <c r="G499" s="10">
        <v>1.0</v>
      </c>
      <c r="H499" s="10" t="str">
        <f>IFERROR(VLOOKUP(G499,fontes!$A$2:$B$100,2,0),"0")</f>
        <v>Gestão Urbana</v>
      </c>
      <c r="I499" s="11">
        <v>43330.0</v>
      </c>
      <c r="J499" s="10"/>
      <c r="K499" s="9" t="s">
        <v>839</v>
      </c>
      <c r="L499" s="14" t="s">
        <v>840</v>
      </c>
    </row>
    <row r="500" ht="12.75" customHeight="1">
      <c r="A500" s="10">
        <v>2.0</v>
      </c>
      <c r="B500" s="2" t="str">
        <f>IFERROR(VLOOKUP(A500,projetos!$A$2:$B$96,2,0),"0")</f>
        <v>PIU Vila Leopoldina</v>
      </c>
      <c r="C500" s="4">
        <v>13.0</v>
      </c>
      <c r="D500" s="3" t="str">
        <f>IFERROR(VLOOKUP(C500,tramitacao!$A$2:$B$101,2,0),"0")</f>
        <v>Processo Administrativo</v>
      </c>
      <c r="E500" s="10">
        <v>0.0</v>
      </c>
      <c r="F500" s="2" t="str">
        <f>IFERROR(VLOOKUP(E500,grupos!$A$2:$B$100,2,0),"0")</f>
        <v>0</v>
      </c>
      <c r="G500" s="10">
        <v>1.0</v>
      </c>
      <c r="H500" s="10" t="str">
        <f>IFERROR(VLOOKUP(G500,fontes!$A$2:$B$100,2,0),"0")</f>
        <v>Gestão Urbana</v>
      </c>
      <c r="I500" s="11">
        <v>43330.0</v>
      </c>
      <c r="J500" s="10"/>
      <c r="K500" s="9" t="s">
        <v>841</v>
      </c>
      <c r="L500" s="14" t="s">
        <v>842</v>
      </c>
    </row>
    <row r="501" ht="12.75" customHeight="1">
      <c r="A501" s="10">
        <v>2.0</v>
      </c>
      <c r="B501" s="2" t="str">
        <f>IFERROR(VLOOKUP(A501,projetos!$A$2:$B$96,2,0),"0")</f>
        <v>PIU Vila Leopoldina</v>
      </c>
      <c r="C501" s="4">
        <v>13.0</v>
      </c>
      <c r="D501" s="3" t="str">
        <f>IFERROR(VLOOKUP(C501,tramitacao!$A$2:$B$101,2,0),"0")</f>
        <v>Processo Administrativo</v>
      </c>
      <c r="E501" s="10">
        <v>0.0</v>
      </c>
      <c r="F501" s="2" t="str">
        <f>IFERROR(VLOOKUP(E501,grupos!$A$2:$B$100,2,0),"0")</f>
        <v>0</v>
      </c>
      <c r="G501" s="10">
        <v>1.0</v>
      </c>
      <c r="H501" s="10" t="str">
        <f>IFERROR(VLOOKUP(G501,fontes!$A$2:$B$100,2,0),"0")</f>
        <v>Gestão Urbana</v>
      </c>
      <c r="I501" s="11">
        <v>43330.0</v>
      </c>
      <c r="J501" s="10"/>
      <c r="K501" s="9" t="s">
        <v>843</v>
      </c>
      <c r="L501" s="14" t="s">
        <v>844</v>
      </c>
    </row>
    <row r="502" ht="12.75" customHeight="1">
      <c r="A502" s="10">
        <v>2.0</v>
      </c>
      <c r="B502" s="2" t="str">
        <f>IFERROR(VLOOKUP(A502,projetos!$A$2:$B$96,2,0),"0")</f>
        <v>PIU Vila Leopoldina</v>
      </c>
      <c r="C502" s="4">
        <v>13.0</v>
      </c>
      <c r="D502" s="3" t="str">
        <f>IFERROR(VLOOKUP(C502,tramitacao!$A$2:$B$101,2,0),"0")</f>
        <v>Processo Administrativo</v>
      </c>
      <c r="E502" s="10">
        <v>0.0</v>
      </c>
      <c r="F502" s="2" t="str">
        <f>IFERROR(VLOOKUP(E502,grupos!$A$2:$B$100,2,0),"0")</f>
        <v>0</v>
      </c>
      <c r="G502" s="10">
        <v>1.0</v>
      </c>
      <c r="H502" s="10" t="str">
        <f>IFERROR(VLOOKUP(G502,fontes!$A$2:$B$100,2,0),"0")</f>
        <v>Gestão Urbana</v>
      </c>
      <c r="I502" s="11">
        <v>43330.0</v>
      </c>
      <c r="J502" s="10"/>
      <c r="K502" s="9" t="s">
        <v>845</v>
      </c>
      <c r="L502" s="14" t="s">
        <v>846</v>
      </c>
    </row>
    <row r="503" ht="12.75" customHeight="1">
      <c r="A503" s="10">
        <v>11.0</v>
      </c>
      <c r="B503" s="2" t="str">
        <f>IFERROR(VLOOKUP(A503,projetos!$A$2:$B$96,2,0),"0")</f>
        <v>PIU Setor Central</v>
      </c>
      <c r="C503" s="10">
        <v>2.0</v>
      </c>
      <c r="D503" s="3" t="str">
        <f>IFERROR(VLOOKUP(C503,tramitacao!$A$2:$B$101,2,0),"0")</f>
        <v>Consulta Pública Inicial</v>
      </c>
      <c r="E503" s="10">
        <v>1.0</v>
      </c>
      <c r="F503" s="2" t="str">
        <f>IFERROR(VLOOKUP(E503,grupos!$A$2:$B$100,2,0),"0")</f>
        <v>Consulta Instâncias</v>
      </c>
      <c r="G503" s="10">
        <v>1.0</v>
      </c>
      <c r="H503" s="10" t="str">
        <f>IFERROR(VLOOKUP(G503,fontes!$A$2:$B$100,2,0),"0")</f>
        <v>Gestão Urbana</v>
      </c>
      <c r="I503" s="11">
        <v>43335.0</v>
      </c>
      <c r="J503" s="3" t="s">
        <v>772</v>
      </c>
      <c r="K503" s="9" t="s">
        <v>484</v>
      </c>
      <c r="L503" s="9" t="s">
        <v>847</v>
      </c>
    </row>
    <row r="504" ht="12.75" customHeight="1">
      <c r="A504" s="10">
        <v>19.0</v>
      </c>
      <c r="B504" s="17" t="str">
        <f>IFERROR(VLOOKUP(A504,projetos!$A$2:$B$96,2,0),"0")</f>
        <v>PIU Terminal Princesa Isabel</v>
      </c>
      <c r="C504" s="10">
        <v>8.0</v>
      </c>
      <c r="D504" s="3" t="str">
        <f>IFERROR(VLOOKUP(C504,tramitacao!$A$2:$B$101,2,0),"0")</f>
        <v>Implantação</v>
      </c>
      <c r="E504" s="10">
        <v>6.0</v>
      </c>
      <c r="F504" s="2" t="str">
        <f>IFERROR(VLOOKUP(E504,grupos!$A$2:$B$100,2,0),"0")</f>
        <v>Outros</v>
      </c>
      <c r="G504" s="10">
        <v>17.0</v>
      </c>
      <c r="H504" s="10" t="str">
        <f>IFERROR(VLOOKUP(G504,fontes!$A$2:$B$100,2,0),"0")</f>
        <v>Site SMDP</v>
      </c>
      <c r="I504" s="11">
        <v>43333.0</v>
      </c>
      <c r="J504" s="10"/>
      <c r="K504" s="9" t="s">
        <v>848</v>
      </c>
      <c r="L504" s="9" t="s">
        <v>849</v>
      </c>
    </row>
    <row r="505" ht="12.75" customHeight="1">
      <c r="A505" s="10">
        <v>19.0</v>
      </c>
      <c r="B505" s="17" t="str">
        <f>IFERROR(VLOOKUP(A505,projetos!$A$2:$B$96,2,0),"0")</f>
        <v>PIU Terminal Princesa Isabel</v>
      </c>
      <c r="C505" s="10">
        <v>8.0</v>
      </c>
      <c r="D505" s="3" t="str">
        <f>IFERROR(VLOOKUP(C505,tramitacao!$A$2:$B$101,2,0),"0")</f>
        <v>Implantação</v>
      </c>
      <c r="E505" s="10">
        <v>6.0</v>
      </c>
      <c r="F505" s="2" t="str">
        <f>IFERROR(VLOOKUP(E505,grupos!$A$2:$B$100,2,0),"0")</f>
        <v>Outros</v>
      </c>
      <c r="G505" s="10">
        <v>17.0</v>
      </c>
      <c r="H505" s="10" t="str">
        <f>IFERROR(VLOOKUP(G505,fontes!$A$2:$B$100,2,0),"0")</f>
        <v>Site SMDP</v>
      </c>
      <c r="I505" s="11">
        <v>43333.0</v>
      </c>
      <c r="J505" s="10"/>
      <c r="K505" s="9" t="s">
        <v>850</v>
      </c>
      <c r="L505" s="14" t="s">
        <v>851</v>
      </c>
    </row>
    <row r="506" ht="12.75" customHeight="1">
      <c r="A506" s="10">
        <v>11.0</v>
      </c>
      <c r="B506" s="2" t="str">
        <f>IFERROR(VLOOKUP(A506,projetos!$A$2:$B$96,2,0),"0")</f>
        <v>PIU Setor Central</v>
      </c>
      <c r="C506" s="10">
        <v>2.0</v>
      </c>
      <c r="D506" s="3" t="str">
        <f>IFERROR(VLOOKUP(C506,tramitacao!$A$2:$B$101,2,0),"0")</f>
        <v>Consulta Pública Inicial</v>
      </c>
      <c r="E506" s="10">
        <v>1.0</v>
      </c>
      <c r="F506" s="2" t="str">
        <f>IFERROR(VLOOKUP(E506,grupos!$A$2:$B$100,2,0),"0")</f>
        <v>Consulta Instâncias</v>
      </c>
      <c r="G506" s="10">
        <v>1.0</v>
      </c>
      <c r="H506" s="10" t="str">
        <f>IFERROR(VLOOKUP(G506,fontes!$A$2:$B$100,2,0),"0")</f>
        <v>Gestão Urbana</v>
      </c>
      <c r="I506" s="11">
        <v>43339.0</v>
      </c>
      <c r="J506" s="3" t="s">
        <v>852</v>
      </c>
      <c r="K506" s="9" t="s">
        <v>27</v>
      </c>
      <c r="L506" s="9" t="s">
        <v>853</v>
      </c>
    </row>
    <row r="507" ht="12.75" customHeight="1">
      <c r="A507" s="10">
        <v>11.0</v>
      </c>
      <c r="B507" s="2" t="str">
        <f>IFERROR(VLOOKUP(A507,projetos!$A$2:$B$96,2,0),"0")</f>
        <v>PIU Setor Central</v>
      </c>
      <c r="C507" s="10">
        <v>2.0</v>
      </c>
      <c r="D507" s="3" t="str">
        <f>IFERROR(VLOOKUP(C507,tramitacao!$A$2:$B$101,2,0),"0")</f>
        <v>Consulta Pública Inicial</v>
      </c>
      <c r="E507" s="10">
        <v>1.0</v>
      </c>
      <c r="F507" s="2" t="str">
        <f>IFERROR(VLOOKUP(E507,grupos!$A$2:$B$100,2,0),"0")</f>
        <v>Consulta Instâncias</v>
      </c>
      <c r="G507" s="10">
        <v>1.0</v>
      </c>
      <c r="H507" s="10" t="str">
        <f>IFERROR(VLOOKUP(G507,fontes!$A$2:$B$100,2,0),"0")</f>
        <v>Gestão Urbana</v>
      </c>
      <c r="I507" s="11">
        <v>43339.0</v>
      </c>
      <c r="J507" s="3" t="s">
        <v>852</v>
      </c>
      <c r="K507" s="9" t="s">
        <v>32</v>
      </c>
      <c r="L507" s="22" t="s">
        <v>854</v>
      </c>
    </row>
    <row r="508" ht="12.75" customHeight="1">
      <c r="A508" s="10">
        <v>11.0</v>
      </c>
      <c r="B508" s="2" t="str">
        <f>IFERROR(VLOOKUP(A508,projetos!$A$2:$B$96,2,0),"0")</f>
        <v>PIU Setor Central</v>
      </c>
      <c r="C508" s="10">
        <v>2.0</v>
      </c>
      <c r="D508" s="3" t="str">
        <f>IFERROR(VLOOKUP(C508,tramitacao!$A$2:$B$101,2,0),"0")</f>
        <v>Consulta Pública Inicial</v>
      </c>
      <c r="E508" s="10">
        <v>1.0</v>
      </c>
      <c r="F508" s="2" t="str">
        <f>IFERROR(VLOOKUP(E508,grupos!$A$2:$B$100,2,0),"0")</f>
        <v>Consulta Instâncias</v>
      </c>
      <c r="G508" s="10">
        <v>1.0</v>
      </c>
      <c r="H508" s="10" t="str">
        <f>IFERROR(VLOOKUP(G508,fontes!$A$2:$B$100,2,0),"0")</f>
        <v>Gestão Urbana</v>
      </c>
      <c r="I508" s="11">
        <v>43339.0</v>
      </c>
      <c r="J508" s="3" t="s">
        <v>852</v>
      </c>
      <c r="K508" s="9" t="s">
        <v>484</v>
      </c>
      <c r="L508" s="9" t="s">
        <v>855</v>
      </c>
    </row>
    <row r="509" ht="12.75" customHeight="1">
      <c r="A509" s="10">
        <v>11.0</v>
      </c>
      <c r="B509" s="2" t="str">
        <f>IFERROR(VLOOKUP(A509,projetos!$A$2:$B$96,2,0),"0")</f>
        <v>PIU Setor Central</v>
      </c>
      <c r="C509" s="10">
        <v>2.0</v>
      </c>
      <c r="D509" s="3" t="str">
        <f>IFERROR(VLOOKUP(C509,tramitacao!$A$2:$B$101,2,0),"0")</f>
        <v>Consulta Pública Inicial</v>
      </c>
      <c r="E509" s="10">
        <v>5.0</v>
      </c>
      <c r="F509" s="2" t="str">
        <f>IFERROR(VLOOKUP(E509,grupos!$A$2:$B$100,2,0),"0")</f>
        <v>Reuniões Bilateriais</v>
      </c>
      <c r="G509" s="10">
        <v>1.0</v>
      </c>
      <c r="H509" s="10" t="str">
        <f>IFERROR(VLOOKUP(G509,fontes!$A$2:$B$100,2,0),"0")</f>
        <v>Gestão Urbana</v>
      </c>
      <c r="I509" s="11">
        <v>43354.0</v>
      </c>
      <c r="J509" s="3" t="s">
        <v>856</v>
      </c>
      <c r="K509" s="9" t="s">
        <v>27</v>
      </c>
      <c r="L509" s="18" t="s">
        <v>516</v>
      </c>
    </row>
    <row r="510" ht="12.75" customHeight="1">
      <c r="A510" s="10">
        <v>11.0</v>
      </c>
      <c r="B510" s="2" t="str">
        <f>IFERROR(VLOOKUP(A510,projetos!$A$2:$B$96,2,0),"0")</f>
        <v>PIU Setor Central</v>
      </c>
      <c r="C510" s="10">
        <v>2.0</v>
      </c>
      <c r="D510" s="3" t="str">
        <f>IFERROR(VLOOKUP(C510,tramitacao!$A$2:$B$101,2,0),"0")</f>
        <v>Consulta Pública Inicial</v>
      </c>
      <c r="E510" s="10">
        <v>5.0</v>
      </c>
      <c r="F510" s="2" t="str">
        <f>IFERROR(VLOOKUP(E510,grupos!$A$2:$B$100,2,0),"0")</f>
        <v>Reuniões Bilateriais</v>
      </c>
      <c r="G510" s="10">
        <v>20.0</v>
      </c>
      <c r="H510" s="10" t="str">
        <f>IFERROR(VLOOKUP(G510,fontes!$A$2:$B$100,2,0),"0")</f>
        <v>DDE/SPURB</v>
      </c>
      <c r="I510" s="11">
        <v>43354.0</v>
      </c>
      <c r="J510" s="3" t="s">
        <v>856</v>
      </c>
      <c r="K510" s="9" t="s">
        <v>484</v>
      </c>
      <c r="L510" s="9" t="s">
        <v>857</v>
      </c>
      <c r="M510" s="9"/>
      <c r="N510" s="9"/>
      <c r="O510" s="9"/>
      <c r="P510" s="9"/>
      <c r="Q510" s="9"/>
      <c r="R510" s="9"/>
      <c r="S510" s="9"/>
      <c r="T510" s="9"/>
      <c r="U510" s="9"/>
      <c r="V510" s="9"/>
      <c r="W510" s="9"/>
      <c r="X510" s="9"/>
      <c r="Y510" s="9"/>
      <c r="Z510" s="9"/>
      <c r="AA510" s="9"/>
    </row>
    <row r="511" ht="12.75" customHeight="1">
      <c r="A511" s="10">
        <v>11.0</v>
      </c>
      <c r="B511" s="2" t="str">
        <f>IFERROR(VLOOKUP(A511,projetos!$A$2:$B$96,2,0),"0")</f>
        <v>PIU Setor Central</v>
      </c>
      <c r="C511" s="10">
        <v>2.0</v>
      </c>
      <c r="D511" s="3" t="str">
        <f>IFERROR(VLOOKUP(C511,tramitacao!$A$2:$B$101,2,0),"0")</f>
        <v>Consulta Pública Inicial</v>
      </c>
      <c r="E511" s="10">
        <v>5.0</v>
      </c>
      <c r="F511" s="2" t="str">
        <f>IFERROR(VLOOKUP(E511,grupos!$A$2:$B$100,2,0),"0")</f>
        <v>Reuniões Bilateriais</v>
      </c>
      <c r="G511" s="10">
        <v>1.0</v>
      </c>
      <c r="H511" s="10" t="str">
        <f>IFERROR(VLOOKUP(G511,fontes!$A$2:$B$100,2,0),"0")</f>
        <v>Gestão Urbana</v>
      </c>
      <c r="I511" s="11">
        <v>43354.0</v>
      </c>
      <c r="J511" s="3" t="s">
        <v>856</v>
      </c>
      <c r="K511" s="9" t="s">
        <v>504</v>
      </c>
      <c r="L511" s="22" t="s">
        <v>858</v>
      </c>
    </row>
    <row r="512" ht="12.75" customHeight="1">
      <c r="A512" s="10">
        <v>11.0</v>
      </c>
      <c r="B512" s="2" t="str">
        <f>IFERROR(VLOOKUP(A512,projetos!$A$2:$B$96,2,0),"0")</f>
        <v>PIU Setor Central</v>
      </c>
      <c r="C512" s="10">
        <v>2.0</v>
      </c>
      <c r="D512" s="3" t="str">
        <f>IFERROR(VLOOKUP(C512,tramitacao!$A$2:$B$101,2,0),"0")</f>
        <v>Consulta Pública Inicial</v>
      </c>
      <c r="E512" s="10">
        <v>5.0</v>
      </c>
      <c r="F512" s="2" t="str">
        <f>IFERROR(VLOOKUP(E512,grupos!$A$2:$B$100,2,0),"0")</f>
        <v>Reuniões Bilateriais</v>
      </c>
      <c r="G512" s="10">
        <v>1.0</v>
      </c>
      <c r="H512" s="10" t="str">
        <f>IFERROR(VLOOKUP(G512,fontes!$A$2:$B$100,2,0),"0")</f>
        <v>Gestão Urbana</v>
      </c>
      <c r="I512" s="11">
        <v>43356.0</v>
      </c>
      <c r="J512" s="3" t="s">
        <v>859</v>
      </c>
      <c r="K512" s="9" t="s">
        <v>484</v>
      </c>
      <c r="L512" s="22" t="s">
        <v>860</v>
      </c>
    </row>
    <row r="513" ht="12.75" customHeight="1">
      <c r="A513" s="10">
        <v>11.0</v>
      </c>
      <c r="B513" s="2" t="str">
        <f>IFERROR(VLOOKUP(A513,projetos!$A$2:$B$96,2,0),"0")</f>
        <v>PIU Setor Central</v>
      </c>
      <c r="C513" s="10">
        <v>2.0</v>
      </c>
      <c r="D513" s="3" t="str">
        <f>IFERROR(VLOOKUP(C513,tramitacao!$A$2:$B$101,2,0),"0")</f>
        <v>Consulta Pública Inicial</v>
      </c>
      <c r="E513" s="10">
        <v>5.0</v>
      </c>
      <c r="F513" s="2" t="str">
        <f>IFERROR(VLOOKUP(E513,grupos!$A$2:$B$100,2,0),"0")</f>
        <v>Reuniões Bilateriais</v>
      </c>
      <c r="G513" s="10">
        <v>1.0</v>
      </c>
      <c r="H513" s="10" t="str">
        <f>IFERROR(VLOOKUP(G513,fontes!$A$2:$B$100,2,0),"0")</f>
        <v>Gestão Urbana</v>
      </c>
      <c r="I513" s="11">
        <v>43356.0</v>
      </c>
      <c r="J513" s="3" t="s">
        <v>859</v>
      </c>
      <c r="K513" s="9" t="s">
        <v>504</v>
      </c>
      <c r="L513" s="22" t="s">
        <v>861</v>
      </c>
    </row>
    <row r="514" ht="12.75" customHeight="1">
      <c r="A514" s="10">
        <v>11.0</v>
      </c>
      <c r="B514" s="2" t="str">
        <f>IFERROR(VLOOKUP(A514,projetos!$A$2:$B$96,2,0),"0")</f>
        <v>PIU Setor Central</v>
      </c>
      <c r="C514" s="10">
        <v>2.0</v>
      </c>
      <c r="D514" s="3" t="str">
        <f>IFERROR(VLOOKUP(C514,tramitacao!$A$2:$B$101,2,0),"0")</f>
        <v>Consulta Pública Inicial</v>
      </c>
      <c r="E514" s="10">
        <v>1.0</v>
      </c>
      <c r="F514" s="2" t="str">
        <f>IFERROR(VLOOKUP(E514,grupos!$A$2:$B$100,2,0),"0")</f>
        <v>Consulta Instâncias</v>
      </c>
      <c r="G514" s="10">
        <v>1.0</v>
      </c>
      <c r="H514" s="10" t="str">
        <f>IFERROR(VLOOKUP(G514,fontes!$A$2:$B$100,2,0),"0")</f>
        <v>Gestão Urbana</v>
      </c>
      <c r="I514" s="11">
        <v>43362.0</v>
      </c>
      <c r="J514" s="3" t="s">
        <v>862</v>
      </c>
      <c r="K514" s="9" t="s">
        <v>27</v>
      </c>
      <c r="L514" s="22" t="s">
        <v>863</v>
      </c>
    </row>
    <row r="515" ht="12.75" customHeight="1">
      <c r="A515" s="10">
        <v>11.0</v>
      </c>
      <c r="B515" s="2" t="str">
        <f>IFERROR(VLOOKUP(A515,projetos!$A$2:$B$96,2,0),"0")</f>
        <v>PIU Setor Central</v>
      </c>
      <c r="C515" s="10">
        <v>2.0</v>
      </c>
      <c r="D515" s="3" t="str">
        <f>IFERROR(VLOOKUP(C515,tramitacao!$A$2:$B$101,2,0),"0")</f>
        <v>Consulta Pública Inicial</v>
      </c>
      <c r="E515" s="10">
        <v>1.0</v>
      </c>
      <c r="F515" s="2" t="str">
        <f>IFERROR(VLOOKUP(E515,grupos!$A$2:$B$100,2,0),"0")</f>
        <v>Consulta Instâncias</v>
      </c>
      <c r="G515" s="10">
        <v>1.0</v>
      </c>
      <c r="H515" s="10" t="str">
        <f>IFERROR(VLOOKUP(G515,fontes!$A$2:$B$100,2,0),"0")</f>
        <v>Gestão Urbana</v>
      </c>
      <c r="I515" s="11">
        <v>43362.0</v>
      </c>
      <c r="J515" s="3" t="s">
        <v>862</v>
      </c>
      <c r="K515" s="9" t="s">
        <v>864</v>
      </c>
      <c r="L515" s="22" t="s">
        <v>865</v>
      </c>
    </row>
    <row r="516" ht="12.75" customHeight="1">
      <c r="A516" s="10">
        <v>7.0</v>
      </c>
      <c r="B516" s="2" t="str">
        <f>IFERROR(VLOOKUP(A516,projetos!$A$2:$B$96,2,0),"0")</f>
        <v>PIU Anhembi</v>
      </c>
      <c r="C516" s="10">
        <v>5.0</v>
      </c>
      <c r="D516" s="3" t="str">
        <f>IFERROR(VLOOKUP(C516,tramitacao!$A$2:$B$101,2,0),"0")</f>
        <v>Discussão Pública</v>
      </c>
      <c r="E516" s="10">
        <v>3.0</v>
      </c>
      <c r="F516" s="2" t="str">
        <f>IFERROR(VLOOKUP(E516,grupos!$A$2:$B$100,2,0),"0")</f>
        <v>Consulta Minuta</v>
      </c>
      <c r="G516" s="10">
        <v>1.0</v>
      </c>
      <c r="H516" s="10" t="str">
        <f>IFERROR(VLOOKUP(G516,fontes!$A$2:$B$100,2,0),"0")</f>
        <v>Gestão Urbana</v>
      </c>
      <c r="I516" s="11">
        <v>43357.0</v>
      </c>
      <c r="J516" s="10"/>
      <c r="K516" s="9" t="s">
        <v>866</v>
      </c>
      <c r="L516" s="9" t="s">
        <v>867</v>
      </c>
    </row>
    <row r="517" ht="12.75" customHeight="1">
      <c r="A517" s="10">
        <v>7.0</v>
      </c>
      <c r="B517" s="2" t="str">
        <f>IFERROR(VLOOKUP(A517,projetos!$A$2:$B$96,2,0),"0")</f>
        <v>PIU Anhembi</v>
      </c>
      <c r="C517" s="10">
        <v>6.0</v>
      </c>
      <c r="D517" s="3" t="str">
        <f>IFERROR(VLOOKUP(C517,tramitacao!$A$2:$B$101,2,0),"0")</f>
        <v>Consolidação PIU</v>
      </c>
      <c r="E517" s="10">
        <v>7.0</v>
      </c>
      <c r="F517" s="2" t="str">
        <f>IFERROR(VLOOKUP(E517,grupos!$A$2:$B$100,2,0),"0")</f>
        <v>Projeto Final</v>
      </c>
      <c r="G517" s="10">
        <v>1.0</v>
      </c>
      <c r="H517" s="10" t="str">
        <f>IFERROR(VLOOKUP(G517,fontes!$A$2:$B$100,2,0),"0")</f>
        <v>Gestão Urbana</v>
      </c>
      <c r="I517" s="11">
        <v>43357.0</v>
      </c>
      <c r="J517" s="10"/>
      <c r="K517" s="9" t="s">
        <v>868</v>
      </c>
      <c r="L517" s="9" t="s">
        <v>869</v>
      </c>
    </row>
    <row r="518" ht="12.75" customHeight="1">
      <c r="A518" s="10">
        <v>7.0</v>
      </c>
      <c r="B518" s="2" t="str">
        <f>IFERROR(VLOOKUP(A518,projetos!$A$2:$B$96,2,0),"0")</f>
        <v>PIU Anhembi</v>
      </c>
      <c r="C518" s="10">
        <v>6.0</v>
      </c>
      <c r="D518" s="3" t="str">
        <f>IFERROR(VLOOKUP(C518,tramitacao!$A$2:$B$101,2,0),"0")</f>
        <v>Consolidação PIU</v>
      </c>
      <c r="E518" s="10">
        <v>7.0</v>
      </c>
      <c r="F518" s="2" t="str">
        <f>IFERROR(VLOOKUP(E518,grupos!$A$2:$B$100,2,0),"0")</f>
        <v>Projeto Final</v>
      </c>
      <c r="G518" s="10">
        <v>1.0</v>
      </c>
      <c r="H518" s="10" t="str">
        <f>IFERROR(VLOOKUP(G518,fontes!$A$2:$B$100,2,0),"0")</f>
        <v>Gestão Urbana</v>
      </c>
      <c r="I518" s="11">
        <v>43357.0</v>
      </c>
      <c r="J518" s="10"/>
      <c r="K518" s="9" t="s">
        <v>870</v>
      </c>
      <c r="L518" s="9" t="s">
        <v>871</v>
      </c>
    </row>
    <row r="519" ht="12.75" customHeight="1">
      <c r="A519" s="10">
        <v>7.0</v>
      </c>
      <c r="B519" s="2" t="str">
        <f>IFERROR(VLOOKUP(A519,projetos!$A$2:$B$96,2,0),"0")</f>
        <v>PIU Anhembi</v>
      </c>
      <c r="C519" s="10">
        <v>6.0</v>
      </c>
      <c r="D519" s="3" t="str">
        <f>IFERROR(VLOOKUP(C519,tramitacao!$A$2:$B$101,2,0),"0")</f>
        <v>Consolidação PIU</v>
      </c>
      <c r="E519" s="10">
        <v>7.0</v>
      </c>
      <c r="F519" s="2" t="str">
        <f>IFERROR(VLOOKUP(E519,grupos!$A$2:$B$100,2,0),"0")</f>
        <v>Projeto Final</v>
      </c>
      <c r="G519" s="10">
        <v>1.0</v>
      </c>
      <c r="H519" s="10" t="str">
        <f>IFERROR(VLOOKUP(G519,fontes!$A$2:$B$100,2,0),"0")</f>
        <v>Gestão Urbana</v>
      </c>
      <c r="I519" s="11">
        <v>43357.0</v>
      </c>
      <c r="J519" s="10"/>
      <c r="K519" s="9" t="s">
        <v>872</v>
      </c>
      <c r="L519" s="9" t="s">
        <v>873</v>
      </c>
    </row>
    <row r="520" ht="12.75" customHeight="1">
      <c r="A520" s="10">
        <v>7.0</v>
      </c>
      <c r="B520" s="2" t="str">
        <f>IFERROR(VLOOKUP(A520,projetos!$A$2:$B$96,2,0),"0")</f>
        <v>PIU Anhembi</v>
      </c>
      <c r="C520" s="10">
        <v>6.0</v>
      </c>
      <c r="D520" s="3" t="str">
        <f>IFERROR(VLOOKUP(C520,tramitacao!$A$2:$B$101,2,0),"0")</f>
        <v>Consolidação PIU</v>
      </c>
      <c r="E520" s="10">
        <v>7.0</v>
      </c>
      <c r="F520" s="2" t="str">
        <f>IFERROR(VLOOKUP(E520,grupos!$A$2:$B$100,2,0),"0")</f>
        <v>Projeto Final</v>
      </c>
      <c r="G520" s="10">
        <v>1.0</v>
      </c>
      <c r="H520" s="10" t="str">
        <f>IFERROR(VLOOKUP(G520,fontes!$A$2:$B$100,2,0),"0")</f>
        <v>Gestão Urbana</v>
      </c>
      <c r="I520" s="11">
        <v>43357.0</v>
      </c>
      <c r="J520" s="10"/>
      <c r="K520" s="9" t="s">
        <v>874</v>
      </c>
      <c r="L520" s="9" t="s">
        <v>875</v>
      </c>
    </row>
    <row r="521" ht="12.75" customHeight="1">
      <c r="A521" s="10">
        <v>7.0</v>
      </c>
      <c r="B521" s="2" t="str">
        <f>IFERROR(VLOOKUP(A521,projetos!$A$2:$B$96,2,0),"0")</f>
        <v>PIU Anhembi</v>
      </c>
      <c r="C521" s="10">
        <v>6.0</v>
      </c>
      <c r="D521" s="3" t="str">
        <f>IFERROR(VLOOKUP(C521,tramitacao!$A$2:$B$101,2,0),"0")</f>
        <v>Consolidação PIU</v>
      </c>
      <c r="E521" s="10">
        <v>7.0</v>
      </c>
      <c r="F521" s="2" t="str">
        <f>IFERROR(VLOOKUP(E521,grupos!$A$2:$B$100,2,0),"0")</f>
        <v>Projeto Final</v>
      </c>
      <c r="G521" s="10">
        <v>1.0</v>
      </c>
      <c r="H521" s="10" t="str">
        <f>IFERROR(VLOOKUP(G521,fontes!$A$2:$B$100,2,0),"0")</f>
        <v>Gestão Urbana</v>
      </c>
      <c r="I521" s="11">
        <v>43357.0</v>
      </c>
      <c r="J521" s="10"/>
      <c r="K521" s="9" t="s">
        <v>876</v>
      </c>
      <c r="L521" s="14" t="s">
        <v>877</v>
      </c>
    </row>
    <row r="522" ht="12.75" customHeight="1">
      <c r="A522" s="10">
        <v>7.0</v>
      </c>
      <c r="B522" s="2" t="str">
        <f>IFERROR(VLOOKUP(A522,projetos!$A$2:$B$96,2,0),"0")</f>
        <v>PIU Anhembi</v>
      </c>
      <c r="C522" s="10">
        <v>6.0</v>
      </c>
      <c r="D522" s="3" t="str">
        <f>IFERROR(VLOOKUP(C522,tramitacao!$A$2:$B$101,2,0),"0")</f>
        <v>Consolidação PIU</v>
      </c>
      <c r="E522" s="10">
        <v>7.0</v>
      </c>
      <c r="F522" s="2" t="str">
        <f>IFERROR(VLOOKUP(E522,grupos!$A$2:$B$100,2,0),"0")</f>
        <v>Projeto Final</v>
      </c>
      <c r="G522" s="10">
        <v>1.0</v>
      </c>
      <c r="H522" s="10" t="str">
        <f>IFERROR(VLOOKUP(G522,fontes!$A$2:$B$100,2,0),"0")</f>
        <v>Gestão Urbana</v>
      </c>
      <c r="I522" s="11">
        <v>43357.0</v>
      </c>
      <c r="J522" s="10"/>
      <c r="K522" s="9" t="s">
        <v>878</v>
      </c>
      <c r="L522" s="9" t="s">
        <v>879</v>
      </c>
    </row>
    <row r="523" ht="12.75" customHeight="1">
      <c r="A523" s="10">
        <v>7.0</v>
      </c>
      <c r="B523" s="2" t="str">
        <f>IFERROR(VLOOKUP(A523,projetos!$A$2:$B$96,2,0),"0")</f>
        <v>PIU Anhembi</v>
      </c>
      <c r="C523" s="10">
        <v>6.0</v>
      </c>
      <c r="D523" s="3" t="str">
        <f>IFERROR(VLOOKUP(C523,tramitacao!$A$2:$B$101,2,0),"0")</f>
        <v>Consolidação PIU</v>
      </c>
      <c r="E523" s="10">
        <v>7.0</v>
      </c>
      <c r="F523" s="2" t="str">
        <f>IFERROR(VLOOKUP(E523,grupos!$A$2:$B$100,2,0),"0")</f>
        <v>Projeto Final</v>
      </c>
      <c r="G523" s="10">
        <v>1.0</v>
      </c>
      <c r="H523" s="10" t="str">
        <f>IFERROR(VLOOKUP(G523,fontes!$A$2:$B$100,2,0),"0")</f>
        <v>Gestão Urbana</v>
      </c>
      <c r="I523" s="11">
        <v>43357.0</v>
      </c>
      <c r="J523" s="10"/>
      <c r="K523" s="9" t="s">
        <v>880</v>
      </c>
      <c r="L523" s="9" t="s">
        <v>881</v>
      </c>
    </row>
    <row r="524" ht="12.75" customHeight="1">
      <c r="A524" s="10">
        <v>7.0</v>
      </c>
      <c r="B524" s="2" t="str">
        <f>IFERROR(VLOOKUP(A524,projetos!$A$2:$B$96,2,0),"0")</f>
        <v>PIU Anhembi</v>
      </c>
      <c r="C524" s="10">
        <v>6.0</v>
      </c>
      <c r="D524" s="3" t="str">
        <f>IFERROR(VLOOKUP(C524,tramitacao!$A$2:$B$101,2,0),"0")</f>
        <v>Consolidação PIU</v>
      </c>
      <c r="E524" s="10">
        <v>7.0</v>
      </c>
      <c r="F524" s="2" t="str">
        <f>IFERROR(VLOOKUP(E524,grupos!$A$2:$B$100,2,0),"0")</f>
        <v>Projeto Final</v>
      </c>
      <c r="G524" s="10">
        <v>1.0</v>
      </c>
      <c r="H524" s="10" t="str">
        <f>IFERROR(VLOOKUP(G524,fontes!$A$2:$B$100,2,0),"0")</f>
        <v>Gestão Urbana</v>
      </c>
      <c r="I524" s="11">
        <v>43357.0</v>
      </c>
      <c r="J524" s="10"/>
      <c r="K524" s="9" t="s">
        <v>882</v>
      </c>
      <c r="L524" s="9" t="s">
        <v>883</v>
      </c>
    </row>
    <row r="525" ht="12.75" customHeight="1">
      <c r="A525" s="10">
        <v>7.0</v>
      </c>
      <c r="B525" s="2" t="str">
        <f>IFERROR(VLOOKUP(A525,projetos!$A$2:$B$96,2,0),"0")</f>
        <v>PIU Anhembi</v>
      </c>
      <c r="C525" s="4">
        <v>13.0</v>
      </c>
      <c r="D525" s="3" t="str">
        <f>IFERROR(VLOOKUP(C525,tramitacao!$A$2:$B$101,2,0),"0")</f>
        <v>Processo Administrativo</v>
      </c>
      <c r="E525" s="10">
        <v>0.0</v>
      </c>
      <c r="F525" s="2" t="str">
        <f>IFERROR(VLOOKUP(E525,grupos!$A$2:$B$100,2,0),"0")</f>
        <v>0</v>
      </c>
      <c r="G525" s="10">
        <v>10.0</v>
      </c>
      <c r="H525" s="10" t="str">
        <f>IFERROR(VLOOKUP(G525,fontes!$A$2:$B$100,2,0),"0")</f>
        <v>SEI</v>
      </c>
      <c r="I525" s="11">
        <v>43357.0</v>
      </c>
      <c r="J525" s="10"/>
      <c r="K525" s="9" t="s">
        <v>884</v>
      </c>
      <c r="L525" s="9" t="s">
        <v>885</v>
      </c>
    </row>
    <row r="526" ht="12.75" customHeight="1">
      <c r="A526" s="10">
        <v>7.0</v>
      </c>
      <c r="B526" s="2" t="str">
        <f>IFERROR(VLOOKUP(A526,projetos!$A$2:$B$96,2,0),"0")</f>
        <v>PIU Anhembi</v>
      </c>
      <c r="C526" s="10">
        <v>7.0</v>
      </c>
      <c r="D526" s="3" t="str">
        <f>IFERROR(VLOOKUP(C526,tramitacao!$A$2:$B$101,2,0),"0")</f>
        <v>Encaminhamento Jurídico</v>
      </c>
      <c r="E526" s="10">
        <v>7.0</v>
      </c>
      <c r="F526" s="2" t="str">
        <f>IFERROR(VLOOKUP(E526,grupos!$A$2:$B$100,2,0),"0")</f>
        <v>Projeto Final</v>
      </c>
      <c r="G526" s="10">
        <v>10.0</v>
      </c>
      <c r="H526" s="10" t="str">
        <f>IFERROR(VLOOKUP(G526,fontes!$A$2:$B$100,2,0),"0")</f>
        <v>SEI</v>
      </c>
      <c r="I526" s="11">
        <v>43357.0</v>
      </c>
      <c r="J526" s="10"/>
      <c r="K526" s="9" t="s">
        <v>886</v>
      </c>
      <c r="L526" s="9" t="s">
        <v>885</v>
      </c>
    </row>
    <row r="527" ht="12.75" customHeight="1">
      <c r="A527" s="10">
        <v>7.0</v>
      </c>
      <c r="B527" s="2" t="str">
        <f>IFERROR(VLOOKUP(A527,projetos!$A$2:$B$96,2,0),"0")</f>
        <v>PIU Anhembi</v>
      </c>
      <c r="C527" s="10">
        <v>6.0</v>
      </c>
      <c r="D527" s="3" t="str">
        <f>IFERROR(VLOOKUP(C527,tramitacao!$A$2:$B$101,2,0),"0")</f>
        <v>Consolidação PIU</v>
      </c>
      <c r="E527" s="10">
        <v>7.0</v>
      </c>
      <c r="F527" s="2" t="str">
        <f>IFERROR(VLOOKUP(E527,grupos!$A$2:$B$100,2,0),"0")</f>
        <v>Projeto Final</v>
      </c>
      <c r="G527" s="10">
        <v>1.0</v>
      </c>
      <c r="H527" s="10" t="str">
        <f>IFERROR(VLOOKUP(G527,fontes!$A$2:$B$100,2,0),"0")</f>
        <v>Gestão Urbana</v>
      </c>
      <c r="I527" s="11">
        <v>43357.0</v>
      </c>
      <c r="J527" s="10"/>
      <c r="K527" s="9" t="s">
        <v>887</v>
      </c>
      <c r="L527" s="9" t="s">
        <v>888</v>
      </c>
    </row>
    <row r="528" ht="12.75" customHeight="1">
      <c r="A528" s="10">
        <v>12.0</v>
      </c>
      <c r="B528" s="2" t="str">
        <f>IFERROR(VLOOKUP(A528,projetos!$A$2:$B$96,2,0),"0")</f>
        <v>PIU Arco Pinheiros</v>
      </c>
      <c r="C528" s="10">
        <v>2.0</v>
      </c>
      <c r="D528" s="3" t="str">
        <f>IFERROR(VLOOKUP(C528,tramitacao!$A$2:$B$101,2,0),"0")</f>
        <v>Consulta Pública Inicial</v>
      </c>
      <c r="E528" s="10">
        <v>2.0</v>
      </c>
      <c r="F528" s="2" t="str">
        <f>IFERROR(VLOOKUP(E528,grupos!$A$2:$B$100,2,0),"0")</f>
        <v>Consulta Inicial</v>
      </c>
      <c r="G528" s="10">
        <v>1.0</v>
      </c>
      <c r="H528" s="10" t="str">
        <f>IFERROR(VLOOKUP(G528,fontes!$A$2:$B$100,2,0),"0")</f>
        <v>Gestão Urbana</v>
      </c>
      <c r="I528" s="11">
        <v>43357.0</v>
      </c>
      <c r="J528" s="10"/>
      <c r="K528" s="9" t="s">
        <v>889</v>
      </c>
      <c r="L528" s="9" t="s">
        <v>890</v>
      </c>
    </row>
    <row r="529" ht="12.75" customHeight="1">
      <c r="A529" s="10">
        <v>12.0</v>
      </c>
      <c r="B529" s="2" t="str">
        <f>IFERROR(VLOOKUP(A529,projetos!$A$2:$B$96,2,0),"0")</f>
        <v>PIU Arco Pinheiros</v>
      </c>
      <c r="C529" s="10">
        <v>2.0</v>
      </c>
      <c r="D529" s="3" t="str">
        <f>IFERROR(VLOOKUP(C529,tramitacao!$A$2:$B$101,2,0),"0")</f>
        <v>Consulta Pública Inicial</v>
      </c>
      <c r="E529" s="10">
        <v>2.0</v>
      </c>
      <c r="F529" s="2" t="str">
        <f>IFERROR(VLOOKUP(E529,grupos!$A$2:$B$100,2,0),"0")</f>
        <v>Consulta Inicial</v>
      </c>
      <c r="G529" s="10">
        <v>1.0</v>
      </c>
      <c r="H529" s="10" t="str">
        <f>IFERROR(VLOOKUP(G529,fontes!$A$2:$B$100,2,0),"0")</f>
        <v>Gestão Urbana</v>
      </c>
      <c r="I529" s="11">
        <v>43357.0</v>
      </c>
      <c r="J529" s="10"/>
      <c r="K529" s="9" t="s">
        <v>891</v>
      </c>
      <c r="L529" s="9" t="s">
        <v>892</v>
      </c>
    </row>
    <row r="530" ht="12.75" customHeight="1">
      <c r="A530" s="10">
        <v>12.0</v>
      </c>
      <c r="B530" s="2" t="str">
        <f>IFERROR(VLOOKUP(A530,projetos!$A$2:$B$96,2,0),"0")</f>
        <v>PIU Arco Pinheiros</v>
      </c>
      <c r="C530" s="10">
        <v>2.0</v>
      </c>
      <c r="D530" s="3" t="str">
        <f>IFERROR(VLOOKUP(C530,tramitacao!$A$2:$B$101,2,0),"0")</f>
        <v>Consulta Pública Inicial</v>
      </c>
      <c r="E530" s="10">
        <v>2.0</v>
      </c>
      <c r="F530" s="2" t="str">
        <f>IFERROR(VLOOKUP(E530,grupos!$A$2:$B$100,2,0),"0")</f>
        <v>Consulta Inicial</v>
      </c>
      <c r="G530" s="10">
        <v>3.0</v>
      </c>
      <c r="H530" s="10" t="str">
        <f>IFERROR(VLOOKUP(G530,fontes!$A$2:$B$100,2,0),"0")</f>
        <v>Diário Oficial</v>
      </c>
      <c r="I530" s="11">
        <v>43358.0</v>
      </c>
      <c r="J530" s="10"/>
      <c r="K530" s="9" t="s">
        <v>893</v>
      </c>
      <c r="L530" s="9" t="s">
        <v>894</v>
      </c>
    </row>
    <row r="531" ht="12.75" customHeight="1">
      <c r="A531" s="10">
        <v>12.0</v>
      </c>
      <c r="B531" s="2" t="str">
        <f>IFERROR(VLOOKUP(A531,projetos!$A$2:$B$96,2,0),"0")</f>
        <v>PIU Arco Pinheiros</v>
      </c>
      <c r="C531" s="4">
        <v>13.0</v>
      </c>
      <c r="D531" s="3" t="str">
        <f>IFERROR(VLOOKUP(C531,tramitacao!$A$2:$B$101,2,0),"0")</f>
        <v>Processo Administrativo</v>
      </c>
      <c r="E531" s="10">
        <v>0.0</v>
      </c>
      <c r="F531" s="2" t="str">
        <f>IFERROR(VLOOKUP(E531,grupos!$A$2:$B$100,2,0),"0")</f>
        <v>0</v>
      </c>
      <c r="G531" s="10">
        <v>10.0</v>
      </c>
      <c r="H531" s="10" t="str">
        <f>IFERROR(VLOOKUP(G531,fontes!$A$2:$B$100,2,0),"0")</f>
        <v>SEI</v>
      </c>
      <c r="I531" s="11">
        <v>43361.0</v>
      </c>
      <c r="J531" s="10"/>
      <c r="K531" s="9" t="s">
        <v>895</v>
      </c>
      <c r="L531" s="14" t="s">
        <v>896</v>
      </c>
    </row>
    <row r="532" ht="12.75" customHeight="1">
      <c r="A532" s="10">
        <v>11.0</v>
      </c>
      <c r="B532" s="2" t="str">
        <f>IFERROR(VLOOKUP(A532,projetos!$A$2:$B$96,2,0),"0")</f>
        <v>PIU Setor Central</v>
      </c>
      <c r="C532" s="10">
        <v>2.0</v>
      </c>
      <c r="D532" s="3" t="str">
        <f>IFERROR(VLOOKUP(C532,tramitacao!$A$2:$B$101,2,0),"0")</f>
        <v>Consulta Pública Inicial</v>
      </c>
      <c r="E532" s="10">
        <v>1.0</v>
      </c>
      <c r="F532" s="2" t="str">
        <f>IFERROR(VLOOKUP(E532,grupos!$A$2:$B$100,2,0),"0")</f>
        <v>Consulta Instâncias</v>
      </c>
      <c r="G532" s="10">
        <v>1.0</v>
      </c>
      <c r="H532" s="10" t="str">
        <f>IFERROR(VLOOKUP(G532,fontes!$A$2:$B$100,2,0),"0")</f>
        <v>Gestão Urbana</v>
      </c>
      <c r="I532" s="11">
        <v>43362.0</v>
      </c>
      <c r="J532" s="3" t="s">
        <v>862</v>
      </c>
      <c r="K532" s="9" t="s">
        <v>484</v>
      </c>
      <c r="L532" s="18" t="s">
        <v>897</v>
      </c>
    </row>
    <row r="533" ht="12.75" customHeight="1">
      <c r="A533" s="10">
        <v>11.0</v>
      </c>
      <c r="B533" s="2" t="str">
        <f>IFERROR(VLOOKUP(A533,projetos!$A$2:$B$96,2,0),"0")</f>
        <v>PIU Setor Central</v>
      </c>
      <c r="C533" s="10">
        <v>2.0</v>
      </c>
      <c r="D533" s="3" t="str">
        <f>IFERROR(VLOOKUP(C533,tramitacao!$A$2:$B$101,2,0),"0")</f>
        <v>Consulta Pública Inicial</v>
      </c>
      <c r="E533" s="10">
        <v>1.0</v>
      </c>
      <c r="F533" s="2" t="str">
        <f>IFERROR(VLOOKUP(E533,grupos!$A$2:$B$100,2,0),"0")</f>
        <v>Consulta Instâncias</v>
      </c>
      <c r="G533" s="10">
        <v>1.0</v>
      </c>
      <c r="H533" s="10" t="str">
        <f>IFERROR(VLOOKUP(G533,fontes!$A$2:$B$100,2,0),"0")</f>
        <v>Gestão Urbana</v>
      </c>
      <c r="I533" s="11">
        <v>43367.0</v>
      </c>
      <c r="J533" s="3" t="s">
        <v>898</v>
      </c>
      <c r="K533" s="9" t="s">
        <v>27</v>
      </c>
      <c r="L533" s="9" t="s">
        <v>899</v>
      </c>
    </row>
    <row r="534" ht="15.0" customHeight="1">
      <c r="A534" s="10">
        <v>11.0</v>
      </c>
      <c r="B534" s="2" t="str">
        <f>IFERROR(VLOOKUP(A534,projetos!$A$2:$B$96,2,0),"0")</f>
        <v>PIU Setor Central</v>
      </c>
      <c r="C534" s="10">
        <v>2.0</v>
      </c>
      <c r="D534" s="3" t="str">
        <f>IFERROR(VLOOKUP(C534,tramitacao!$A$2:$B$101,2,0),"0")</f>
        <v>Consulta Pública Inicial</v>
      </c>
      <c r="E534" s="10">
        <v>1.0</v>
      </c>
      <c r="F534" s="2" t="str">
        <f>IFERROR(VLOOKUP(E534,grupos!$A$2:$B$100,2,0),"0")</f>
        <v>Consulta Instâncias</v>
      </c>
      <c r="G534" s="10">
        <v>1.0</v>
      </c>
      <c r="H534" s="10" t="str">
        <f>IFERROR(VLOOKUP(G534,fontes!$A$2:$B$100,2,0),"0")</f>
        <v>Gestão Urbana</v>
      </c>
      <c r="I534" s="11">
        <v>43367.0</v>
      </c>
      <c r="J534" s="3" t="s">
        <v>898</v>
      </c>
      <c r="K534" s="9" t="s">
        <v>864</v>
      </c>
      <c r="L534" s="22" t="s">
        <v>900</v>
      </c>
    </row>
    <row r="535" ht="12.75" customHeight="1">
      <c r="A535" s="10">
        <v>11.0</v>
      </c>
      <c r="B535" s="2" t="str">
        <f>IFERROR(VLOOKUP(A535,projetos!$A$2:$B$96,2,0),"0")</f>
        <v>PIU Setor Central</v>
      </c>
      <c r="C535" s="10">
        <v>2.0</v>
      </c>
      <c r="D535" s="3" t="str">
        <f>IFERROR(VLOOKUP(C535,tramitacao!$A$2:$B$101,2,0),"0")</f>
        <v>Consulta Pública Inicial</v>
      </c>
      <c r="E535" s="10">
        <v>1.0</v>
      </c>
      <c r="F535" s="2" t="str">
        <f>IFERROR(VLOOKUP(E535,grupos!$A$2:$B$100,2,0),"0")</f>
        <v>Consulta Instâncias</v>
      </c>
      <c r="G535" s="10">
        <v>1.0</v>
      </c>
      <c r="H535" s="10" t="str">
        <f>IFERROR(VLOOKUP(G535,fontes!$A$2:$B$100,2,0),"0")</f>
        <v>Gestão Urbana</v>
      </c>
      <c r="I535" s="11">
        <v>43367.0</v>
      </c>
      <c r="J535" s="3" t="s">
        <v>898</v>
      </c>
      <c r="K535" s="9" t="s">
        <v>484</v>
      </c>
      <c r="L535" s="9" t="s">
        <v>901</v>
      </c>
    </row>
    <row r="536" ht="12.75" customHeight="1">
      <c r="A536" s="10">
        <v>11.0</v>
      </c>
      <c r="B536" s="2" t="str">
        <f>IFERROR(VLOOKUP(A536,projetos!$A$2:$B$96,2,0),"0")</f>
        <v>PIU Setor Central</v>
      </c>
      <c r="C536" s="10">
        <v>2.0</v>
      </c>
      <c r="D536" s="3" t="str">
        <f>IFERROR(VLOOKUP(C536,tramitacao!$A$2:$B$101,2,0),"0")</f>
        <v>Consulta Pública Inicial</v>
      </c>
      <c r="E536" s="10">
        <v>5.0</v>
      </c>
      <c r="F536" s="2" t="str">
        <f>IFERROR(VLOOKUP(E536,grupos!$A$2:$B$100,2,0),"0")</f>
        <v>Reuniões Bilateriais</v>
      </c>
      <c r="G536" s="10">
        <v>20.0</v>
      </c>
      <c r="H536" s="10" t="str">
        <f>IFERROR(VLOOKUP(G536,fontes!$A$2:$B$100,2,0),"0")</f>
        <v>DDE/SPURB</v>
      </c>
      <c r="I536" s="11">
        <v>43377.0</v>
      </c>
      <c r="J536" s="3" t="s">
        <v>902</v>
      </c>
      <c r="K536" s="9" t="s">
        <v>27</v>
      </c>
      <c r="L536" s="9" t="s">
        <v>903</v>
      </c>
    </row>
    <row r="537" ht="12.75" customHeight="1">
      <c r="A537" s="10">
        <v>11.0</v>
      </c>
      <c r="B537" s="2" t="str">
        <f>IFERROR(VLOOKUP(A537,projetos!$A$2:$B$96,2,0),"0")</f>
        <v>PIU Setor Central</v>
      </c>
      <c r="C537" s="10">
        <v>2.0</v>
      </c>
      <c r="D537" s="3" t="str">
        <f>IFERROR(VLOOKUP(C537,tramitacao!$A$2:$B$101,2,0),"0")</f>
        <v>Consulta Pública Inicial</v>
      </c>
      <c r="E537" s="10">
        <v>5.0</v>
      </c>
      <c r="F537" s="2" t="str">
        <f>IFERROR(VLOOKUP(E537,grupos!$A$2:$B$100,2,0),"0")</f>
        <v>Reuniões Bilateriais</v>
      </c>
      <c r="G537" s="10">
        <v>20.0</v>
      </c>
      <c r="H537" s="10" t="str">
        <f>IFERROR(VLOOKUP(G537,fontes!$A$2:$B$100,2,0),"0")</f>
        <v>DDE/SPURB</v>
      </c>
      <c r="I537" s="11">
        <v>43377.0</v>
      </c>
      <c r="J537" s="3" t="s">
        <v>902</v>
      </c>
      <c r="K537" s="9" t="s">
        <v>504</v>
      </c>
      <c r="L537" s="9" t="s">
        <v>904</v>
      </c>
    </row>
    <row r="538" ht="12.75" customHeight="1">
      <c r="A538" s="10">
        <v>11.0</v>
      </c>
      <c r="B538" s="2" t="str">
        <f>IFERROR(VLOOKUP(A538,projetos!$A$2:$B$96,2,0),"0")</f>
        <v>PIU Setor Central</v>
      </c>
      <c r="C538" s="10">
        <v>2.0</v>
      </c>
      <c r="D538" s="3" t="str">
        <f>IFERROR(VLOOKUP(C538,tramitacao!$A$2:$B$101,2,0),"0")</f>
        <v>Consulta Pública Inicial</v>
      </c>
      <c r="E538" s="10">
        <v>5.0</v>
      </c>
      <c r="F538" s="2" t="str">
        <f>IFERROR(VLOOKUP(E538,grupos!$A$2:$B$100,2,0),"0")</f>
        <v>Reuniões Bilateriais</v>
      </c>
      <c r="G538" s="10">
        <v>20.0</v>
      </c>
      <c r="H538" s="10" t="str">
        <f>IFERROR(VLOOKUP(G538,fontes!$A$2:$B$100,2,0),"0")</f>
        <v>DDE/SPURB</v>
      </c>
      <c r="I538" s="11">
        <v>43388.0</v>
      </c>
      <c r="J538" s="3" t="s">
        <v>905</v>
      </c>
      <c r="K538" s="9" t="s">
        <v>27</v>
      </c>
      <c r="L538" s="22" t="s">
        <v>906</v>
      </c>
    </row>
    <row r="539" ht="12.75" customHeight="1">
      <c r="A539" s="10">
        <v>11.0</v>
      </c>
      <c r="B539" s="2" t="str">
        <f>IFERROR(VLOOKUP(A539,projetos!$A$2:$B$96,2,0),"0")</f>
        <v>PIU Setor Central</v>
      </c>
      <c r="C539" s="10">
        <v>2.0</v>
      </c>
      <c r="D539" s="3" t="str">
        <f>IFERROR(VLOOKUP(C539,tramitacao!$A$2:$B$101,2,0),"0")</f>
        <v>Consulta Pública Inicial</v>
      </c>
      <c r="E539" s="10">
        <v>5.0</v>
      </c>
      <c r="F539" s="2" t="str">
        <f>IFERROR(VLOOKUP(E539,grupos!$A$2:$B$100,2,0),"0")</f>
        <v>Reuniões Bilateriais</v>
      </c>
      <c r="G539" s="10">
        <v>20.0</v>
      </c>
      <c r="H539" s="10" t="str">
        <f>IFERROR(VLOOKUP(G539,fontes!$A$2:$B$100,2,0),"0")</f>
        <v>DDE/SPURB</v>
      </c>
      <c r="I539" s="11">
        <v>43388.0</v>
      </c>
      <c r="J539" s="3" t="s">
        <v>905</v>
      </c>
      <c r="K539" s="9" t="s">
        <v>484</v>
      </c>
      <c r="L539" s="9" t="s">
        <v>907</v>
      </c>
    </row>
    <row r="540" ht="12.75" customHeight="1">
      <c r="A540" s="10">
        <v>11.0</v>
      </c>
      <c r="B540" s="2" t="str">
        <f>IFERROR(VLOOKUP(A540,projetos!$A$2:$B$96,2,0),"0")</f>
        <v>PIU Setor Central</v>
      </c>
      <c r="C540" s="10">
        <v>2.0</v>
      </c>
      <c r="D540" s="3" t="str">
        <f>IFERROR(VLOOKUP(C540,tramitacao!$A$2:$B$101,2,0),"0")</f>
        <v>Consulta Pública Inicial</v>
      </c>
      <c r="E540" s="10">
        <v>5.0</v>
      </c>
      <c r="F540" s="2" t="str">
        <f>IFERROR(VLOOKUP(E540,grupos!$A$2:$B$100,2,0),"0")</f>
        <v>Reuniões Bilateriais</v>
      </c>
      <c r="G540" s="10">
        <v>20.0</v>
      </c>
      <c r="H540" s="10" t="str">
        <f>IFERROR(VLOOKUP(G540,fontes!$A$2:$B$100,2,0),"0")</f>
        <v>DDE/SPURB</v>
      </c>
      <c r="I540" s="11">
        <v>43388.0</v>
      </c>
      <c r="J540" s="3" t="s">
        <v>905</v>
      </c>
      <c r="K540" s="9" t="s">
        <v>504</v>
      </c>
      <c r="L540" s="22" t="s">
        <v>908</v>
      </c>
    </row>
    <row r="541" ht="12.75" customHeight="1">
      <c r="A541" s="10">
        <v>19.0</v>
      </c>
      <c r="B541" s="17" t="str">
        <f>IFERROR(VLOOKUP(A541,projetos!$A$2:$B$96,2,0),"0")</f>
        <v>PIU Terminal Princesa Isabel</v>
      </c>
      <c r="C541" s="10">
        <v>8.0</v>
      </c>
      <c r="D541" s="3" t="str">
        <f>IFERROR(VLOOKUP(C541,tramitacao!$A$2:$B$101,2,0),"0")</f>
        <v>Implantação</v>
      </c>
      <c r="E541" s="10">
        <v>6.0</v>
      </c>
      <c r="F541" s="2" t="str">
        <f>IFERROR(VLOOKUP(E541,grupos!$A$2:$B$100,2,0),"0")</f>
        <v>Outros</v>
      </c>
      <c r="G541" s="10">
        <v>17.0</v>
      </c>
      <c r="H541" s="10" t="str">
        <f>IFERROR(VLOOKUP(G541,fontes!$A$2:$B$100,2,0),"0")</f>
        <v>Site SMDP</v>
      </c>
      <c r="I541" s="11">
        <v>43390.0</v>
      </c>
      <c r="J541" s="10"/>
      <c r="K541" s="9" t="s">
        <v>909</v>
      </c>
      <c r="L541" s="9" t="s">
        <v>849</v>
      </c>
    </row>
    <row r="542" ht="12.75" customHeight="1">
      <c r="A542" s="10">
        <v>10.0</v>
      </c>
      <c r="B542" s="2" t="str">
        <f>IFERROR(VLOOKUP(A542,projetos!$A$2:$B$96,2,0),"0")</f>
        <v>PIU Nações Unidas</v>
      </c>
      <c r="C542" s="10">
        <v>2.0</v>
      </c>
      <c r="D542" s="3" t="str">
        <f>IFERROR(VLOOKUP(C542,tramitacao!$A$2:$B$101,2,0),"0")</f>
        <v>Consulta Pública Inicial</v>
      </c>
      <c r="E542" s="10">
        <v>2.0</v>
      </c>
      <c r="F542" s="2" t="str">
        <f>IFERROR(VLOOKUP(E542,grupos!$A$2:$B$100,2,0),"0")</f>
        <v>Consulta Inicial</v>
      </c>
      <c r="G542" s="10">
        <v>1.0</v>
      </c>
      <c r="H542" s="10" t="str">
        <f>IFERROR(VLOOKUP(G542,fontes!$A$2:$B$100,2,0),"0")</f>
        <v>Gestão Urbana</v>
      </c>
      <c r="I542" s="11">
        <v>43391.0</v>
      </c>
      <c r="J542" s="10"/>
      <c r="K542" s="9" t="s">
        <v>910</v>
      </c>
      <c r="L542" s="9" t="s">
        <v>911</v>
      </c>
    </row>
    <row r="543" ht="12.75" customHeight="1">
      <c r="A543" s="10">
        <v>11.0</v>
      </c>
      <c r="B543" s="2" t="str">
        <f>IFERROR(VLOOKUP(A543,projetos!$A$2:$B$96,2,0),"0")</f>
        <v>PIU Setor Central</v>
      </c>
      <c r="C543" s="10">
        <v>2.0</v>
      </c>
      <c r="D543" s="3" t="str">
        <f>IFERROR(VLOOKUP(C543,tramitacao!$A$2:$B$101,2,0),"0")</f>
        <v>Consulta Pública Inicial</v>
      </c>
      <c r="E543" s="10">
        <v>5.0</v>
      </c>
      <c r="F543" s="2" t="str">
        <f>IFERROR(VLOOKUP(E543,grupos!$A$2:$B$100,2,0),"0")</f>
        <v>Reuniões Bilateriais</v>
      </c>
      <c r="G543" s="10">
        <v>20.0</v>
      </c>
      <c r="H543" s="10" t="str">
        <f>IFERROR(VLOOKUP(G543,fontes!$A$2:$B$100,2,0),"0")</f>
        <v>DDE/SPURB</v>
      </c>
      <c r="I543" s="11">
        <v>43392.0</v>
      </c>
      <c r="J543" s="3" t="s">
        <v>912</v>
      </c>
      <c r="K543" s="34" t="s">
        <v>27</v>
      </c>
      <c r="L543" s="23" t="s">
        <v>502</v>
      </c>
    </row>
    <row r="544" ht="12.75" customHeight="1">
      <c r="A544" s="10">
        <v>11.0</v>
      </c>
      <c r="B544" s="2" t="str">
        <f>IFERROR(VLOOKUP(A544,projetos!$A$2:$B$96,2,0),"0")</f>
        <v>PIU Setor Central</v>
      </c>
      <c r="C544" s="10">
        <v>2.0</v>
      </c>
      <c r="D544" s="3" t="str">
        <f>IFERROR(VLOOKUP(C544,tramitacao!$A$2:$B$101,2,0),"0")</f>
        <v>Consulta Pública Inicial</v>
      </c>
      <c r="E544" s="10">
        <v>5.0</v>
      </c>
      <c r="F544" s="2" t="str">
        <f>IFERROR(VLOOKUP(E544,grupos!$A$2:$B$100,2,0),"0")</f>
        <v>Reuniões Bilateriais</v>
      </c>
      <c r="G544" s="10">
        <v>20.0</v>
      </c>
      <c r="H544" s="10" t="str">
        <f>IFERROR(VLOOKUP(G544,fontes!$A$2:$B$100,2,0),"0")</f>
        <v>DDE/SPURB</v>
      </c>
      <c r="I544" s="11">
        <v>43392.0</v>
      </c>
      <c r="J544" s="3" t="s">
        <v>912</v>
      </c>
      <c r="K544" s="34" t="s">
        <v>484</v>
      </c>
      <c r="L544" s="22" t="s">
        <v>913</v>
      </c>
    </row>
    <row r="545" ht="12.75" customHeight="1">
      <c r="A545" s="10">
        <v>11.0</v>
      </c>
      <c r="B545" s="2" t="str">
        <f>IFERROR(VLOOKUP(A545,projetos!$A$2:$B$96,2,0),"0")</f>
        <v>PIU Setor Central</v>
      </c>
      <c r="C545" s="10">
        <v>2.0</v>
      </c>
      <c r="D545" s="3" t="str">
        <f>IFERROR(VLOOKUP(C545,tramitacao!$A$2:$B$101,2,0),"0")</f>
        <v>Consulta Pública Inicial</v>
      </c>
      <c r="E545" s="10">
        <v>5.0</v>
      </c>
      <c r="F545" s="2" t="str">
        <f>IFERROR(VLOOKUP(E545,grupos!$A$2:$B$100,2,0),"0")</f>
        <v>Reuniões Bilateriais</v>
      </c>
      <c r="G545" s="10">
        <v>20.0</v>
      </c>
      <c r="H545" s="10" t="str">
        <f>IFERROR(VLOOKUP(G545,fontes!$A$2:$B$100,2,0),"0")</f>
        <v>DDE/SPURB</v>
      </c>
      <c r="I545" s="11">
        <v>43392.0</v>
      </c>
      <c r="J545" s="3" t="s">
        <v>912</v>
      </c>
      <c r="K545" s="34" t="s">
        <v>504</v>
      </c>
      <c r="L545" s="9" t="s">
        <v>914</v>
      </c>
    </row>
    <row r="546" ht="12.75" customHeight="1">
      <c r="A546" s="10">
        <v>11.0</v>
      </c>
      <c r="B546" s="2" t="str">
        <f>IFERROR(VLOOKUP(A546,projetos!$A$2:$B$96,2,0),"0")</f>
        <v>PIU Setor Central</v>
      </c>
      <c r="C546" s="10">
        <v>2.0</v>
      </c>
      <c r="D546" s="3" t="str">
        <f>IFERROR(VLOOKUP(C546,tramitacao!$A$2:$B$101,2,0),"0")</f>
        <v>Consulta Pública Inicial</v>
      </c>
      <c r="E546" s="10">
        <v>1.0</v>
      </c>
      <c r="F546" s="2" t="str">
        <f>IFERROR(VLOOKUP(E546,grupos!$A$2:$B$100,2,0),"0")</f>
        <v>Consulta Instâncias</v>
      </c>
      <c r="G546" s="10">
        <v>20.0</v>
      </c>
      <c r="H546" s="10" t="str">
        <f>IFERROR(VLOOKUP(G546,fontes!$A$2:$B$100,2,0),"0")</f>
        <v>DDE/SPURB</v>
      </c>
      <c r="I546" s="11">
        <v>43402.0</v>
      </c>
      <c r="J546" s="3" t="s">
        <v>915</v>
      </c>
      <c r="K546" s="16" t="s">
        <v>916</v>
      </c>
      <c r="L546" s="9" t="s">
        <v>917</v>
      </c>
    </row>
    <row r="547" ht="12.75" customHeight="1">
      <c r="A547" s="10">
        <v>12.0</v>
      </c>
      <c r="B547" s="2" t="str">
        <f>IFERROR(VLOOKUP(A547,projetos!$A$2:$B$96,2,0),"0")</f>
        <v>PIU Arco Pinheiros</v>
      </c>
      <c r="C547" s="10">
        <v>2.0</v>
      </c>
      <c r="D547" s="3" t="str">
        <f>IFERROR(VLOOKUP(C547,tramitacao!$A$2:$B$101,2,0),"0")</f>
        <v>Consulta Pública Inicial</v>
      </c>
      <c r="E547" s="10">
        <v>2.0</v>
      </c>
      <c r="F547" s="2" t="str">
        <f>IFERROR(VLOOKUP(E547,grupos!$A$2:$B$100,2,0),"0")</f>
        <v>Consulta Inicial</v>
      </c>
      <c r="G547" s="10">
        <v>1.0</v>
      </c>
      <c r="H547" s="10" t="str">
        <f>IFERROR(VLOOKUP(G547,fontes!$A$2:$B$100,2,0),"0")</f>
        <v>Gestão Urbana</v>
      </c>
      <c r="I547" s="35">
        <v>43397.0</v>
      </c>
      <c r="J547" s="10"/>
      <c r="K547" s="9" t="s">
        <v>918</v>
      </c>
      <c r="L547" s="9" t="s">
        <v>892</v>
      </c>
    </row>
    <row r="548" ht="12.75" customHeight="1">
      <c r="A548" s="10">
        <v>2.0</v>
      </c>
      <c r="B548" s="2" t="str">
        <f>IFERROR(VLOOKUP(A548,projetos!$A$2:$B$96,2,0),"0")</f>
        <v>PIU Vila Leopoldina</v>
      </c>
      <c r="C548" s="10">
        <v>5.0</v>
      </c>
      <c r="D548" s="3" t="str">
        <f>IFERROR(VLOOKUP(C548,tramitacao!$A$2:$B$101,2,0),"0")</f>
        <v>Discussão Pública</v>
      </c>
      <c r="E548" s="10">
        <v>2.0</v>
      </c>
      <c r="F548" s="2" t="str">
        <f>IFERROR(VLOOKUP(E548,grupos!$A$2:$B$100,2,0),"0")</f>
        <v>Consulta Inicial</v>
      </c>
      <c r="G548" s="10">
        <v>1.0</v>
      </c>
      <c r="H548" s="10" t="str">
        <f>IFERROR(VLOOKUP(G548,fontes!$A$2:$B$100,2,0),"0")</f>
        <v>Gestão Urbana</v>
      </c>
      <c r="I548" s="11">
        <v>43397.0</v>
      </c>
      <c r="J548" s="10"/>
      <c r="K548" s="9" t="s">
        <v>919</v>
      </c>
      <c r="L548" s="9" t="s">
        <v>920</v>
      </c>
    </row>
    <row r="549" ht="12.75" customHeight="1">
      <c r="A549" s="10">
        <v>8.0</v>
      </c>
      <c r="B549" s="2" t="str">
        <f>IFERROR(VLOOKUP(A549,projetos!$A$2:$B$96,2,0),"0")</f>
        <v>PIU Pacaembu</v>
      </c>
      <c r="C549" s="10">
        <v>8.0</v>
      </c>
      <c r="D549" s="3" t="str">
        <f>IFERROR(VLOOKUP(C549,tramitacao!$A$2:$B$101,2,0),"0")</f>
        <v>Implantação</v>
      </c>
      <c r="E549" s="10">
        <v>6.0</v>
      </c>
      <c r="F549" s="2" t="str">
        <f>IFERROR(VLOOKUP(E549,grupos!$A$2:$B$100,2,0),"0")</f>
        <v>Outros</v>
      </c>
      <c r="G549" s="10">
        <v>17.0</v>
      </c>
      <c r="H549" s="10" t="str">
        <f>IFERROR(VLOOKUP(G549,fontes!$A$2:$B$100,2,0),"0")</f>
        <v>Site SMDP</v>
      </c>
      <c r="I549" s="11"/>
      <c r="J549" s="10"/>
      <c r="K549" s="9" t="s">
        <v>921</v>
      </c>
      <c r="L549" s="9" t="s">
        <v>922</v>
      </c>
    </row>
    <row r="550" ht="12.75" customHeight="1">
      <c r="A550" s="10">
        <v>8.0</v>
      </c>
      <c r="B550" s="2" t="str">
        <f>IFERROR(VLOOKUP(A550,projetos!$A$2:$B$96,2,0),"0")</f>
        <v>PIU Pacaembu</v>
      </c>
      <c r="C550" s="10">
        <v>8.0</v>
      </c>
      <c r="D550" s="3" t="str">
        <f>IFERROR(VLOOKUP(C550,tramitacao!$A$2:$B$101,2,0),"0")</f>
        <v>Implantação</v>
      </c>
      <c r="E550" s="10">
        <v>6.0</v>
      </c>
      <c r="F550" s="2" t="str">
        <f>IFERROR(VLOOKUP(E550,grupos!$A$2:$B$100,2,0),"0")</f>
        <v>Outros</v>
      </c>
      <c r="G550" s="10">
        <v>17.0</v>
      </c>
      <c r="H550" s="10" t="str">
        <f>IFERROR(VLOOKUP(G550,fontes!$A$2:$B$100,2,0),"0")</f>
        <v>Site SMDP</v>
      </c>
      <c r="I550" s="11"/>
      <c r="J550" s="10"/>
      <c r="K550" s="9" t="s">
        <v>923</v>
      </c>
      <c r="L550" s="9" t="s">
        <v>924</v>
      </c>
    </row>
    <row r="551" ht="12.75" customHeight="1">
      <c r="A551" s="10">
        <v>11.0</v>
      </c>
      <c r="B551" s="2" t="str">
        <f>IFERROR(VLOOKUP(A551,projetos!$A$2:$B$96,2,0),"0")</f>
        <v>PIU Setor Central</v>
      </c>
      <c r="C551" s="10">
        <v>2.0</v>
      </c>
      <c r="D551" s="3" t="str">
        <f>IFERROR(VLOOKUP(C551,tramitacao!$A$2:$B$101,2,0),"0")</f>
        <v>Consulta Pública Inicial</v>
      </c>
      <c r="E551" s="10">
        <v>1.0</v>
      </c>
      <c r="F551" s="2" t="str">
        <f>IFERROR(VLOOKUP(E551,grupos!$A$2:$B$100,2,0),"0")</f>
        <v>Consulta Instâncias</v>
      </c>
      <c r="G551" s="10">
        <v>1.0</v>
      </c>
      <c r="H551" s="10" t="str">
        <f>IFERROR(VLOOKUP(G551,fontes!$A$2:$B$100,2,0),"0")</f>
        <v>Gestão Urbana</v>
      </c>
      <c r="I551" s="11">
        <v>43402.0</v>
      </c>
      <c r="J551" s="3" t="s">
        <v>915</v>
      </c>
      <c r="K551" s="9" t="s">
        <v>32</v>
      </c>
      <c r="L551" s="22" t="s">
        <v>925</v>
      </c>
    </row>
    <row r="552" ht="12.75" customHeight="1">
      <c r="A552" s="10">
        <v>11.0</v>
      </c>
      <c r="B552" s="2" t="str">
        <f>IFERROR(VLOOKUP(A552,projetos!$A$2:$B$96,2,0),"0")</f>
        <v>PIU Setor Central</v>
      </c>
      <c r="C552" s="10">
        <v>2.0</v>
      </c>
      <c r="D552" s="3" t="str">
        <f>IFERROR(VLOOKUP(C552,tramitacao!$A$2:$B$101,2,0),"0")</f>
        <v>Consulta Pública Inicial</v>
      </c>
      <c r="E552" s="10">
        <v>1.0</v>
      </c>
      <c r="F552" s="2" t="str">
        <f>IFERROR(VLOOKUP(E552,grupos!$A$2:$B$100,2,0),"0")</f>
        <v>Consulta Instâncias</v>
      </c>
      <c r="G552" s="10">
        <v>1.0</v>
      </c>
      <c r="H552" s="10" t="str">
        <f>IFERROR(VLOOKUP(G552,fontes!$A$2:$B$100,2,0),"0")</f>
        <v>Gestão Urbana</v>
      </c>
      <c r="I552" s="11">
        <v>43402.0</v>
      </c>
      <c r="J552" s="3" t="s">
        <v>915</v>
      </c>
      <c r="K552" s="9" t="s">
        <v>484</v>
      </c>
      <c r="L552" s="9" t="s">
        <v>926</v>
      </c>
    </row>
    <row r="553" ht="12.75" customHeight="1">
      <c r="A553" s="10">
        <v>12.0</v>
      </c>
      <c r="B553" s="2" t="str">
        <f>IFERROR(VLOOKUP(A553,projetos!$A$2:$B$96,2,0),"0")</f>
        <v>PIU Arco Pinheiros</v>
      </c>
      <c r="C553" s="10">
        <v>2.0</v>
      </c>
      <c r="D553" s="3" t="str">
        <f>IFERROR(VLOOKUP(C553,tramitacao!$A$2:$B$101,2,0),"0")</f>
        <v>Consulta Pública Inicial</v>
      </c>
      <c r="E553" s="10">
        <v>1.0</v>
      </c>
      <c r="F553" s="2" t="str">
        <f>IFERROR(VLOOKUP(E553,grupos!$A$2:$B$100,2,0),"0")</f>
        <v>Consulta Instâncias</v>
      </c>
      <c r="G553" s="10">
        <v>1.0</v>
      </c>
      <c r="H553" s="10" t="str">
        <f>IFERROR(VLOOKUP(G553,fontes!$A$2:$B$100,2,0),"0")</f>
        <v>Gestão Urbana</v>
      </c>
      <c r="I553" s="35">
        <v>43403.0</v>
      </c>
      <c r="J553" s="10"/>
      <c r="K553" s="9" t="s">
        <v>927</v>
      </c>
      <c r="L553" s="9" t="s">
        <v>928</v>
      </c>
    </row>
    <row r="554" ht="12.75" customHeight="1">
      <c r="A554" s="10">
        <v>12.0</v>
      </c>
      <c r="B554" s="2" t="str">
        <f>IFERROR(VLOOKUP(A554,projetos!$A$2:$B$96,2,0),"0")</f>
        <v>PIU Arco Pinheiros</v>
      </c>
      <c r="C554" s="10">
        <v>2.0</v>
      </c>
      <c r="D554" s="3" t="str">
        <f>IFERROR(VLOOKUP(C554,tramitacao!$A$2:$B$101,2,0),"0")</f>
        <v>Consulta Pública Inicial</v>
      </c>
      <c r="E554" s="10">
        <v>1.0</v>
      </c>
      <c r="F554" s="2" t="str">
        <f>IFERROR(VLOOKUP(E554,grupos!$A$2:$B$100,2,0),"0")</f>
        <v>Consulta Instâncias</v>
      </c>
      <c r="G554" s="10">
        <v>1.0</v>
      </c>
      <c r="H554" s="10" t="str">
        <f>IFERROR(VLOOKUP(G554,fontes!$A$2:$B$100,2,0),"0")</f>
        <v>Gestão Urbana</v>
      </c>
      <c r="I554" s="35">
        <v>43403.0</v>
      </c>
      <c r="J554" s="10"/>
      <c r="K554" s="9" t="s">
        <v>929</v>
      </c>
      <c r="L554" s="9" t="s">
        <v>930</v>
      </c>
    </row>
    <row r="555" ht="12.75" customHeight="1">
      <c r="A555" s="10">
        <v>11.0</v>
      </c>
      <c r="B555" s="2" t="str">
        <f>IFERROR(VLOOKUP(A555,projetos!$A$2:$B$96,2,0),"0")</f>
        <v>PIU Setor Central</v>
      </c>
      <c r="C555" s="10">
        <v>2.0</v>
      </c>
      <c r="D555" s="3" t="str">
        <f>IFERROR(VLOOKUP(C555,tramitacao!$A$2:$B$101,2,0),"0")</f>
        <v>Consulta Pública Inicial</v>
      </c>
      <c r="E555" s="10">
        <v>5.0</v>
      </c>
      <c r="F555" s="2" t="str">
        <f>IFERROR(VLOOKUP(E555,grupos!$A$2:$B$100,2,0),"0")</f>
        <v>Reuniões Bilateriais</v>
      </c>
      <c r="G555" s="10">
        <v>1.0</v>
      </c>
      <c r="H555" s="10" t="str">
        <f>IFERROR(VLOOKUP(G555,fontes!$A$2:$B$100,2,0),"0")</f>
        <v>Gestão Urbana</v>
      </c>
      <c r="I555" s="11">
        <v>43410.0</v>
      </c>
      <c r="J555" s="3" t="s">
        <v>931</v>
      </c>
      <c r="K555" s="9" t="s">
        <v>932</v>
      </c>
      <c r="L555" s="22" t="s">
        <v>933</v>
      </c>
    </row>
    <row r="556" ht="12.75" customHeight="1">
      <c r="A556" s="10">
        <v>11.0</v>
      </c>
      <c r="B556" s="2" t="str">
        <f>IFERROR(VLOOKUP(A556,projetos!$A$2:$B$96,2,0),"0")</f>
        <v>PIU Setor Central</v>
      </c>
      <c r="C556" s="10">
        <v>2.0</v>
      </c>
      <c r="D556" s="3" t="str">
        <f>IFERROR(VLOOKUP(C556,tramitacao!$A$2:$B$101,2,0),"0")</f>
        <v>Consulta Pública Inicial</v>
      </c>
      <c r="E556" s="10">
        <v>5.0</v>
      </c>
      <c r="F556" s="2" t="str">
        <f>IFERROR(VLOOKUP(E556,grupos!$A$2:$B$100,2,0),"0")</f>
        <v>Reuniões Bilateriais</v>
      </c>
      <c r="G556" s="10">
        <v>1.0</v>
      </c>
      <c r="H556" s="10" t="str">
        <f>IFERROR(VLOOKUP(G556,fontes!$A$2:$B$100,2,0),"0")</f>
        <v>Gestão Urbana</v>
      </c>
      <c r="I556" s="11">
        <v>43410.0</v>
      </c>
      <c r="J556" s="3" t="s">
        <v>931</v>
      </c>
      <c r="K556" s="9" t="s">
        <v>934</v>
      </c>
      <c r="L556" s="22" t="s">
        <v>935</v>
      </c>
    </row>
    <row r="557" ht="12.75" customHeight="1">
      <c r="A557" s="10">
        <v>11.0</v>
      </c>
      <c r="B557" s="2" t="str">
        <f>IFERROR(VLOOKUP(A557,projetos!$A$2:$B$96,2,0),"0")</f>
        <v>PIU Setor Central</v>
      </c>
      <c r="C557" s="10">
        <v>2.0</v>
      </c>
      <c r="D557" s="3" t="str">
        <f>IFERROR(VLOOKUP(C557,tramitacao!$A$2:$B$101,2,0),"0")</f>
        <v>Consulta Pública Inicial</v>
      </c>
      <c r="E557" s="10">
        <v>5.0</v>
      </c>
      <c r="F557" s="2" t="str">
        <f>IFERROR(VLOOKUP(E557,grupos!$A$2:$B$100,2,0),"0")</f>
        <v>Reuniões Bilateriais</v>
      </c>
      <c r="G557" s="10">
        <v>1.0</v>
      </c>
      <c r="H557" s="10" t="str">
        <f>IFERROR(VLOOKUP(G557,fontes!$A$2:$B$100,2,0),"0")</f>
        <v>Gestão Urbana</v>
      </c>
      <c r="I557" s="11">
        <v>43427.0</v>
      </c>
      <c r="J557" s="3" t="s">
        <v>936</v>
      </c>
      <c r="K557" s="9" t="s">
        <v>27</v>
      </c>
      <c r="L557" s="22" t="s">
        <v>937</v>
      </c>
    </row>
    <row r="558" ht="12.75" customHeight="1">
      <c r="A558" s="10">
        <v>11.0</v>
      </c>
      <c r="B558" s="2" t="str">
        <f>IFERROR(VLOOKUP(A558,projetos!$A$2:$B$96,2,0),"0")</f>
        <v>PIU Setor Central</v>
      </c>
      <c r="C558" s="10">
        <v>2.0</v>
      </c>
      <c r="D558" s="3" t="str">
        <f>IFERROR(VLOOKUP(C558,tramitacao!$A$2:$B$101,2,0),"0")</f>
        <v>Consulta Pública Inicial</v>
      </c>
      <c r="E558" s="10">
        <v>1.0</v>
      </c>
      <c r="F558" s="2" t="str">
        <f>IFERROR(VLOOKUP(E558,grupos!$A$2:$B$100,2,0),"0")</f>
        <v>Consulta Instâncias</v>
      </c>
      <c r="G558" s="10">
        <v>1.0</v>
      </c>
      <c r="H558" s="10" t="str">
        <f>IFERROR(VLOOKUP(G558,fontes!$A$2:$B$100,2,0),"0")</f>
        <v>Gestão Urbana</v>
      </c>
      <c r="I558" s="11">
        <v>43434.0</v>
      </c>
      <c r="J558" s="3" t="s">
        <v>938</v>
      </c>
      <c r="K558" s="9" t="s">
        <v>27</v>
      </c>
      <c r="L558" s="18" t="s">
        <v>939</v>
      </c>
    </row>
    <row r="559" ht="12.75" customHeight="1">
      <c r="A559" s="10">
        <v>12.0</v>
      </c>
      <c r="B559" s="2" t="str">
        <f>IFERROR(VLOOKUP(A559,projetos!$A$2:$B$96,2,0),"0")</f>
        <v>PIU Arco Pinheiros</v>
      </c>
      <c r="C559" s="10">
        <v>0.0</v>
      </c>
      <c r="D559" s="3" t="str">
        <f>IFERROR(VLOOKUP(C559,tramitacao!$A$2:$B$101,2,0),"0")</f>
        <v>0</v>
      </c>
      <c r="E559" s="10">
        <v>0.0</v>
      </c>
      <c r="F559" s="2" t="str">
        <f>IFERROR(VLOOKUP(E559,grupos!$A$2:$B$100,2,0),"0")</f>
        <v>0</v>
      </c>
      <c r="G559" s="10">
        <v>1.0</v>
      </c>
      <c r="H559" s="10" t="str">
        <f>IFERROR(VLOOKUP(G559,fontes!$A$2:$B$100,2,0),"0")</f>
        <v>Gestão Urbana</v>
      </c>
      <c r="I559" s="11">
        <v>43403.0</v>
      </c>
      <c r="J559" s="10"/>
      <c r="K559" s="16" t="s">
        <v>940</v>
      </c>
      <c r="L559" s="9" t="s">
        <v>941</v>
      </c>
    </row>
    <row r="560" ht="12.75" customHeight="1">
      <c r="A560" s="10">
        <v>12.0</v>
      </c>
      <c r="B560" s="2" t="str">
        <f>IFERROR(VLOOKUP(A560,projetos!$A$2:$B$96,2,0),"0")</f>
        <v>PIU Arco Pinheiros</v>
      </c>
      <c r="C560" s="10">
        <v>0.0</v>
      </c>
      <c r="D560" s="3" t="str">
        <f>IFERROR(VLOOKUP(C560,tramitacao!$A$2:$B$101,2,0),"0")</f>
        <v>0</v>
      </c>
      <c r="E560" s="10">
        <v>0.0</v>
      </c>
      <c r="F560" s="2" t="str">
        <f>IFERROR(VLOOKUP(E560,grupos!$A$2:$B$100,2,0),"0")</f>
        <v>0</v>
      </c>
      <c r="G560" s="10">
        <v>1.0</v>
      </c>
      <c r="H560" s="10" t="str">
        <f>IFERROR(VLOOKUP(G560,fontes!$A$2:$B$100,2,0),"0")</f>
        <v>Gestão Urbana</v>
      </c>
      <c r="I560" s="11">
        <v>43403.0</v>
      </c>
      <c r="J560" s="10"/>
      <c r="K560" s="9" t="s">
        <v>942</v>
      </c>
      <c r="L560" s="9" t="s">
        <v>943</v>
      </c>
    </row>
    <row r="561" ht="12.75" customHeight="1">
      <c r="A561" s="10">
        <v>12.0</v>
      </c>
      <c r="B561" s="2" t="str">
        <f>IFERROR(VLOOKUP(A561,projetos!$A$2:$B$96,2,0),"0")</f>
        <v>PIU Arco Pinheiros</v>
      </c>
      <c r="C561" s="10">
        <v>0.0</v>
      </c>
      <c r="D561" s="3" t="str">
        <f>IFERROR(VLOOKUP(C561,tramitacao!$A$2:$B$101,2,0),"0")</f>
        <v>0</v>
      </c>
      <c r="E561" s="10">
        <v>0.0</v>
      </c>
      <c r="F561" s="2" t="str">
        <f>IFERROR(VLOOKUP(E561,grupos!$A$2:$B$100,2,0),"0")</f>
        <v>0</v>
      </c>
      <c r="G561" s="10">
        <v>1.0</v>
      </c>
      <c r="H561" s="10" t="str">
        <f>IFERROR(VLOOKUP(G561,fontes!$A$2:$B$100,2,0),"0")</f>
        <v>Gestão Urbana</v>
      </c>
      <c r="I561" s="11">
        <v>43403.0</v>
      </c>
      <c r="J561" s="10"/>
      <c r="K561" s="9" t="s">
        <v>944</v>
      </c>
      <c r="L561" s="9" t="s">
        <v>945</v>
      </c>
    </row>
    <row r="562" ht="12.75" customHeight="1">
      <c r="A562" s="10">
        <v>12.0</v>
      </c>
      <c r="B562" s="2" t="str">
        <f>IFERROR(VLOOKUP(A562,projetos!$A$2:$B$96,2,0),"0")</f>
        <v>PIU Arco Pinheiros</v>
      </c>
      <c r="C562" s="10">
        <v>0.0</v>
      </c>
      <c r="D562" s="3" t="str">
        <f>IFERROR(VLOOKUP(C562,tramitacao!$A$2:$B$101,2,0),"0")</f>
        <v>0</v>
      </c>
      <c r="E562" s="10">
        <v>0.0</v>
      </c>
      <c r="F562" s="2" t="str">
        <f>IFERROR(VLOOKUP(E562,grupos!$A$2:$B$100,2,0),"0")</f>
        <v>0</v>
      </c>
      <c r="G562" s="10">
        <v>1.0</v>
      </c>
      <c r="H562" s="10" t="str">
        <f>IFERROR(VLOOKUP(G562,fontes!$A$2:$B$100,2,0),"0")</f>
        <v>Gestão Urbana</v>
      </c>
      <c r="I562" s="11">
        <v>43403.0</v>
      </c>
      <c r="J562" s="10"/>
      <c r="K562" s="9" t="s">
        <v>946</v>
      </c>
      <c r="L562" s="9" t="s">
        <v>947</v>
      </c>
    </row>
    <row r="563" ht="12.75" customHeight="1">
      <c r="A563" s="10">
        <v>12.0</v>
      </c>
      <c r="B563" s="2" t="str">
        <f>IFERROR(VLOOKUP(A563,projetos!$A$2:$B$96,2,0),"0")</f>
        <v>PIU Arco Pinheiros</v>
      </c>
      <c r="C563" s="10">
        <v>0.0</v>
      </c>
      <c r="D563" s="3" t="str">
        <f>IFERROR(VLOOKUP(C563,tramitacao!$A$2:$B$101,2,0),"0")</f>
        <v>0</v>
      </c>
      <c r="E563" s="10">
        <v>0.0</v>
      </c>
      <c r="F563" s="2" t="str">
        <f>IFERROR(VLOOKUP(E563,grupos!$A$2:$B$100,2,0),"0")</f>
        <v>0</v>
      </c>
      <c r="G563" s="10">
        <v>1.0</v>
      </c>
      <c r="H563" s="10" t="str">
        <f>IFERROR(VLOOKUP(G563,fontes!$A$2:$B$100,2,0),"0")</f>
        <v>Gestão Urbana</v>
      </c>
      <c r="I563" s="11">
        <v>43403.0</v>
      </c>
      <c r="J563" s="10"/>
      <c r="K563" s="9" t="s">
        <v>948</v>
      </c>
      <c r="L563" s="9" t="s">
        <v>949</v>
      </c>
    </row>
    <row r="564" ht="12.75" customHeight="1">
      <c r="A564" s="10">
        <v>12.0</v>
      </c>
      <c r="B564" s="2" t="str">
        <f>IFERROR(VLOOKUP(A564,projetos!$A$2:$B$96,2,0),"0")</f>
        <v>PIU Arco Pinheiros</v>
      </c>
      <c r="C564" s="10">
        <v>0.0</v>
      </c>
      <c r="D564" s="3" t="str">
        <f>IFERROR(VLOOKUP(C564,tramitacao!$A$2:$B$101,2,0),"0")</f>
        <v>0</v>
      </c>
      <c r="E564" s="10">
        <v>0.0</v>
      </c>
      <c r="F564" s="2" t="str">
        <f>IFERROR(VLOOKUP(E564,grupos!$A$2:$B$100,2,0),"0")</f>
        <v>0</v>
      </c>
      <c r="G564" s="10">
        <v>1.0</v>
      </c>
      <c r="H564" s="10" t="str">
        <f>IFERROR(VLOOKUP(G564,fontes!$A$2:$B$100,2,0),"0")</f>
        <v>Gestão Urbana</v>
      </c>
      <c r="I564" s="11">
        <v>43403.0</v>
      </c>
      <c r="J564" s="10"/>
      <c r="K564" s="9" t="s">
        <v>950</v>
      </c>
      <c r="L564" s="9" t="s">
        <v>951</v>
      </c>
    </row>
    <row r="565" ht="12.75" customHeight="1">
      <c r="A565" s="10">
        <v>12.0</v>
      </c>
      <c r="B565" s="2" t="str">
        <f>IFERROR(VLOOKUP(A565,projetos!$A$2:$B$96,2,0),"0")</f>
        <v>PIU Arco Pinheiros</v>
      </c>
      <c r="C565" s="10">
        <v>0.0</v>
      </c>
      <c r="D565" s="3" t="str">
        <f>IFERROR(VLOOKUP(C565,tramitacao!$A$2:$B$101,2,0),"0")</f>
        <v>0</v>
      </c>
      <c r="E565" s="10">
        <v>0.0</v>
      </c>
      <c r="F565" s="2" t="str">
        <f>IFERROR(VLOOKUP(E565,grupos!$A$2:$B$100,2,0),"0")</f>
        <v>0</v>
      </c>
      <c r="G565" s="10">
        <v>1.0</v>
      </c>
      <c r="H565" s="10" t="str">
        <f>IFERROR(VLOOKUP(G565,fontes!$A$2:$B$100,2,0),"0")</f>
        <v>Gestão Urbana</v>
      </c>
      <c r="I565" s="11">
        <v>43403.0</v>
      </c>
      <c r="J565" s="10"/>
      <c r="K565" s="9" t="s">
        <v>952</v>
      </c>
      <c r="L565" s="9" t="s">
        <v>953</v>
      </c>
    </row>
    <row r="566" ht="12.75" customHeight="1">
      <c r="A566" s="10">
        <v>2.0</v>
      </c>
      <c r="B566" s="2" t="str">
        <f>IFERROR(VLOOKUP(A566,projetos!$A$2:$B$96,2,0),"0")</f>
        <v>PIU Vila Leopoldina</v>
      </c>
      <c r="C566" s="10">
        <v>5.0</v>
      </c>
      <c r="D566" s="3" t="str">
        <f>IFERROR(VLOOKUP(C566,tramitacao!$A$2:$B$101,2,0),"0")</f>
        <v>Discussão Pública</v>
      </c>
      <c r="E566" s="10">
        <v>2.0</v>
      </c>
      <c r="F566" s="2" t="str">
        <f>IFERROR(VLOOKUP(E566,grupos!$A$2:$B$100,2,0),"0")</f>
        <v>Consulta Inicial</v>
      </c>
      <c r="G566" s="10">
        <v>1.0</v>
      </c>
      <c r="H566" s="10" t="str">
        <f>IFERROR(VLOOKUP(G566,fontes!$A$2:$B$100,2,0),"0")</f>
        <v>Gestão Urbana</v>
      </c>
      <c r="I566" s="11">
        <v>43409.0</v>
      </c>
      <c r="J566" s="10"/>
      <c r="K566" s="9" t="s">
        <v>954</v>
      </c>
      <c r="L566" s="9" t="s">
        <v>955</v>
      </c>
    </row>
    <row r="567" ht="12.75" customHeight="1">
      <c r="A567" s="10">
        <v>11.0</v>
      </c>
      <c r="B567" s="2" t="str">
        <f>IFERROR(VLOOKUP(A567,projetos!$A$2:$B$96,2,0),"0")</f>
        <v>PIU Setor Central</v>
      </c>
      <c r="C567" s="10">
        <v>2.0</v>
      </c>
      <c r="D567" s="3" t="str">
        <f>IFERROR(VLOOKUP(C567,tramitacao!$A$2:$B$101,2,0),"0")</f>
        <v>Consulta Pública Inicial</v>
      </c>
      <c r="E567" s="10">
        <v>1.0</v>
      </c>
      <c r="F567" s="2" t="str">
        <f>IFERROR(VLOOKUP(E567,grupos!$A$2:$B$100,2,0),"0")</f>
        <v>Consulta Instâncias</v>
      </c>
      <c r="G567" s="10">
        <v>1.0</v>
      </c>
      <c r="H567" s="10" t="str">
        <f>IFERROR(VLOOKUP(G567,fontes!$A$2:$B$100,2,0),"0")</f>
        <v>Gestão Urbana</v>
      </c>
      <c r="I567" s="11">
        <v>43434.0</v>
      </c>
      <c r="J567" s="3" t="s">
        <v>938</v>
      </c>
      <c r="K567" s="9" t="s">
        <v>32</v>
      </c>
      <c r="L567" s="22" t="s">
        <v>956</v>
      </c>
    </row>
    <row r="568" ht="12.75" customHeight="1">
      <c r="A568" s="10">
        <v>11.0</v>
      </c>
      <c r="B568" s="2" t="str">
        <f>IFERROR(VLOOKUP(A568,projetos!$A$2:$B$96,2,0),"0")</f>
        <v>PIU Setor Central</v>
      </c>
      <c r="C568" s="10">
        <v>2.0</v>
      </c>
      <c r="D568" s="3" t="str">
        <f>IFERROR(VLOOKUP(C568,tramitacao!$A$2:$B$101,2,0),"0")</f>
        <v>Consulta Pública Inicial</v>
      </c>
      <c r="E568" s="10">
        <v>1.0</v>
      </c>
      <c r="F568" s="2" t="str">
        <f>IFERROR(VLOOKUP(E568,grupos!$A$2:$B$100,2,0),"0")</f>
        <v>Consulta Instâncias</v>
      </c>
      <c r="G568" s="10">
        <v>1.0</v>
      </c>
      <c r="H568" s="10" t="str">
        <f>IFERROR(VLOOKUP(G568,fontes!$A$2:$B$100,2,0),"0")</f>
        <v>Gestão Urbana</v>
      </c>
      <c r="I568" s="11">
        <v>43434.0</v>
      </c>
      <c r="J568" s="3" t="s">
        <v>938</v>
      </c>
      <c r="K568" s="9" t="s">
        <v>484</v>
      </c>
      <c r="L568" s="18" t="s">
        <v>957</v>
      </c>
    </row>
    <row r="569" ht="12.75" customHeight="1">
      <c r="A569" s="10">
        <v>11.0</v>
      </c>
      <c r="B569" s="2" t="str">
        <f>IFERROR(VLOOKUP(A569,projetos!$A$2:$B$96,2,0),"0")</f>
        <v>PIU Setor Central</v>
      </c>
      <c r="C569" s="10">
        <v>4.0</v>
      </c>
      <c r="D569" s="3" t="str">
        <f>IFERROR(VLOOKUP(C569,tramitacao!$A$2:$B$101,2,0),"0")</f>
        <v>Elaboração </v>
      </c>
      <c r="E569" s="10">
        <v>5.0</v>
      </c>
      <c r="F569" s="2" t="str">
        <f>IFERROR(VLOOKUP(E569,grupos!$A$2:$B$100,2,0),"0")</f>
        <v>Reuniões Bilateriais</v>
      </c>
      <c r="G569" s="10">
        <v>1.0</v>
      </c>
      <c r="H569" s="10" t="str">
        <f>IFERROR(VLOOKUP(G569,fontes!$A$2:$B$100,2,0),"0")</f>
        <v>Gestão Urbana</v>
      </c>
      <c r="I569" s="11">
        <v>43439.0</v>
      </c>
      <c r="J569" s="3" t="s">
        <v>958</v>
      </c>
      <c r="K569" s="34" t="s">
        <v>27</v>
      </c>
      <c r="L569" s="22" t="s">
        <v>959</v>
      </c>
    </row>
    <row r="570" ht="12.75" customHeight="1">
      <c r="A570" s="10">
        <v>11.0</v>
      </c>
      <c r="B570" s="2" t="str">
        <f>IFERROR(VLOOKUP(A570,projetos!$A$2:$B$96,2,0),"0")</f>
        <v>PIU Setor Central</v>
      </c>
      <c r="C570" s="10">
        <v>4.0</v>
      </c>
      <c r="D570" s="3" t="str">
        <f>IFERROR(VLOOKUP(C570,tramitacao!$A$2:$B$101,2,0),"0")</f>
        <v>Elaboração </v>
      </c>
      <c r="E570" s="10">
        <v>5.0</v>
      </c>
      <c r="F570" s="2" t="str">
        <f>IFERROR(VLOOKUP(E570,grupos!$A$2:$B$100,2,0),"0")</f>
        <v>Reuniões Bilateriais</v>
      </c>
      <c r="G570" s="10">
        <v>1.0</v>
      </c>
      <c r="H570" s="10" t="str">
        <f>IFERROR(VLOOKUP(G570,fontes!$A$2:$B$100,2,0),"0")</f>
        <v>Gestão Urbana</v>
      </c>
      <c r="I570" s="11">
        <v>43439.0</v>
      </c>
      <c r="J570" s="3" t="s">
        <v>958</v>
      </c>
      <c r="K570" s="34" t="s">
        <v>484</v>
      </c>
      <c r="L570" s="18" t="s">
        <v>960</v>
      </c>
    </row>
    <row r="571" ht="12.75" customHeight="1">
      <c r="A571" s="10">
        <v>11.0</v>
      </c>
      <c r="B571" s="2" t="str">
        <f>IFERROR(VLOOKUP(A571,projetos!$A$2:$B$96,2,0),"0")</f>
        <v>PIU Setor Central</v>
      </c>
      <c r="C571" s="10">
        <v>4.0</v>
      </c>
      <c r="D571" s="3" t="str">
        <f>IFERROR(VLOOKUP(C571,tramitacao!$A$2:$B$101,2,0),"0")</f>
        <v>Elaboração </v>
      </c>
      <c r="E571" s="10">
        <v>5.0</v>
      </c>
      <c r="F571" s="2" t="str">
        <f>IFERROR(VLOOKUP(E571,grupos!$A$2:$B$100,2,0),"0")</f>
        <v>Reuniões Bilateriais</v>
      </c>
      <c r="G571" s="10">
        <v>1.0</v>
      </c>
      <c r="H571" s="10" t="str">
        <f>IFERROR(VLOOKUP(G571,fontes!$A$2:$B$100,2,0),"0")</f>
        <v>Gestão Urbana</v>
      </c>
      <c r="I571" s="11">
        <v>43446.0</v>
      </c>
      <c r="J571" s="3" t="s">
        <v>961</v>
      </c>
      <c r="K571" s="9" t="s">
        <v>27</v>
      </c>
      <c r="L571" s="22" t="s">
        <v>962</v>
      </c>
    </row>
    <row r="572" ht="12.75" customHeight="1">
      <c r="A572" s="10">
        <v>11.0</v>
      </c>
      <c r="B572" s="2" t="str">
        <f>IFERROR(VLOOKUP(A572,projetos!$A$2:$B$96,2,0),"0")</f>
        <v>PIU Setor Central</v>
      </c>
      <c r="C572" s="10">
        <v>4.0</v>
      </c>
      <c r="D572" s="3" t="str">
        <f>IFERROR(VLOOKUP(C572,tramitacao!$A$2:$B$101,2,0),"0")</f>
        <v>Elaboração </v>
      </c>
      <c r="E572" s="10">
        <v>5.0</v>
      </c>
      <c r="F572" s="2" t="str">
        <f>IFERROR(VLOOKUP(E572,grupos!$A$2:$B$100,2,0),"0")</f>
        <v>Reuniões Bilateriais</v>
      </c>
      <c r="G572" s="10">
        <v>1.0</v>
      </c>
      <c r="H572" s="10" t="str">
        <f>IFERROR(VLOOKUP(G572,fontes!$A$2:$B$100,2,0),"0")</f>
        <v>Gestão Urbana</v>
      </c>
      <c r="I572" s="11">
        <v>43446.0</v>
      </c>
      <c r="J572" s="3" t="s">
        <v>961</v>
      </c>
      <c r="K572" s="9" t="s">
        <v>484</v>
      </c>
      <c r="L572" s="22" t="s">
        <v>963</v>
      </c>
    </row>
    <row r="573" ht="12.75" customHeight="1">
      <c r="A573" s="10">
        <v>5.0</v>
      </c>
      <c r="B573" s="2" t="str">
        <f>IFERROR(VLOOKUP(A573,projetos!$A$2:$B$96,2,0),"0")</f>
        <v>PIU Arco Jurubatuba</v>
      </c>
      <c r="C573" s="4">
        <v>13.0</v>
      </c>
      <c r="D573" s="3" t="str">
        <f>IFERROR(VLOOKUP(C573,tramitacao!$A$2:$B$101,2,0),"0")</f>
        <v>Processo Administrativo</v>
      </c>
      <c r="E573" s="10">
        <v>0.0</v>
      </c>
      <c r="F573" s="2" t="str">
        <f>IFERROR(VLOOKUP(E573,grupos!$A$2:$B$100,2,0),"0")</f>
        <v>0</v>
      </c>
      <c r="G573" s="10">
        <v>10.0</v>
      </c>
      <c r="H573" s="10" t="str">
        <f>IFERROR(VLOOKUP(G573,fontes!$A$2:$B$100,2,0),"0")</f>
        <v>SEI</v>
      </c>
      <c r="I573" s="11">
        <v>43454.0</v>
      </c>
      <c r="J573" s="10"/>
      <c r="K573" s="9" t="s">
        <v>964</v>
      </c>
      <c r="L573" s="14" t="s">
        <v>965</v>
      </c>
    </row>
    <row r="574" ht="12.75" customHeight="1">
      <c r="A574" s="10">
        <v>2.0</v>
      </c>
      <c r="B574" s="2" t="str">
        <f>IFERROR(VLOOKUP(A574,projetos!$A$2:$B$96,2,0),"0")</f>
        <v>PIU Vila Leopoldina</v>
      </c>
      <c r="C574" s="10">
        <v>5.0</v>
      </c>
      <c r="D574" s="3" t="str">
        <f>IFERROR(VLOOKUP(C574,tramitacao!$A$2:$B$101,2,0),"0")</f>
        <v>Discussão Pública</v>
      </c>
      <c r="E574" s="10">
        <v>2.0</v>
      </c>
      <c r="F574" s="2" t="str">
        <f>IFERROR(VLOOKUP(E574,grupos!$A$2:$B$100,2,0),"0")</f>
        <v>Consulta Inicial</v>
      </c>
      <c r="G574" s="10">
        <v>1.0</v>
      </c>
      <c r="H574" s="10" t="str">
        <f>IFERROR(VLOOKUP(G574,fontes!$A$2:$B$100,2,0),"0")</f>
        <v>Gestão Urbana</v>
      </c>
      <c r="I574" s="11">
        <v>43460.0</v>
      </c>
      <c r="J574" s="10"/>
      <c r="K574" s="9" t="s">
        <v>966</v>
      </c>
      <c r="L574" s="9" t="s">
        <v>967</v>
      </c>
    </row>
    <row r="575" ht="12.75" customHeight="1">
      <c r="A575" s="10">
        <v>2.0</v>
      </c>
      <c r="B575" s="2" t="str">
        <f>IFERROR(VLOOKUP(A575,projetos!$A$2:$B$96,2,0),"0")</f>
        <v>PIU Vila Leopoldina</v>
      </c>
      <c r="C575" s="10">
        <v>5.0</v>
      </c>
      <c r="D575" s="3" t="str">
        <f>IFERROR(VLOOKUP(C575,tramitacao!$A$2:$B$101,2,0),"0")</f>
        <v>Discussão Pública</v>
      </c>
      <c r="E575" s="10">
        <v>2.0</v>
      </c>
      <c r="F575" s="2" t="str">
        <f>IFERROR(VLOOKUP(E575,grupos!$A$2:$B$100,2,0),"0")</f>
        <v>Consulta Inicial</v>
      </c>
      <c r="G575" s="10">
        <v>1.0</v>
      </c>
      <c r="H575" s="10" t="str">
        <f>IFERROR(VLOOKUP(G575,fontes!$A$2:$B$100,2,0),"0")</f>
        <v>Gestão Urbana</v>
      </c>
      <c r="I575" s="11"/>
      <c r="J575" s="10"/>
      <c r="K575" s="9" t="s">
        <v>968</v>
      </c>
      <c r="L575" s="9" t="s">
        <v>969</v>
      </c>
    </row>
    <row r="576" ht="12.75" customHeight="1">
      <c r="A576" s="10">
        <v>2.0</v>
      </c>
      <c r="B576" s="2" t="str">
        <f>IFERROR(VLOOKUP(A576,projetos!$A$2:$B$96,2,0),"0")</f>
        <v>PIU Vila Leopoldina</v>
      </c>
      <c r="C576" s="10">
        <v>5.0</v>
      </c>
      <c r="D576" s="3" t="str">
        <f>IFERROR(VLOOKUP(C576,tramitacao!$A$2:$B$101,2,0),"0")</f>
        <v>Discussão Pública</v>
      </c>
      <c r="E576" s="10">
        <v>2.0</v>
      </c>
      <c r="F576" s="2" t="str">
        <f>IFERROR(VLOOKUP(E576,grupos!$A$2:$B$100,2,0),"0")</f>
        <v>Consulta Inicial</v>
      </c>
      <c r="G576" s="10">
        <v>1.0</v>
      </c>
      <c r="H576" s="10" t="str">
        <f>IFERROR(VLOOKUP(G576,fontes!$A$2:$B$100,2,0),"0")</f>
        <v>Gestão Urbana</v>
      </c>
      <c r="I576" s="11"/>
      <c r="J576" s="10"/>
      <c r="K576" s="9" t="s">
        <v>970</v>
      </c>
      <c r="L576" s="9" t="s">
        <v>971</v>
      </c>
    </row>
    <row r="577" ht="12.75" customHeight="1">
      <c r="A577" s="10">
        <v>2.0</v>
      </c>
      <c r="B577" s="2" t="str">
        <f>IFERROR(VLOOKUP(A577,projetos!$A$2:$B$96,2,0),"0")</f>
        <v>PIU Vila Leopoldina</v>
      </c>
      <c r="C577" s="10">
        <v>5.0</v>
      </c>
      <c r="D577" s="3" t="str">
        <f>IFERROR(VLOOKUP(C577,tramitacao!$A$2:$B$101,2,0),"0")</f>
        <v>Discussão Pública</v>
      </c>
      <c r="E577" s="10">
        <v>2.0</v>
      </c>
      <c r="F577" s="2" t="str">
        <f>IFERROR(VLOOKUP(E577,grupos!$A$2:$B$100,2,0),"0")</f>
        <v>Consulta Inicial</v>
      </c>
      <c r="G577" s="10">
        <v>1.0</v>
      </c>
      <c r="H577" s="10" t="str">
        <f>IFERROR(VLOOKUP(G577,fontes!$A$2:$B$100,2,0),"0")</f>
        <v>Gestão Urbana</v>
      </c>
      <c r="I577" s="11"/>
      <c r="J577" s="10"/>
      <c r="K577" s="9" t="s">
        <v>972</v>
      </c>
      <c r="L577" s="9" t="s">
        <v>973</v>
      </c>
    </row>
    <row r="578" ht="12.75" customHeight="1">
      <c r="A578" s="10">
        <v>2.0</v>
      </c>
      <c r="B578" s="2" t="str">
        <f>IFERROR(VLOOKUP(A578,projetos!$A$2:$B$96,2,0),"0")</f>
        <v>PIU Vila Leopoldina</v>
      </c>
      <c r="C578" s="10">
        <v>0.0</v>
      </c>
      <c r="D578" s="3" t="str">
        <f>IFERROR(VLOOKUP(C578,tramitacao!$A$2:$B$101,2,0),"0")</f>
        <v>0</v>
      </c>
      <c r="E578" s="10">
        <v>0.0</v>
      </c>
      <c r="F578" s="2" t="str">
        <f>IFERROR(VLOOKUP(E578,grupos!$A$2:$B$100,2,0),"0")</f>
        <v>0</v>
      </c>
      <c r="G578" s="10">
        <v>1.0</v>
      </c>
      <c r="H578" s="10" t="str">
        <f>IFERROR(VLOOKUP(G578,fontes!$A$2:$B$100,2,0),"0")</f>
        <v>Gestão Urbana</v>
      </c>
      <c r="I578" s="11">
        <v>43461.0</v>
      </c>
      <c r="J578" s="10"/>
      <c r="K578" s="9" t="s">
        <v>974</v>
      </c>
      <c r="L578" s="9" t="s">
        <v>975</v>
      </c>
    </row>
    <row r="579" ht="12.75" customHeight="1">
      <c r="A579" s="10">
        <v>2.0</v>
      </c>
      <c r="B579" s="2" t="str">
        <f>IFERROR(VLOOKUP(A579,projetos!$A$2:$B$96,2,0),"0")</f>
        <v>PIU Vila Leopoldina</v>
      </c>
      <c r="C579" s="10">
        <v>0.0</v>
      </c>
      <c r="D579" s="3" t="str">
        <f>IFERROR(VLOOKUP(C579,tramitacao!$A$2:$B$101,2,0),"0")</f>
        <v>0</v>
      </c>
      <c r="E579" s="10">
        <v>0.0</v>
      </c>
      <c r="F579" s="2" t="str">
        <f>IFERROR(VLOOKUP(E579,grupos!$A$2:$B$100,2,0),"0")</f>
        <v>0</v>
      </c>
      <c r="G579" s="10">
        <v>1.0</v>
      </c>
      <c r="H579" s="10" t="str">
        <f>IFERROR(VLOOKUP(G579,fontes!$A$2:$B$100,2,0),"0")</f>
        <v>Gestão Urbana</v>
      </c>
      <c r="I579" s="11">
        <v>43461.0</v>
      </c>
      <c r="J579" s="10"/>
      <c r="K579" s="9" t="s">
        <v>976</v>
      </c>
      <c r="L579" s="9" t="s">
        <v>977</v>
      </c>
    </row>
    <row r="580" ht="12.75" customHeight="1">
      <c r="A580" s="10">
        <v>11.0</v>
      </c>
      <c r="B580" s="2" t="str">
        <f>IFERROR(VLOOKUP(A580,projetos!$A$2:$B$96,2,0),"0")</f>
        <v>PIU Setor Central</v>
      </c>
      <c r="C580" s="10">
        <v>4.0</v>
      </c>
      <c r="D580" s="3" t="str">
        <f>IFERROR(VLOOKUP(C580,tramitacao!$A$2:$B$101,2,0),"0")</f>
        <v>Elaboração </v>
      </c>
      <c r="E580" s="10">
        <v>5.0</v>
      </c>
      <c r="F580" s="2" t="str">
        <f>IFERROR(VLOOKUP(E580,grupos!$A$2:$B$100,2,0),"0")</f>
        <v>Reuniões Bilateriais</v>
      </c>
      <c r="G580" s="10">
        <v>1.0</v>
      </c>
      <c r="H580" s="10" t="str">
        <f>IFERROR(VLOOKUP(G580,fontes!$A$2:$B$100,2,0),"0")</f>
        <v>Gestão Urbana</v>
      </c>
      <c r="I580" s="11">
        <v>43446.0</v>
      </c>
      <c r="J580" s="3" t="s">
        <v>961</v>
      </c>
      <c r="K580" s="9" t="s">
        <v>504</v>
      </c>
      <c r="L580" s="22" t="s">
        <v>978</v>
      </c>
    </row>
    <row r="581" ht="12.75" customHeight="1">
      <c r="A581" s="10">
        <v>11.0</v>
      </c>
      <c r="B581" s="2" t="str">
        <f>IFERROR(VLOOKUP(A581,projetos!$A$2:$B$96,2,0),"0")</f>
        <v>PIU Setor Central</v>
      </c>
      <c r="C581" s="10">
        <v>4.0</v>
      </c>
      <c r="D581" s="3" t="str">
        <f>IFERROR(VLOOKUP(C581,tramitacao!$A$2:$B$101,2,0),"0")</f>
        <v>Elaboração </v>
      </c>
      <c r="E581" s="10">
        <v>5.0</v>
      </c>
      <c r="F581" s="2" t="str">
        <f>IFERROR(VLOOKUP(E581,grupos!$A$2:$B$100,2,0),"0")</f>
        <v>Reuniões Bilateriais</v>
      </c>
      <c r="G581" s="10">
        <v>1.0</v>
      </c>
      <c r="H581" s="10" t="str">
        <f>IFERROR(VLOOKUP(G581,fontes!$A$2:$B$100,2,0),"0")</f>
        <v>Gestão Urbana</v>
      </c>
      <c r="I581" s="11">
        <v>43500.0</v>
      </c>
      <c r="J581" s="3" t="s">
        <v>979</v>
      </c>
      <c r="K581" s="9" t="s">
        <v>932</v>
      </c>
      <c r="L581" s="9" t="s">
        <v>980</v>
      </c>
    </row>
    <row r="582" ht="12.75" customHeight="1">
      <c r="A582" s="10">
        <v>11.0</v>
      </c>
      <c r="B582" s="2" t="str">
        <f>IFERROR(VLOOKUP(A582,projetos!$A$2:$B$96,2,0),"0")</f>
        <v>PIU Setor Central</v>
      </c>
      <c r="C582" s="10">
        <v>4.0</v>
      </c>
      <c r="D582" s="3" t="str">
        <f>IFERROR(VLOOKUP(C582,tramitacao!$A$2:$B$101,2,0),"0")</f>
        <v>Elaboração </v>
      </c>
      <c r="E582" s="10">
        <v>5.0</v>
      </c>
      <c r="F582" s="2" t="str">
        <f>IFERROR(VLOOKUP(E582,grupos!$A$2:$B$100,2,0),"0")</f>
        <v>Reuniões Bilateriais</v>
      </c>
      <c r="G582" s="10">
        <v>1.0</v>
      </c>
      <c r="H582" s="10" t="str">
        <f>IFERROR(VLOOKUP(G582,fontes!$A$2:$B$100,2,0),"0")</f>
        <v>Gestão Urbana</v>
      </c>
      <c r="I582" s="11">
        <v>43500.0</v>
      </c>
      <c r="J582" s="3" t="s">
        <v>979</v>
      </c>
      <c r="K582" s="9" t="s">
        <v>934</v>
      </c>
      <c r="L582" s="9" t="s">
        <v>981</v>
      </c>
    </row>
    <row r="583" ht="12.75" customHeight="1">
      <c r="A583" s="10">
        <v>11.0</v>
      </c>
      <c r="B583" s="2" t="str">
        <f>IFERROR(VLOOKUP(A583,projetos!$A$2:$B$96,2,0),"0")</f>
        <v>PIU Setor Central</v>
      </c>
      <c r="C583" s="10">
        <v>4.0</v>
      </c>
      <c r="D583" s="3" t="str">
        <f>IFERROR(VLOOKUP(C583,tramitacao!$A$2:$B$101,2,0),"0")</f>
        <v>Elaboração </v>
      </c>
      <c r="E583" s="10">
        <v>5.0</v>
      </c>
      <c r="F583" s="2" t="str">
        <f>IFERROR(VLOOKUP(E583,grupos!$A$2:$B$100,2,0),"0")</f>
        <v>Reuniões Bilateriais</v>
      </c>
      <c r="G583" s="10">
        <v>1.0</v>
      </c>
      <c r="H583" s="10" t="str">
        <f>IFERROR(VLOOKUP(G583,fontes!$A$2:$B$100,2,0),"0")</f>
        <v>Gestão Urbana</v>
      </c>
      <c r="I583" s="11">
        <v>43500.0</v>
      </c>
      <c r="J583" s="3" t="s">
        <v>979</v>
      </c>
      <c r="K583" s="9" t="s">
        <v>484</v>
      </c>
      <c r="L583" s="9" t="s">
        <v>982</v>
      </c>
    </row>
    <row r="584" ht="12.75" customHeight="1">
      <c r="A584" s="10">
        <v>7.0</v>
      </c>
      <c r="B584" s="2" t="str">
        <f>IFERROR(VLOOKUP(A584,projetos!$A$2:$B$96,2,0),"0")</f>
        <v>PIU Anhembi</v>
      </c>
      <c r="C584" s="10">
        <v>0.0</v>
      </c>
      <c r="D584" s="3" t="str">
        <f>IFERROR(VLOOKUP(C584,tramitacao!$A$2:$B$101,2,0),"0")</f>
        <v>0</v>
      </c>
      <c r="E584" s="10">
        <v>0.0</v>
      </c>
      <c r="F584" s="2" t="str">
        <f>IFERROR(VLOOKUP(E584,grupos!$A$2:$B$100,2,0),"0")</f>
        <v>0</v>
      </c>
      <c r="G584" s="10">
        <v>1.0</v>
      </c>
      <c r="H584" s="10" t="str">
        <f>IFERROR(VLOOKUP(G584,fontes!$A$2:$B$100,2,0),"0")</f>
        <v>Gestão Urbana</v>
      </c>
      <c r="I584" s="11">
        <v>43503.0</v>
      </c>
      <c r="J584" s="10"/>
      <c r="K584" s="9" t="s">
        <v>820</v>
      </c>
      <c r="L584" s="9" t="s">
        <v>983</v>
      </c>
    </row>
    <row r="585" ht="12.75" customHeight="1">
      <c r="A585" s="10">
        <v>9.0</v>
      </c>
      <c r="B585" s="2" t="str">
        <f>IFERROR(VLOOKUP(A585,projetos!$A$2:$B$96,2,0),"0")</f>
        <v>PIU Vila Olímpia</v>
      </c>
      <c r="C585" s="4">
        <v>13.0</v>
      </c>
      <c r="D585" s="3" t="str">
        <f>IFERROR(VLOOKUP(C585,tramitacao!$A$2:$B$101,2,0),"0")</f>
        <v>Processo Administrativo</v>
      </c>
      <c r="E585" s="10">
        <v>0.0</v>
      </c>
      <c r="F585" s="2" t="str">
        <f>IFERROR(VLOOKUP(E585,grupos!$A$2:$B$100,2,0),"0")</f>
        <v>0</v>
      </c>
      <c r="G585" s="10">
        <v>10.0</v>
      </c>
      <c r="H585" s="10" t="str">
        <f>IFERROR(VLOOKUP(G585,fontes!$A$2:$B$100,2,0),"0")</f>
        <v>SEI</v>
      </c>
      <c r="I585" s="30">
        <v>43504.0</v>
      </c>
      <c r="J585" s="10"/>
      <c r="K585" s="9" t="s">
        <v>984</v>
      </c>
      <c r="L585" s="9" t="s">
        <v>985</v>
      </c>
    </row>
    <row r="586" ht="12.75" customHeight="1">
      <c r="A586" s="10">
        <v>11.0</v>
      </c>
      <c r="B586" s="2" t="str">
        <f>IFERROR(VLOOKUP(A586,projetos!$A$2:$B$96,2,0),"0")</f>
        <v>PIU Setor Central</v>
      </c>
      <c r="C586" s="10">
        <v>4.0</v>
      </c>
      <c r="D586" s="3" t="str">
        <f>IFERROR(VLOOKUP(C586,tramitacao!$A$2:$B$101,2,0),"0")</f>
        <v>Elaboração </v>
      </c>
      <c r="E586" s="10">
        <v>5.0</v>
      </c>
      <c r="F586" s="2" t="str">
        <f>IFERROR(VLOOKUP(E586,grupos!$A$2:$B$100,2,0),"0")</f>
        <v>Reuniões Bilateriais</v>
      </c>
      <c r="G586" s="10">
        <v>1.0</v>
      </c>
      <c r="H586" s="10" t="str">
        <f>IFERROR(VLOOKUP(G586,fontes!$A$2:$B$100,2,0),"0")</f>
        <v>Gestão Urbana</v>
      </c>
      <c r="I586" s="11">
        <v>43500.0</v>
      </c>
      <c r="J586" s="3" t="s">
        <v>979</v>
      </c>
      <c r="K586" s="9" t="s">
        <v>504</v>
      </c>
      <c r="L586" s="18" t="s">
        <v>986</v>
      </c>
    </row>
    <row r="587" ht="12.75" customHeight="1">
      <c r="A587" s="10">
        <v>11.0</v>
      </c>
      <c r="B587" s="2" t="str">
        <f>IFERROR(VLOOKUP(A587,projetos!$A$2:$B$96,2,0),"0")</f>
        <v>PIU Setor Central</v>
      </c>
      <c r="C587" s="10">
        <v>4.0</v>
      </c>
      <c r="D587" s="3" t="str">
        <f>IFERROR(VLOOKUP(C587,tramitacao!$A$2:$B$101,2,0),"0")</f>
        <v>Elaboração </v>
      </c>
      <c r="E587" s="10">
        <v>5.0</v>
      </c>
      <c r="F587" s="2" t="str">
        <f>IFERROR(VLOOKUP(E587,grupos!$A$2:$B$100,2,0),"0")</f>
        <v>Reuniões Bilateriais</v>
      </c>
      <c r="G587" s="10">
        <v>1.0</v>
      </c>
      <c r="H587" s="10" t="str">
        <f>IFERROR(VLOOKUP(G587,fontes!$A$2:$B$100,2,0),"0")</f>
        <v>Gestão Urbana</v>
      </c>
      <c r="I587" s="11">
        <v>43502.0</v>
      </c>
      <c r="J587" s="3" t="s">
        <v>987</v>
      </c>
      <c r="K587" s="9" t="s">
        <v>484</v>
      </c>
      <c r="L587" s="9" t="s">
        <v>988</v>
      </c>
    </row>
    <row r="588" ht="12.75" customHeight="1">
      <c r="A588" s="10">
        <v>11.0</v>
      </c>
      <c r="B588" s="2" t="str">
        <f>IFERROR(VLOOKUP(A588,projetos!$A$2:$B$96,2,0),"0")</f>
        <v>PIU Setor Central</v>
      </c>
      <c r="C588" s="10">
        <v>4.0</v>
      </c>
      <c r="D588" s="3" t="str">
        <f>IFERROR(VLOOKUP(C588,tramitacao!$A$2:$B$101,2,0),"0")</f>
        <v>Elaboração </v>
      </c>
      <c r="E588" s="10">
        <v>5.0</v>
      </c>
      <c r="F588" s="2" t="str">
        <f>IFERROR(VLOOKUP(E588,grupos!$A$2:$B$100,2,0),"0")</f>
        <v>Reuniões Bilateriais</v>
      </c>
      <c r="G588" s="10">
        <v>1.0</v>
      </c>
      <c r="H588" s="10" t="str">
        <f>IFERROR(VLOOKUP(G588,fontes!$A$2:$B$100,2,0),"0")</f>
        <v>Gestão Urbana</v>
      </c>
      <c r="I588" s="11">
        <v>43502.0</v>
      </c>
      <c r="J588" s="3" t="s">
        <v>987</v>
      </c>
      <c r="K588" s="9" t="s">
        <v>504</v>
      </c>
      <c r="L588" s="22" t="s">
        <v>989</v>
      </c>
    </row>
    <row r="589" ht="12.75" customHeight="1">
      <c r="A589" s="10">
        <v>11.0</v>
      </c>
      <c r="B589" s="2" t="str">
        <f>IFERROR(VLOOKUP(A589,projetos!$A$2:$B$96,2,0),"0")</f>
        <v>PIU Setor Central</v>
      </c>
      <c r="C589" s="10">
        <v>2.0</v>
      </c>
      <c r="D589" s="3" t="str">
        <f>IFERROR(VLOOKUP(C589,tramitacao!$A$2:$B$101,2,0),"0")</f>
        <v>Consulta Pública Inicial</v>
      </c>
      <c r="E589" s="10">
        <v>1.0</v>
      </c>
      <c r="F589" s="2" t="str">
        <f>IFERROR(VLOOKUP(E589,grupos!$A$2:$B$100,2,0),"0")</f>
        <v>Consulta Instâncias</v>
      </c>
      <c r="G589" s="10">
        <v>1.0</v>
      </c>
      <c r="H589" s="10" t="str">
        <f>IFERROR(VLOOKUP(G589,fontes!$A$2:$B$100,2,0),"0")</f>
        <v>Gestão Urbana</v>
      </c>
      <c r="I589" s="11">
        <v>43507.0</v>
      </c>
      <c r="J589" s="3" t="s">
        <v>990</v>
      </c>
      <c r="K589" s="9" t="s">
        <v>27</v>
      </c>
      <c r="L589" s="9" t="s">
        <v>991</v>
      </c>
    </row>
    <row r="590" ht="12.75" customHeight="1">
      <c r="A590" s="10">
        <v>11.0</v>
      </c>
      <c r="B590" s="2" t="str">
        <f>IFERROR(VLOOKUP(A590,projetos!$A$2:$B$96,2,0),"0")</f>
        <v>PIU Setor Central</v>
      </c>
      <c r="C590" s="10">
        <v>2.0</v>
      </c>
      <c r="D590" s="3" t="str">
        <f>IFERROR(VLOOKUP(C590,tramitacao!$A$2:$B$101,2,0),"0")</f>
        <v>Consulta Pública Inicial</v>
      </c>
      <c r="E590" s="10">
        <v>1.0</v>
      </c>
      <c r="F590" s="2" t="str">
        <f>IFERROR(VLOOKUP(E590,grupos!$A$2:$B$100,2,0),"0")</f>
        <v>Consulta Instâncias</v>
      </c>
      <c r="G590" s="10">
        <v>1.0</v>
      </c>
      <c r="H590" s="10" t="str">
        <f>IFERROR(VLOOKUP(G590,fontes!$A$2:$B$100,2,0),"0")</f>
        <v>Gestão Urbana</v>
      </c>
      <c r="I590" s="11">
        <v>43507.0</v>
      </c>
      <c r="J590" s="3" t="s">
        <v>990</v>
      </c>
      <c r="K590" s="9" t="s">
        <v>32</v>
      </c>
      <c r="L590" s="22" t="s">
        <v>992</v>
      </c>
    </row>
    <row r="591" ht="12.75" customHeight="1">
      <c r="A591" s="10">
        <v>11.0</v>
      </c>
      <c r="B591" s="2" t="str">
        <f>IFERROR(VLOOKUP(A591,projetos!$A$2:$B$96,2,0),"0")</f>
        <v>PIU Setor Central</v>
      </c>
      <c r="C591" s="10">
        <v>2.0</v>
      </c>
      <c r="D591" s="3" t="str">
        <f>IFERROR(VLOOKUP(C591,tramitacao!$A$2:$B$101,2,0),"0")</f>
        <v>Consulta Pública Inicial</v>
      </c>
      <c r="E591" s="10">
        <v>1.0</v>
      </c>
      <c r="F591" s="2" t="str">
        <f>IFERROR(VLOOKUP(E591,grupos!$A$2:$B$100,2,0),"0")</f>
        <v>Consulta Instâncias</v>
      </c>
      <c r="G591" s="10">
        <v>1.0</v>
      </c>
      <c r="H591" s="10" t="str">
        <f>IFERROR(VLOOKUP(G591,fontes!$A$2:$B$100,2,0),"0")</f>
        <v>Gestão Urbana</v>
      </c>
      <c r="I591" s="11">
        <v>43507.0</v>
      </c>
      <c r="J591" s="3" t="s">
        <v>990</v>
      </c>
      <c r="K591" s="9" t="s">
        <v>484</v>
      </c>
      <c r="L591" s="9" t="s">
        <v>993</v>
      </c>
    </row>
    <row r="592" ht="12.75" customHeight="1">
      <c r="A592" s="10">
        <v>11.0</v>
      </c>
      <c r="B592" s="2" t="str">
        <f>IFERROR(VLOOKUP(A592,projetos!$A$2:$B$96,2,0),"0")</f>
        <v>PIU Setor Central</v>
      </c>
      <c r="C592" s="10">
        <v>3.0</v>
      </c>
      <c r="D592" s="3" t="str">
        <f>IFERROR(VLOOKUP(C592,tramitacao!$A$2:$B$101,2,0),"0")</f>
        <v>Avaliação SMUL</v>
      </c>
      <c r="E592" s="19">
        <v>8.0</v>
      </c>
      <c r="F592" s="2" t="str">
        <f>IFERROR(VLOOKUP(E592,grupos!$A$2:$B$100,2,0),"0")</f>
        <v>Processo Administrativo</v>
      </c>
      <c r="G592" s="10">
        <v>18.0</v>
      </c>
      <c r="H592" s="10" t="str">
        <f>IFERROR(VLOOKUP(G592,fontes!$A$2:$B$100,2,0),"0")</f>
        <v>DOC</v>
      </c>
      <c r="I592" s="11">
        <v>43510.0</v>
      </c>
      <c r="J592" s="10"/>
      <c r="K592" s="9" t="s">
        <v>994</v>
      </c>
      <c r="L592" s="22" t="s">
        <v>995</v>
      </c>
    </row>
    <row r="593" ht="12.75" customHeight="1">
      <c r="A593" s="10">
        <v>11.0</v>
      </c>
      <c r="B593" s="2" t="str">
        <f>IFERROR(VLOOKUP(A593,projetos!$A$2:$B$96,2,0),"0")</f>
        <v>PIU Setor Central</v>
      </c>
      <c r="C593" s="10">
        <v>4.0</v>
      </c>
      <c r="D593" s="3" t="str">
        <f>IFERROR(VLOOKUP(C593,tramitacao!$A$2:$B$101,2,0),"0")</f>
        <v>Elaboração </v>
      </c>
      <c r="E593" s="10">
        <v>5.0</v>
      </c>
      <c r="F593" s="2" t="str">
        <f>IFERROR(VLOOKUP(E593,grupos!$A$2:$B$100,2,0),"0")</f>
        <v>Reuniões Bilateriais</v>
      </c>
      <c r="G593" s="10">
        <v>1.0</v>
      </c>
      <c r="H593" s="10" t="str">
        <f>IFERROR(VLOOKUP(G593,fontes!$A$2:$B$100,2,0),"0")</f>
        <v>Gestão Urbana</v>
      </c>
      <c r="I593" s="11">
        <v>43530.0</v>
      </c>
      <c r="J593" s="3" t="s">
        <v>996</v>
      </c>
      <c r="K593" s="9" t="s">
        <v>484</v>
      </c>
      <c r="L593" s="18" t="s">
        <v>997</v>
      </c>
    </row>
    <row r="594" ht="12.75" customHeight="1">
      <c r="A594" s="10">
        <v>7.0</v>
      </c>
      <c r="B594" s="2" t="str">
        <f>IFERROR(VLOOKUP(A594,projetos!$A$2:$B$96,2,0),"0")</f>
        <v>PIU Anhembi</v>
      </c>
      <c r="C594" s="10">
        <v>7.0</v>
      </c>
      <c r="D594" s="3" t="str">
        <f>IFERROR(VLOOKUP(C594,tramitacao!$A$2:$B$101,2,0),"0")</f>
        <v>Encaminhamento Jurídico</v>
      </c>
      <c r="E594" s="10">
        <v>7.0</v>
      </c>
      <c r="F594" s="2" t="str">
        <f>IFERROR(VLOOKUP(E594,grupos!$A$2:$B$100,2,0),"0")</f>
        <v>Projeto Final</v>
      </c>
      <c r="G594" s="10">
        <v>21.0</v>
      </c>
      <c r="H594" s="10" t="str">
        <f>IFERROR(VLOOKUP(G594,fontes!$A$2:$B$100,2,0),"0")</f>
        <v>Imprensa oficial</v>
      </c>
      <c r="I594" s="11"/>
      <c r="J594" s="10"/>
      <c r="K594" s="9" t="s">
        <v>998</v>
      </c>
      <c r="L594" s="9" t="s">
        <v>999</v>
      </c>
    </row>
    <row r="595" ht="12.75" customHeight="1">
      <c r="A595" s="10">
        <v>9.0</v>
      </c>
      <c r="B595" s="2" t="str">
        <f>IFERROR(VLOOKUP(A595,projetos!$A$2:$B$96,2,0),"0")</f>
        <v>PIU Vila Olímpia</v>
      </c>
      <c r="C595" s="10">
        <v>3.0</v>
      </c>
      <c r="D595" s="3" t="str">
        <f>IFERROR(VLOOKUP(C595,tramitacao!$A$2:$B$101,2,0),"0")</f>
        <v>Avaliação SMUL</v>
      </c>
      <c r="E595" s="4">
        <v>6.0</v>
      </c>
      <c r="F595" s="2" t="str">
        <f>IFERROR(VLOOKUP(E595,grupos!$A$2:$B$100,2,0),"0")</f>
        <v>Outros</v>
      </c>
      <c r="G595" s="10">
        <v>21.0</v>
      </c>
      <c r="H595" s="10" t="str">
        <f>IFERROR(VLOOKUP(G595,fontes!$A$2:$B$100,2,0),"0")</f>
        <v>Imprensa oficial</v>
      </c>
      <c r="I595" s="30">
        <v>43504.0</v>
      </c>
      <c r="J595" s="10"/>
      <c r="K595" s="9" t="s">
        <v>1000</v>
      </c>
      <c r="L595" s="9" t="s">
        <v>1001</v>
      </c>
    </row>
    <row r="596" ht="12.75" customHeight="1">
      <c r="A596" s="10">
        <v>9.0</v>
      </c>
      <c r="B596" s="2" t="str">
        <f>IFERROR(VLOOKUP(A596,projetos!$A$2:$B$96,2,0),"0")</f>
        <v>PIU Vila Olímpia</v>
      </c>
      <c r="C596" s="4">
        <v>13.0</v>
      </c>
      <c r="D596" s="3" t="str">
        <f>IFERROR(VLOOKUP(C596,tramitacao!$A$2:$B$101,2,0),"0")</f>
        <v>Processo Administrativo</v>
      </c>
      <c r="E596" s="10"/>
      <c r="F596" s="2" t="str">
        <f>IFERROR(VLOOKUP(E596,grupos!$A$2:$B$100,2,0),"0")</f>
        <v>0</v>
      </c>
      <c r="G596" s="10">
        <v>22.0</v>
      </c>
      <c r="H596" s="10" t="str">
        <f>IFERROR(VLOOKUP(G596,fontes!$A$2:$B$100,2,0),"0")</f>
        <v>SIMPROC</v>
      </c>
      <c r="I596" s="30">
        <v>43504.0</v>
      </c>
      <c r="J596" s="10"/>
      <c r="K596" s="9" t="s">
        <v>1002</v>
      </c>
      <c r="L596" s="9" t="s">
        <v>1003</v>
      </c>
    </row>
    <row r="597" ht="12.75" customHeight="1">
      <c r="A597" s="10">
        <v>10.0</v>
      </c>
      <c r="B597" s="2" t="str">
        <f>IFERROR(VLOOKUP(A597,projetos!$A$2:$B$96,2,0),"0")</f>
        <v>PIU Nações Unidas</v>
      </c>
      <c r="C597" s="10">
        <v>3.0</v>
      </c>
      <c r="D597" s="3" t="str">
        <f>IFERROR(VLOOKUP(C597,tramitacao!$A$2:$B$101,2,0),"0")</f>
        <v>Avaliação SMUL</v>
      </c>
      <c r="E597" s="10">
        <v>2.0</v>
      </c>
      <c r="F597" s="2" t="str">
        <f>IFERROR(VLOOKUP(E597,grupos!$A$2:$B$100,2,0),"0")</f>
        <v>Consulta Inicial</v>
      </c>
      <c r="G597" s="10">
        <v>10.0</v>
      </c>
      <c r="H597" s="10" t="str">
        <f>IFERROR(VLOOKUP(G597,fontes!$A$2:$B$100,2,0),"0")</f>
        <v>SEI</v>
      </c>
      <c r="I597" s="11">
        <v>43504.0</v>
      </c>
      <c r="J597" s="10"/>
      <c r="K597" s="9" t="s">
        <v>1004</v>
      </c>
      <c r="L597" s="9" t="s">
        <v>1005</v>
      </c>
    </row>
    <row r="598" ht="12.75" customHeight="1">
      <c r="A598" s="10">
        <v>7.0</v>
      </c>
      <c r="B598" s="2" t="str">
        <f>IFERROR(VLOOKUP(A598,projetos!$A$2:$B$96,2,0),"0")</f>
        <v>PIU Anhembi</v>
      </c>
      <c r="C598" s="10">
        <v>8.0</v>
      </c>
      <c r="D598" s="3" t="str">
        <f>IFERROR(VLOOKUP(C598,tramitacao!$A$2:$B$101,2,0),"0")</f>
        <v>Implantação</v>
      </c>
      <c r="E598" s="10">
        <v>7.0</v>
      </c>
      <c r="F598" s="2" t="str">
        <f>IFERROR(VLOOKUP(E598,grupos!$A$2:$B$100,2,0),"0")</f>
        <v>Projeto Final</v>
      </c>
      <c r="G598" s="10">
        <v>23.0</v>
      </c>
      <c r="H598" s="10" t="str">
        <f>IFERROR(VLOOKUP(G598,fontes!$A$2:$B$100,2,0),"0")</f>
        <v>SMDP</v>
      </c>
      <c r="I598" s="11">
        <v>43504.0</v>
      </c>
      <c r="J598" s="10"/>
      <c r="K598" s="9" t="s">
        <v>1006</v>
      </c>
      <c r="L598" s="9" t="s">
        <v>1007</v>
      </c>
    </row>
    <row r="599" ht="12.75" customHeight="1">
      <c r="A599" s="10">
        <v>8.0</v>
      </c>
      <c r="B599" s="2" t="str">
        <f>IFERROR(VLOOKUP(A599,projetos!$A$2:$B$96,2,0),"0")</f>
        <v>PIU Pacaembu</v>
      </c>
      <c r="C599" s="10">
        <v>8.0</v>
      </c>
      <c r="D599" s="3" t="str">
        <f>IFERROR(VLOOKUP(C599,tramitacao!$A$2:$B$101,2,0),"0")</f>
        <v>Implantação</v>
      </c>
      <c r="E599" s="10">
        <v>7.0</v>
      </c>
      <c r="F599" s="2" t="str">
        <f>IFERROR(VLOOKUP(E599,grupos!$A$2:$B$100,2,0),"0")</f>
        <v>Projeto Final</v>
      </c>
      <c r="G599" s="10">
        <v>23.0</v>
      </c>
      <c r="H599" s="10" t="str">
        <f>IFERROR(VLOOKUP(G599,fontes!$A$2:$B$100,2,0),"0")</f>
        <v>SMDP</v>
      </c>
      <c r="I599" s="11">
        <v>43504.0</v>
      </c>
      <c r="J599" s="10"/>
      <c r="K599" s="9" t="s">
        <v>1008</v>
      </c>
      <c r="L599" s="9" t="s">
        <v>1009</v>
      </c>
    </row>
    <row r="600" ht="12.75" customHeight="1">
      <c r="A600" s="10">
        <v>2.0</v>
      </c>
      <c r="B600" s="2" t="str">
        <f>IFERROR(VLOOKUP(A600,projetos!$A$2:$B$96,2,0),"0")</f>
        <v>PIU Vila Leopoldina</v>
      </c>
      <c r="C600" s="10">
        <v>5.0</v>
      </c>
      <c r="D600" s="3" t="str">
        <f>IFERROR(VLOOKUP(C600,tramitacao!$A$2:$B$101,2,0),"0")</f>
        <v>Discussão Pública</v>
      </c>
      <c r="E600" s="10">
        <v>2.0</v>
      </c>
      <c r="F600" s="2" t="str">
        <f>IFERROR(VLOOKUP(E600,grupos!$A$2:$B$100,2,0),"0")</f>
        <v>Consulta Inicial</v>
      </c>
      <c r="G600" s="10">
        <v>1.0</v>
      </c>
      <c r="H600" s="10" t="str">
        <f>IFERROR(VLOOKUP(G600,fontes!$A$2:$B$100,2,0),"0")</f>
        <v>Gestão Urbana</v>
      </c>
      <c r="I600" s="11">
        <v>43507.0</v>
      </c>
      <c r="J600" s="10"/>
      <c r="K600" s="9" t="s">
        <v>1010</v>
      </c>
      <c r="L600" s="9" t="s">
        <v>1011</v>
      </c>
    </row>
    <row r="601" ht="12.75" customHeight="1">
      <c r="A601" s="10">
        <v>2.0</v>
      </c>
      <c r="B601" s="2" t="str">
        <f>IFERROR(VLOOKUP(A601,projetos!$A$2:$B$96,2,0),"0")</f>
        <v>PIU Vila Leopoldina</v>
      </c>
      <c r="C601" s="10">
        <v>5.0</v>
      </c>
      <c r="D601" s="3" t="str">
        <f>IFERROR(VLOOKUP(C601,tramitacao!$A$2:$B$101,2,0),"0")</f>
        <v>Discussão Pública</v>
      </c>
      <c r="E601" s="10">
        <v>2.0</v>
      </c>
      <c r="F601" s="2" t="str">
        <f>IFERROR(VLOOKUP(E601,grupos!$A$2:$B$100,2,0),"0")</f>
        <v>Consulta Inicial</v>
      </c>
      <c r="G601" s="10">
        <v>1.0</v>
      </c>
      <c r="H601" s="10" t="str">
        <f>IFERROR(VLOOKUP(G601,fontes!$A$2:$B$100,2,0),"0")</f>
        <v>Gestão Urbana</v>
      </c>
      <c r="I601" s="11">
        <v>43507.0</v>
      </c>
      <c r="J601" s="10"/>
      <c r="K601" s="9" t="s">
        <v>1012</v>
      </c>
      <c r="L601" s="9" t="s">
        <v>1013</v>
      </c>
    </row>
    <row r="602" ht="12.75" customHeight="1">
      <c r="A602" s="10">
        <v>11.0</v>
      </c>
      <c r="B602" s="2" t="str">
        <f>IFERROR(VLOOKUP(A602,projetos!$A$2:$B$96,2,0),"0")</f>
        <v>PIU Setor Central</v>
      </c>
      <c r="C602" s="10">
        <v>4.0</v>
      </c>
      <c r="D602" s="3" t="str">
        <f>IFERROR(VLOOKUP(C602,tramitacao!$A$2:$B$101,2,0),"0")</f>
        <v>Elaboração </v>
      </c>
      <c r="E602" s="10">
        <v>5.0</v>
      </c>
      <c r="F602" s="2" t="str">
        <f>IFERROR(VLOOKUP(E602,grupos!$A$2:$B$100,2,0),"0")</f>
        <v>Reuniões Bilateriais</v>
      </c>
      <c r="G602" s="10">
        <v>1.0</v>
      </c>
      <c r="H602" s="10" t="str">
        <f>IFERROR(VLOOKUP(G602,fontes!$A$2:$B$100,2,0),"0")</f>
        <v>Gestão Urbana</v>
      </c>
      <c r="I602" s="11">
        <v>43530.0</v>
      </c>
      <c r="J602" s="3" t="s">
        <v>996</v>
      </c>
      <c r="K602" s="9" t="s">
        <v>504</v>
      </c>
      <c r="L602" s="18" t="s">
        <v>1014</v>
      </c>
    </row>
    <row r="603" ht="12.75" customHeight="1">
      <c r="A603" s="10">
        <v>11.0</v>
      </c>
      <c r="B603" s="2" t="str">
        <f>IFERROR(VLOOKUP(A603,projetos!$A$2:$B$96,2,0),"0")</f>
        <v>PIU Setor Central</v>
      </c>
      <c r="C603" s="10">
        <v>5.0</v>
      </c>
      <c r="D603" s="3" t="str">
        <f>IFERROR(VLOOKUP(C603,tramitacao!$A$2:$B$101,2,0),"0")</f>
        <v>Discussão Pública</v>
      </c>
      <c r="E603" s="10">
        <v>2.0</v>
      </c>
      <c r="F603" s="2" t="str">
        <f>IFERROR(VLOOKUP(E603,grupos!$A$2:$B$100,2,0),"0")</f>
        <v>Consulta Inicial</v>
      </c>
      <c r="G603" s="10">
        <v>1.0</v>
      </c>
      <c r="H603" s="10" t="str">
        <f>IFERROR(VLOOKUP(G603,fontes!$A$2:$B$100,2,0),"0")</f>
        <v>Gestão Urbana</v>
      </c>
      <c r="I603" s="11">
        <v>43594.0</v>
      </c>
      <c r="J603" s="3" t="s">
        <v>765</v>
      </c>
      <c r="K603" s="9" t="s">
        <v>739</v>
      </c>
      <c r="L603" s="18" t="s">
        <v>1015</v>
      </c>
    </row>
    <row r="604" ht="12.75" customHeight="1">
      <c r="A604" s="10">
        <v>11.0</v>
      </c>
      <c r="B604" s="2" t="str">
        <f>IFERROR(VLOOKUP(A604,projetos!$A$2:$B$96,2,0),"0")</f>
        <v>PIU Setor Central</v>
      </c>
      <c r="C604" s="10">
        <v>5.0</v>
      </c>
      <c r="D604" s="3" t="str">
        <f>IFERROR(VLOOKUP(C604,tramitacao!$A$2:$B$101,2,0),"0")</f>
        <v>Discussão Pública</v>
      </c>
      <c r="E604" s="10">
        <v>2.0</v>
      </c>
      <c r="F604" s="2" t="str">
        <f>IFERROR(VLOOKUP(E604,grupos!$A$2:$B$100,2,0),"0")</f>
        <v>Consulta Inicial</v>
      </c>
      <c r="G604" s="10">
        <v>1.0</v>
      </c>
      <c r="H604" s="10" t="str">
        <f>IFERROR(VLOOKUP(G604,fontes!$A$2:$B$100,2,0),"0")</f>
        <v>Gestão Urbana</v>
      </c>
      <c r="I604" s="11">
        <v>43594.0</v>
      </c>
      <c r="J604" s="3" t="s">
        <v>765</v>
      </c>
      <c r="K604" s="9" t="s">
        <v>23</v>
      </c>
      <c r="L604" s="22" t="s">
        <v>1016</v>
      </c>
    </row>
    <row r="605" ht="12.75" customHeight="1">
      <c r="A605" s="10">
        <v>11.0</v>
      </c>
      <c r="B605" s="2" t="str">
        <f>IFERROR(VLOOKUP(A605,projetos!$A$2:$B$96,2,0),"0")</f>
        <v>PIU Setor Central</v>
      </c>
      <c r="C605" s="10">
        <v>5.0</v>
      </c>
      <c r="D605" s="3" t="str">
        <f>IFERROR(VLOOKUP(C605,tramitacao!$A$2:$B$101,2,0),"0")</f>
        <v>Discussão Pública</v>
      </c>
      <c r="E605" s="10">
        <v>1.0</v>
      </c>
      <c r="F605" s="2" t="str">
        <f>IFERROR(VLOOKUP(E605,grupos!$A$2:$B$100,2,0),"0")</f>
        <v>Consulta Instâncias</v>
      </c>
      <c r="G605" s="10">
        <v>1.0</v>
      </c>
      <c r="H605" s="10" t="str">
        <f>IFERROR(VLOOKUP(G605,fontes!$A$2:$B$100,2,0),"0")</f>
        <v>Gestão Urbana</v>
      </c>
      <c r="I605" s="11">
        <v>43619.0</v>
      </c>
      <c r="J605" s="3" t="s">
        <v>1017</v>
      </c>
      <c r="K605" s="9" t="s">
        <v>27</v>
      </c>
      <c r="L605" s="22" t="s">
        <v>1018</v>
      </c>
    </row>
    <row r="606" ht="12.75" customHeight="1">
      <c r="A606" s="10">
        <v>11.0</v>
      </c>
      <c r="B606" s="2" t="str">
        <f>IFERROR(VLOOKUP(A606,projetos!$A$2:$B$96,2,0),"0")</f>
        <v>PIU Setor Central</v>
      </c>
      <c r="C606" s="10">
        <v>5.0</v>
      </c>
      <c r="D606" s="3" t="str">
        <f>IFERROR(VLOOKUP(C606,tramitacao!$A$2:$B$101,2,0),"0")</f>
        <v>Discussão Pública</v>
      </c>
      <c r="E606" s="10">
        <v>1.0</v>
      </c>
      <c r="F606" s="2" t="str">
        <f>IFERROR(VLOOKUP(E606,grupos!$A$2:$B$100,2,0),"0")</f>
        <v>Consulta Instâncias</v>
      </c>
      <c r="G606" s="10">
        <v>1.0</v>
      </c>
      <c r="H606" s="10" t="str">
        <f>IFERROR(VLOOKUP(G606,fontes!$A$2:$B$100,2,0),"0")</f>
        <v>Gestão Urbana</v>
      </c>
      <c r="I606" s="11">
        <v>43619.0</v>
      </c>
      <c r="J606" s="3" t="s">
        <v>1017</v>
      </c>
      <c r="K606" s="9" t="s">
        <v>32</v>
      </c>
      <c r="L606" s="9" t="s">
        <v>1019</v>
      </c>
    </row>
    <row r="607" ht="12.75" customHeight="1">
      <c r="A607" s="10">
        <v>2.0</v>
      </c>
      <c r="B607" s="2" t="str">
        <f>IFERROR(VLOOKUP(A607,projetos!$A$2:$B$96,2,0),"0")</f>
        <v>PIU Vila Leopoldina</v>
      </c>
      <c r="C607" s="10">
        <v>5.0</v>
      </c>
      <c r="D607" s="3" t="str">
        <f>IFERROR(VLOOKUP(C607,tramitacao!$A$2:$B$101,2,0),"0")</f>
        <v>Discussão Pública</v>
      </c>
      <c r="E607" s="10">
        <v>4.0</v>
      </c>
      <c r="F607" s="2" t="str">
        <f>IFERROR(VLOOKUP(E607,grupos!$A$2:$B$100,2,0),"0")</f>
        <v>Audiência Pública</v>
      </c>
      <c r="G607" s="10">
        <v>1.0</v>
      </c>
      <c r="H607" s="10" t="str">
        <f>IFERROR(VLOOKUP(G607,fontes!$A$2:$B$100,2,0),"0")</f>
        <v>Gestão Urbana</v>
      </c>
      <c r="I607" s="11"/>
      <c r="J607" s="10"/>
      <c r="K607" s="9" t="s">
        <v>1020</v>
      </c>
      <c r="L607" s="9" t="s">
        <v>1021</v>
      </c>
    </row>
    <row r="608" ht="12.75" customHeight="1">
      <c r="A608" s="10">
        <v>2.0</v>
      </c>
      <c r="B608" s="2" t="str">
        <f>IFERROR(VLOOKUP(A608,projetos!$A$2:$B$96,2,0),"0")</f>
        <v>PIU Vila Leopoldina</v>
      </c>
      <c r="C608" s="10">
        <v>5.0</v>
      </c>
      <c r="D608" s="3" t="str">
        <f>IFERROR(VLOOKUP(C608,tramitacao!$A$2:$B$101,2,0),"0")</f>
        <v>Discussão Pública</v>
      </c>
      <c r="E608" s="10">
        <v>5.0</v>
      </c>
      <c r="F608" s="2" t="str">
        <f>IFERROR(VLOOKUP(E608,grupos!$A$2:$B$100,2,0),"0")</f>
        <v>Reuniões Bilateriais</v>
      </c>
      <c r="G608" s="10">
        <v>1.0</v>
      </c>
      <c r="H608" s="10" t="str">
        <f>IFERROR(VLOOKUP(G608,fontes!$A$2:$B$100,2,0),"0")</f>
        <v>Gestão Urbana</v>
      </c>
      <c r="I608" s="11"/>
      <c r="J608" s="10"/>
      <c r="K608" s="9" t="s">
        <v>1022</v>
      </c>
      <c r="L608" s="9" t="s">
        <v>1023</v>
      </c>
    </row>
    <row r="609" ht="12.75" customHeight="1">
      <c r="A609" s="10">
        <v>2.0</v>
      </c>
      <c r="B609" s="2" t="str">
        <f>IFERROR(VLOOKUP(A609,projetos!$A$2:$B$96,2,0),"0")</f>
        <v>PIU Vila Leopoldina</v>
      </c>
      <c r="C609" s="10">
        <v>5.0</v>
      </c>
      <c r="D609" s="3" t="str">
        <f>IFERROR(VLOOKUP(C609,tramitacao!$A$2:$B$101,2,0),"0")</f>
        <v>Discussão Pública</v>
      </c>
      <c r="E609" s="10">
        <v>4.0</v>
      </c>
      <c r="F609" s="2" t="str">
        <f>IFERROR(VLOOKUP(E609,grupos!$A$2:$B$100,2,0),"0")</f>
        <v>Audiência Pública</v>
      </c>
      <c r="G609" s="10">
        <v>1.0</v>
      </c>
      <c r="H609" s="10" t="str">
        <f>IFERROR(VLOOKUP(G609,fontes!$A$2:$B$100,2,0),"0")</f>
        <v>Gestão Urbana</v>
      </c>
      <c r="I609" s="11"/>
      <c r="J609" s="10"/>
      <c r="K609" s="9" t="s">
        <v>1020</v>
      </c>
      <c r="L609" s="9" t="s">
        <v>1024</v>
      </c>
    </row>
    <row r="610" ht="12.75" customHeight="1">
      <c r="A610" s="10">
        <v>19.0</v>
      </c>
      <c r="B610" s="17" t="str">
        <f>IFERROR(VLOOKUP(A610,projetos!$A$2:$B$96,2,0),"0")</f>
        <v>PIU Terminal Princesa Isabel</v>
      </c>
      <c r="C610" s="10">
        <v>8.0</v>
      </c>
      <c r="D610" s="3" t="str">
        <f>IFERROR(VLOOKUP(C610,tramitacao!$A$2:$B$101,2,0),"0")</f>
        <v>Implantação</v>
      </c>
      <c r="E610" s="10">
        <v>6.0</v>
      </c>
      <c r="F610" s="2" t="str">
        <f>IFERROR(VLOOKUP(E610,grupos!$A$2:$B$100,2,0),"0")</f>
        <v>Outros</v>
      </c>
      <c r="G610" s="10">
        <v>10.0</v>
      </c>
      <c r="H610" s="10" t="str">
        <f>IFERROR(VLOOKUP(G610,fontes!$A$2:$B$100,2,0),"0")</f>
        <v>SEI</v>
      </c>
      <c r="I610" s="11">
        <v>43535.0</v>
      </c>
      <c r="J610" s="10"/>
      <c r="K610" s="9" t="s">
        <v>1025</v>
      </c>
      <c r="L610" s="9" t="s">
        <v>1026</v>
      </c>
    </row>
    <row r="611" ht="12.75" customHeight="1">
      <c r="A611" s="10">
        <v>7.0</v>
      </c>
      <c r="B611" s="2" t="str">
        <f>IFERROR(VLOOKUP(A611,projetos!$A$2:$B$96,2,0),"0")</f>
        <v>PIU Anhembi</v>
      </c>
      <c r="C611" s="10">
        <v>8.0</v>
      </c>
      <c r="D611" s="3" t="str">
        <f>IFERROR(VLOOKUP(C611,tramitacao!$A$2:$B$101,2,0),"0")</f>
        <v>Implantação</v>
      </c>
      <c r="E611" s="10">
        <v>8.0</v>
      </c>
      <c r="F611" s="2" t="str">
        <f>IFERROR(VLOOKUP(E611,grupos!$A$2:$B$100,2,0),"0")</f>
        <v>Processo Administrativo</v>
      </c>
      <c r="G611" s="10">
        <v>10.0</v>
      </c>
      <c r="H611" s="10" t="str">
        <f>IFERROR(VLOOKUP(G611,fontes!$A$2:$B$100,2,0),"0")</f>
        <v>SEI</v>
      </c>
      <c r="I611" s="11">
        <v>43535.0</v>
      </c>
      <c r="J611" s="10"/>
      <c r="K611" s="9" t="s">
        <v>1027</v>
      </c>
      <c r="L611" s="9" t="s">
        <v>1028</v>
      </c>
    </row>
    <row r="612" ht="12.75" customHeight="1">
      <c r="A612" s="10">
        <v>4.0</v>
      </c>
      <c r="B612" s="2" t="str">
        <f>IFERROR(VLOOKUP(A612,projetos!$A$2:$B$96,2,0),"0")</f>
        <v>PIU NESP</v>
      </c>
      <c r="C612" s="10">
        <v>8.0</v>
      </c>
      <c r="D612" s="3" t="str">
        <f>IFERROR(VLOOKUP(C612,tramitacao!$A$2:$B$101,2,0),"0")</f>
        <v>Implantação</v>
      </c>
      <c r="E612" s="10">
        <v>8.0</v>
      </c>
      <c r="F612" s="2" t="str">
        <f>IFERROR(VLOOKUP(E612,grupos!$A$2:$B$100,2,0),"0")</f>
        <v>Processo Administrativo</v>
      </c>
      <c r="G612" s="10">
        <v>10.0</v>
      </c>
      <c r="H612" s="10" t="str">
        <f>IFERROR(VLOOKUP(G612,fontes!$A$2:$B$100,2,0),"0")</f>
        <v>SEI</v>
      </c>
      <c r="I612" s="11">
        <v>43535.0</v>
      </c>
      <c r="J612" s="10"/>
      <c r="K612" s="9" t="s">
        <v>1029</v>
      </c>
      <c r="L612" s="9" t="s">
        <v>1030</v>
      </c>
    </row>
    <row r="613" ht="12.75" customHeight="1">
      <c r="A613" s="10">
        <v>4.0</v>
      </c>
      <c r="B613" s="2" t="str">
        <f>IFERROR(VLOOKUP(A613,projetos!$A$2:$B$96,2,0),"0")</f>
        <v>PIU NESP</v>
      </c>
      <c r="C613" s="10">
        <v>8.0</v>
      </c>
      <c r="D613" s="3" t="str">
        <f>IFERROR(VLOOKUP(C613,tramitacao!$A$2:$B$101,2,0),"0")</f>
        <v>Implantação</v>
      </c>
      <c r="E613" s="10">
        <v>8.0</v>
      </c>
      <c r="F613" s="2" t="str">
        <f>IFERROR(VLOOKUP(E613,grupos!$A$2:$B$100,2,0),"0")</f>
        <v>Processo Administrativo</v>
      </c>
      <c r="G613" s="10">
        <v>10.0</v>
      </c>
      <c r="H613" s="10" t="str">
        <f>IFERROR(VLOOKUP(G613,fontes!$A$2:$B$100,2,0),"0")</f>
        <v>SEI</v>
      </c>
      <c r="I613" s="11">
        <v>43535.0</v>
      </c>
      <c r="J613" s="10"/>
      <c r="K613" s="9" t="s">
        <v>1031</v>
      </c>
      <c r="L613" s="9" t="s">
        <v>1032</v>
      </c>
    </row>
    <row r="614" ht="12.75" customHeight="1">
      <c r="A614" s="10">
        <v>2.0</v>
      </c>
      <c r="B614" s="2" t="str">
        <f>IFERROR(VLOOKUP(A614,projetos!$A$2:$B$96,2,0),"0")</f>
        <v>PIU Vila Leopoldina</v>
      </c>
      <c r="C614" s="10">
        <v>5.0</v>
      </c>
      <c r="D614" s="3" t="str">
        <f>IFERROR(VLOOKUP(C614,tramitacao!$A$2:$B$101,2,0),"0")</f>
        <v>Discussão Pública</v>
      </c>
      <c r="E614" s="10">
        <v>3.0</v>
      </c>
      <c r="F614" s="2" t="str">
        <f>IFERROR(VLOOKUP(E614,grupos!$A$2:$B$100,2,0),"0")</f>
        <v>Consulta Minuta</v>
      </c>
      <c r="G614" s="10">
        <v>1.0</v>
      </c>
      <c r="H614" s="10" t="str">
        <f>IFERROR(VLOOKUP(G614,fontes!$A$2:$B$100,2,0),"0")</f>
        <v>Gestão Urbana</v>
      </c>
      <c r="I614" s="11">
        <v>43538.0</v>
      </c>
      <c r="J614" s="10"/>
      <c r="K614" s="9" t="s">
        <v>1033</v>
      </c>
      <c r="L614" s="9" t="s">
        <v>975</v>
      </c>
    </row>
    <row r="615" ht="12.75" customHeight="1">
      <c r="A615" s="10">
        <v>2.0</v>
      </c>
      <c r="B615" s="2" t="str">
        <f>IFERROR(VLOOKUP(A615,projetos!$A$2:$B$96,2,0),"0")</f>
        <v>PIU Vila Leopoldina</v>
      </c>
      <c r="C615" s="10">
        <v>0.0</v>
      </c>
      <c r="D615" s="3" t="str">
        <f>IFERROR(VLOOKUP(C615,tramitacao!$A$2:$B$101,2,0),"0")</f>
        <v>0</v>
      </c>
      <c r="E615" s="10">
        <v>0.0</v>
      </c>
      <c r="F615" s="2" t="str">
        <f>IFERROR(VLOOKUP(E615,grupos!$A$2:$B$100,2,0),"0")</f>
        <v>0</v>
      </c>
      <c r="G615" s="10">
        <v>1.0</v>
      </c>
      <c r="H615" s="10" t="str">
        <f>IFERROR(VLOOKUP(G615,fontes!$A$2:$B$100,2,0),"0")</f>
        <v>Gestão Urbana</v>
      </c>
      <c r="I615" s="11">
        <v>43538.0</v>
      </c>
      <c r="J615" s="10"/>
      <c r="K615" s="9" t="s">
        <v>1034</v>
      </c>
      <c r="L615" s="9" t="s">
        <v>1035</v>
      </c>
    </row>
    <row r="616" ht="12.75" customHeight="1">
      <c r="A616" s="10">
        <v>2.0</v>
      </c>
      <c r="B616" s="2" t="str">
        <f>IFERROR(VLOOKUP(A616,projetos!$A$2:$B$96,2,0),"0")</f>
        <v>PIU Vila Leopoldina</v>
      </c>
      <c r="C616" s="10">
        <v>5.0</v>
      </c>
      <c r="D616" s="3" t="str">
        <f>IFERROR(VLOOKUP(C616,tramitacao!$A$2:$B$101,2,0),"0")</f>
        <v>Discussão Pública</v>
      </c>
      <c r="E616" s="10">
        <v>4.0</v>
      </c>
      <c r="F616" s="2" t="str">
        <f>IFERROR(VLOOKUP(E616,grupos!$A$2:$B$100,2,0),"0")</f>
        <v>Audiência Pública</v>
      </c>
      <c r="G616" s="10">
        <v>1.0</v>
      </c>
      <c r="H616" s="10" t="str">
        <f>IFERROR(VLOOKUP(G616,fontes!$A$2:$B$100,2,0),"0")</f>
        <v>Gestão Urbana</v>
      </c>
      <c r="I616" s="11"/>
      <c r="J616" s="10"/>
      <c r="K616" s="9" t="s">
        <v>1036</v>
      </c>
      <c r="L616" s="9" t="s">
        <v>1037</v>
      </c>
    </row>
    <row r="617" ht="12.75" customHeight="1">
      <c r="A617" s="10">
        <v>2.0</v>
      </c>
      <c r="B617" s="2" t="str">
        <f>IFERROR(VLOOKUP(A617,projetos!$A$2:$B$96,2,0),"0")</f>
        <v>PIU Vila Leopoldina</v>
      </c>
      <c r="C617" s="10">
        <v>5.0</v>
      </c>
      <c r="D617" s="3" t="str">
        <f>IFERROR(VLOOKUP(C617,tramitacao!$A$2:$B$101,2,0),"0")</f>
        <v>Discussão Pública</v>
      </c>
      <c r="E617" s="10">
        <v>4.0</v>
      </c>
      <c r="F617" s="2" t="str">
        <f>IFERROR(VLOOKUP(E617,grupos!$A$2:$B$100,2,0),"0")</f>
        <v>Audiência Pública</v>
      </c>
      <c r="G617" s="10">
        <v>1.0</v>
      </c>
      <c r="H617" s="10" t="str">
        <f>IFERROR(VLOOKUP(G617,fontes!$A$2:$B$100,2,0),"0")</f>
        <v>Gestão Urbana</v>
      </c>
      <c r="I617" s="11"/>
      <c r="J617" s="10"/>
      <c r="K617" s="9" t="s">
        <v>1038</v>
      </c>
      <c r="L617" s="9" t="s">
        <v>1039</v>
      </c>
    </row>
    <row r="618" ht="12.75" customHeight="1">
      <c r="A618" s="10">
        <v>2.0</v>
      </c>
      <c r="B618" s="2" t="str">
        <f>IFERROR(VLOOKUP(A618,projetos!$A$2:$B$96,2,0),"0")</f>
        <v>PIU Vila Leopoldina</v>
      </c>
      <c r="C618" s="10">
        <v>5.0</v>
      </c>
      <c r="D618" s="3" t="str">
        <f>IFERROR(VLOOKUP(C618,tramitacao!$A$2:$B$101,2,0),"0")</f>
        <v>Discussão Pública</v>
      </c>
      <c r="E618" s="10">
        <v>3.0</v>
      </c>
      <c r="F618" s="2" t="str">
        <f>IFERROR(VLOOKUP(E618,grupos!$A$2:$B$100,2,0),"0")</f>
        <v>Consulta Minuta</v>
      </c>
      <c r="G618" s="10">
        <v>1.0</v>
      </c>
      <c r="H618" s="10" t="str">
        <f>IFERROR(VLOOKUP(G618,fontes!$A$2:$B$100,2,0),"0")</f>
        <v>Gestão Urbana</v>
      </c>
      <c r="I618" s="11">
        <v>43544.0</v>
      </c>
      <c r="J618" s="10"/>
      <c r="K618" s="9" t="s">
        <v>1040</v>
      </c>
      <c r="L618" s="14" t="s">
        <v>1041</v>
      </c>
    </row>
    <row r="619" ht="12.75" customHeight="1">
      <c r="A619" s="10">
        <v>5.0</v>
      </c>
      <c r="B619" s="2" t="str">
        <f>IFERROR(VLOOKUP(A619,projetos!$A$2:$B$96,2,0),"0")</f>
        <v>PIU Arco Jurubatuba</v>
      </c>
      <c r="C619" s="10">
        <v>7.0</v>
      </c>
      <c r="D619" s="3" t="str">
        <f>IFERROR(VLOOKUP(C619,tramitacao!$A$2:$B$101,2,0),"0")</f>
        <v>Encaminhamento Jurídico</v>
      </c>
      <c r="E619" s="10">
        <v>7.0</v>
      </c>
      <c r="F619" s="2" t="str">
        <f>IFERROR(VLOOKUP(E619,grupos!$A$2:$B$100,2,0),"0")</f>
        <v>Projeto Final</v>
      </c>
      <c r="G619" s="10">
        <v>24.0</v>
      </c>
      <c r="H619" s="10" t="str">
        <f>IFERROR(VLOOKUP(G619,fontes!$A$2:$B$100,2,0),"0")</f>
        <v>TJSP</v>
      </c>
      <c r="I619" s="11">
        <v>43564.0</v>
      </c>
      <c r="J619" s="10"/>
      <c r="K619" s="9" t="s">
        <v>1042</v>
      </c>
      <c r="L619" s="14" t="s">
        <v>1043</v>
      </c>
    </row>
    <row r="620" ht="12.75" customHeight="1">
      <c r="A620" s="10">
        <v>19.0</v>
      </c>
      <c r="B620" s="17" t="str">
        <f>IFERROR(VLOOKUP(A620,projetos!$A$2:$B$96,2,0),"0")</f>
        <v>PIU Terminal Princesa Isabel</v>
      </c>
      <c r="C620" s="10">
        <v>8.0</v>
      </c>
      <c r="D620" s="3" t="str">
        <f>IFERROR(VLOOKUP(C620,tramitacao!$A$2:$B$101,2,0),"0")</f>
        <v>Implantação</v>
      </c>
      <c r="E620" s="10">
        <v>8.0</v>
      </c>
      <c r="F620" s="2" t="str">
        <f>IFERROR(VLOOKUP(E620,grupos!$A$2:$B$100,2,0),"0")</f>
        <v>Processo Administrativo</v>
      </c>
      <c r="G620" s="10">
        <v>25.0</v>
      </c>
      <c r="H620" s="10" t="str">
        <f>IFERROR(VLOOKUP(G620,fontes!$A$2:$B$100,2,0),"0")</f>
        <v>PMSP</v>
      </c>
      <c r="I620" s="11">
        <v>43570.0</v>
      </c>
      <c r="J620" s="10"/>
      <c r="K620" s="9" t="s">
        <v>1044</v>
      </c>
      <c r="L620" s="14" t="s">
        <v>1045</v>
      </c>
    </row>
    <row r="621" ht="12.75" customHeight="1">
      <c r="A621" s="10">
        <v>12.0</v>
      </c>
      <c r="B621" s="2" t="str">
        <f>IFERROR(VLOOKUP(A621,projetos!$A$2:$B$96,2,0),"0")</f>
        <v>PIU Arco Pinheiros</v>
      </c>
      <c r="C621" s="10">
        <v>3.0</v>
      </c>
      <c r="D621" s="3" t="str">
        <f>IFERROR(VLOOKUP(C621,tramitacao!$A$2:$B$101,2,0),"0")</f>
        <v>Avaliação SMUL</v>
      </c>
      <c r="E621" s="10">
        <v>1.0</v>
      </c>
      <c r="F621" s="2" t="str">
        <f>IFERROR(VLOOKUP(E621,grupos!$A$2:$B$100,2,0),"0")</f>
        <v>Consulta Instâncias</v>
      </c>
      <c r="G621" s="10">
        <v>10.0</v>
      </c>
      <c r="H621" s="10" t="str">
        <f>IFERROR(VLOOKUP(G621,fontes!$A$2:$B$100,2,0),"0")</f>
        <v>SEI</v>
      </c>
      <c r="I621" s="11">
        <v>43570.0</v>
      </c>
      <c r="J621" s="10"/>
      <c r="K621" s="9" t="s">
        <v>1046</v>
      </c>
      <c r="L621" s="14" t="s">
        <v>1047</v>
      </c>
    </row>
    <row r="622" ht="12.75" customHeight="1">
      <c r="A622" s="10">
        <v>12.0</v>
      </c>
      <c r="B622" s="2" t="str">
        <f>IFERROR(VLOOKUP(A622,projetos!$A$2:$B$96,2,0),"0")</f>
        <v>PIU Arco Pinheiros</v>
      </c>
      <c r="C622" s="10">
        <v>3.0</v>
      </c>
      <c r="D622" s="3" t="str">
        <f>IFERROR(VLOOKUP(C622,tramitacao!$A$2:$B$101,2,0),"0")</f>
        <v>Avaliação SMUL</v>
      </c>
      <c r="E622" s="10">
        <v>1.0</v>
      </c>
      <c r="F622" s="2" t="str">
        <f>IFERROR(VLOOKUP(E622,grupos!$A$2:$B$100,2,0),"0")</f>
        <v>Consulta Instâncias</v>
      </c>
      <c r="G622" s="10">
        <v>10.0</v>
      </c>
      <c r="H622" s="10" t="str">
        <f>IFERROR(VLOOKUP(G622,fontes!$A$2:$B$100,2,0),"0")</f>
        <v>SEI</v>
      </c>
      <c r="I622" s="11">
        <v>43570.0</v>
      </c>
      <c r="J622" s="10"/>
      <c r="K622" s="9" t="s">
        <v>354</v>
      </c>
      <c r="L622" s="14" t="s">
        <v>1048</v>
      </c>
    </row>
    <row r="623" ht="12.75" customHeight="1">
      <c r="A623" s="10">
        <v>12.0</v>
      </c>
      <c r="B623" s="2" t="str">
        <f>IFERROR(VLOOKUP(A623,projetos!$A$2:$B$96,2,0),"0")</f>
        <v>PIU Arco Pinheiros</v>
      </c>
      <c r="C623" s="10">
        <v>3.0</v>
      </c>
      <c r="D623" s="3" t="str">
        <f>IFERROR(VLOOKUP(C623,tramitacao!$A$2:$B$101,2,0),"0")</f>
        <v>Avaliação SMUL</v>
      </c>
      <c r="E623" s="10">
        <v>1.0</v>
      </c>
      <c r="F623" s="2" t="str">
        <f>IFERROR(VLOOKUP(E623,grupos!$A$2:$B$100,2,0),"0")</f>
        <v>Consulta Instâncias</v>
      </c>
      <c r="G623" s="10">
        <v>10.0</v>
      </c>
      <c r="H623" s="10" t="str">
        <f>IFERROR(VLOOKUP(G623,fontes!$A$2:$B$100,2,0),"0")</f>
        <v>SEI</v>
      </c>
      <c r="I623" s="11">
        <v>43570.0</v>
      </c>
      <c r="J623" s="10"/>
      <c r="K623" s="9" t="s">
        <v>1049</v>
      </c>
      <c r="L623" s="14" t="s">
        <v>1050</v>
      </c>
    </row>
    <row r="624" ht="12.75" customHeight="1">
      <c r="A624" s="10">
        <v>12.0</v>
      </c>
      <c r="B624" s="2" t="str">
        <f>IFERROR(VLOOKUP(A624,projetos!$A$2:$B$96,2,0),"0")</f>
        <v>PIU Arco Pinheiros</v>
      </c>
      <c r="C624" s="10">
        <v>3.0</v>
      </c>
      <c r="D624" s="3" t="str">
        <f>IFERROR(VLOOKUP(C624,tramitacao!$A$2:$B$101,2,0),"0")</f>
        <v>Avaliação SMUL</v>
      </c>
      <c r="E624" s="10">
        <v>1.0</v>
      </c>
      <c r="F624" s="2" t="str">
        <f>IFERROR(VLOOKUP(E624,grupos!$A$2:$B$100,2,0),"0")</f>
        <v>Consulta Instâncias</v>
      </c>
      <c r="G624" s="10">
        <v>10.0</v>
      </c>
      <c r="H624" s="10" t="str">
        <f>IFERROR(VLOOKUP(G624,fontes!$A$2:$B$100,2,0),"0")</f>
        <v>SEI</v>
      </c>
      <c r="I624" s="11">
        <v>43570.0</v>
      </c>
      <c r="J624" s="10"/>
      <c r="K624" s="9" t="s">
        <v>351</v>
      </c>
      <c r="L624" s="14" t="s">
        <v>1051</v>
      </c>
    </row>
    <row r="625" ht="12.75" customHeight="1">
      <c r="A625" s="10">
        <v>12.0</v>
      </c>
      <c r="B625" s="2" t="str">
        <f>IFERROR(VLOOKUP(A625,projetos!$A$2:$B$96,2,0),"0")</f>
        <v>PIU Arco Pinheiros</v>
      </c>
      <c r="C625" s="10">
        <v>5.0</v>
      </c>
      <c r="D625" s="3" t="str">
        <f>IFERROR(VLOOKUP(C625,tramitacao!$A$2:$B$101,2,0),"0")</f>
        <v>Discussão Pública</v>
      </c>
      <c r="E625" s="10">
        <v>2.0</v>
      </c>
      <c r="F625" s="2" t="str">
        <f>IFERROR(VLOOKUP(E625,grupos!$A$2:$B$100,2,0),"0")</f>
        <v>Consulta Inicial</v>
      </c>
      <c r="G625" s="10">
        <v>1.0</v>
      </c>
      <c r="H625" s="10" t="str">
        <f>IFERROR(VLOOKUP(G625,fontes!$A$2:$B$100,2,0),"0")</f>
        <v>Gestão Urbana</v>
      </c>
      <c r="I625" s="11">
        <v>43577.0</v>
      </c>
      <c r="J625" s="10"/>
      <c r="K625" s="9" t="s">
        <v>254</v>
      </c>
      <c r="L625" s="14" t="s">
        <v>1052</v>
      </c>
    </row>
    <row r="626" ht="12.75" customHeight="1">
      <c r="A626" s="10">
        <v>12.0</v>
      </c>
      <c r="B626" s="2" t="str">
        <f>IFERROR(VLOOKUP(A626,projetos!$A$2:$B$96,2,0),"0")</f>
        <v>PIU Arco Pinheiros</v>
      </c>
      <c r="C626" s="10">
        <v>5.0</v>
      </c>
      <c r="D626" s="3" t="str">
        <f>IFERROR(VLOOKUP(C626,tramitacao!$A$2:$B$101,2,0),"0")</f>
        <v>Discussão Pública</v>
      </c>
      <c r="E626" s="10">
        <v>2.0</v>
      </c>
      <c r="F626" s="2" t="str">
        <f>IFERROR(VLOOKUP(E626,grupos!$A$2:$B$100,2,0),"0")</f>
        <v>Consulta Inicial</v>
      </c>
      <c r="G626" s="10">
        <v>1.0</v>
      </c>
      <c r="H626" s="10" t="str">
        <f>IFERROR(VLOOKUP(G626,fontes!$A$2:$B$100,2,0),"0")</f>
        <v>Gestão Urbana</v>
      </c>
      <c r="I626" s="11">
        <v>43577.0</v>
      </c>
      <c r="J626" s="10"/>
      <c r="K626" s="9" t="s">
        <v>1053</v>
      </c>
      <c r="L626" s="14" t="s">
        <v>1054</v>
      </c>
    </row>
    <row r="627" ht="12.75" customHeight="1">
      <c r="A627" s="10">
        <v>11.0</v>
      </c>
      <c r="B627" s="2" t="str">
        <f>IFERROR(VLOOKUP(A627,projetos!$A$2:$B$96,2,0),"0")</f>
        <v>PIU Setor Central</v>
      </c>
      <c r="C627" s="10">
        <v>5.0</v>
      </c>
      <c r="D627" s="3" t="str">
        <f>IFERROR(VLOOKUP(C627,tramitacao!$A$2:$B$101,2,0),"0")</f>
        <v>Discussão Pública</v>
      </c>
      <c r="E627" s="10">
        <v>1.0</v>
      </c>
      <c r="F627" s="2" t="str">
        <f>IFERROR(VLOOKUP(E627,grupos!$A$2:$B$100,2,0),"0")</f>
        <v>Consulta Instâncias</v>
      </c>
      <c r="G627" s="10">
        <v>1.0</v>
      </c>
      <c r="H627" s="10" t="str">
        <f>IFERROR(VLOOKUP(G627,fontes!$A$2:$B$100,2,0),"0")</f>
        <v>Gestão Urbana</v>
      </c>
      <c r="I627" s="11">
        <v>43619.0</v>
      </c>
      <c r="J627" s="3" t="s">
        <v>1017</v>
      </c>
      <c r="K627" s="9" t="s">
        <v>484</v>
      </c>
      <c r="L627" s="9" t="s">
        <v>1055</v>
      </c>
    </row>
    <row r="628" ht="12.75" customHeight="1">
      <c r="A628" s="10">
        <v>11.0</v>
      </c>
      <c r="B628" s="2" t="str">
        <f>IFERROR(VLOOKUP(A628,projetos!$A$2:$B$96,2,0),"0")</f>
        <v>PIU Setor Central</v>
      </c>
      <c r="C628" s="10">
        <v>5.0</v>
      </c>
      <c r="D628" s="3" t="str">
        <f>IFERROR(VLOOKUP(C628,tramitacao!$A$2:$B$101,2,0),"0")</f>
        <v>Discussão Pública</v>
      </c>
      <c r="E628" s="10">
        <v>2.0</v>
      </c>
      <c r="F628" s="2" t="str">
        <f>IFERROR(VLOOKUP(E628,grupos!$A$2:$B$100,2,0),"0")</f>
        <v>Consulta Inicial</v>
      </c>
      <c r="G628" s="10">
        <v>1.0</v>
      </c>
      <c r="H628" s="10" t="str">
        <f>IFERROR(VLOOKUP(G628,fontes!$A$2:$B$100,2,0),"0")</f>
        <v>Gestão Urbana</v>
      </c>
      <c r="I628" s="11">
        <v>43626.0</v>
      </c>
      <c r="J628" s="3" t="s">
        <v>1056</v>
      </c>
      <c r="K628" s="9" t="s">
        <v>27</v>
      </c>
      <c r="L628" s="9" t="s">
        <v>1057</v>
      </c>
    </row>
    <row r="629" ht="12.75" customHeight="1">
      <c r="A629" s="10">
        <v>11.0</v>
      </c>
      <c r="B629" s="2" t="str">
        <f>IFERROR(VLOOKUP(A629,projetos!$A$2:$B$96,2,0),"0")</f>
        <v>PIU Setor Central</v>
      </c>
      <c r="C629" s="10">
        <v>5.0</v>
      </c>
      <c r="D629" s="3" t="str">
        <f>IFERROR(VLOOKUP(C629,tramitacao!$A$2:$B$101,2,0),"0")</f>
        <v>Discussão Pública</v>
      </c>
      <c r="E629" s="10">
        <v>2.0</v>
      </c>
      <c r="F629" s="2" t="str">
        <f>IFERROR(VLOOKUP(E629,grupos!$A$2:$B$100,2,0),"0")</f>
        <v>Consulta Inicial</v>
      </c>
      <c r="G629" s="10">
        <v>1.0</v>
      </c>
      <c r="H629" s="10" t="str">
        <f>IFERROR(VLOOKUP(G629,fontes!$A$2:$B$100,2,0),"0")</f>
        <v>Gestão Urbana</v>
      </c>
      <c r="I629" s="11">
        <v>43626.0</v>
      </c>
      <c r="J629" s="3" t="s">
        <v>1056</v>
      </c>
      <c r="K629" s="9" t="s">
        <v>32</v>
      </c>
      <c r="L629" s="22" t="s">
        <v>1058</v>
      </c>
    </row>
    <row r="630" ht="12.75" customHeight="1">
      <c r="A630" s="10">
        <v>11.0</v>
      </c>
      <c r="B630" s="2" t="str">
        <f>IFERROR(VLOOKUP(A630,projetos!$A$2:$B$96,2,0),"0")</f>
        <v>PIU Setor Central</v>
      </c>
      <c r="C630" s="10">
        <v>5.0</v>
      </c>
      <c r="D630" s="3" t="str">
        <f>IFERROR(VLOOKUP(C630,tramitacao!$A$2:$B$101,2,0),"0")</f>
        <v>Discussão Pública</v>
      </c>
      <c r="E630" s="10">
        <v>2.0</v>
      </c>
      <c r="F630" s="2" t="str">
        <f>IFERROR(VLOOKUP(E630,grupos!$A$2:$B$100,2,0),"0")</f>
        <v>Consulta Inicial</v>
      </c>
      <c r="G630" s="10">
        <v>1.0</v>
      </c>
      <c r="H630" s="10" t="str">
        <f>IFERROR(VLOOKUP(G630,fontes!$A$2:$B$100,2,0),"0")</f>
        <v>Gestão Urbana</v>
      </c>
      <c r="I630" s="11">
        <v>43626.0</v>
      </c>
      <c r="J630" s="3" t="s">
        <v>1056</v>
      </c>
      <c r="K630" s="9" t="s">
        <v>484</v>
      </c>
      <c r="L630" s="9" t="s">
        <v>1059</v>
      </c>
    </row>
    <row r="631" ht="12.75" customHeight="1">
      <c r="A631" s="10">
        <v>2.0</v>
      </c>
      <c r="B631" s="2" t="str">
        <f>IFERROR(VLOOKUP(A631,projetos!$A$2:$B$96,2,0),"0")</f>
        <v>PIU Vila Leopoldina</v>
      </c>
      <c r="C631" s="10">
        <v>0.0</v>
      </c>
      <c r="D631" s="3" t="str">
        <f>IFERROR(VLOOKUP(C631,tramitacao!$A$2:$B$101,2,0),"0")</f>
        <v>0</v>
      </c>
      <c r="E631" s="10">
        <v>0.0</v>
      </c>
      <c r="F631" s="2" t="str">
        <f>IFERROR(VLOOKUP(E631,grupos!$A$2:$B$100,2,0),"0")</f>
        <v>0</v>
      </c>
      <c r="G631" s="10">
        <v>1.0</v>
      </c>
      <c r="H631" s="10" t="str">
        <f>IFERROR(VLOOKUP(G631,fontes!$A$2:$B$100,2,0),"0")</f>
        <v>Gestão Urbana</v>
      </c>
      <c r="I631" s="11">
        <v>43578.0</v>
      </c>
      <c r="J631" s="36" t="s">
        <v>1060</v>
      </c>
      <c r="K631" s="16" t="s">
        <v>1061</v>
      </c>
      <c r="L631" s="9" t="s">
        <v>1062</v>
      </c>
    </row>
    <row r="632" ht="12.75" customHeight="1">
      <c r="A632" s="10">
        <v>2.0</v>
      </c>
      <c r="B632" s="2" t="str">
        <f>IFERROR(VLOOKUP(A632,projetos!$A$2:$B$96,2,0),"0")</f>
        <v>PIU Vila Leopoldina</v>
      </c>
      <c r="C632" s="10">
        <v>0.0</v>
      </c>
      <c r="D632" s="3" t="str">
        <f>IFERROR(VLOOKUP(C632,tramitacao!$A$2:$B$101,2,0),"0")</f>
        <v>0</v>
      </c>
      <c r="E632" s="10">
        <v>0.0</v>
      </c>
      <c r="F632" s="2" t="str">
        <f>IFERROR(VLOOKUP(E632,grupos!$A$2:$B$100,2,0),"0")</f>
        <v>0</v>
      </c>
      <c r="G632" s="10">
        <v>1.0</v>
      </c>
      <c r="H632" s="10" t="str">
        <f>IFERROR(VLOOKUP(G632,fontes!$A$2:$B$100,2,0),"0")</f>
        <v>Gestão Urbana</v>
      </c>
      <c r="I632" s="11">
        <v>43578.0</v>
      </c>
      <c r="J632" s="36" t="s">
        <v>1060</v>
      </c>
      <c r="K632" s="16" t="s">
        <v>1063</v>
      </c>
      <c r="L632" s="9" t="s">
        <v>1064</v>
      </c>
    </row>
    <row r="633" ht="12.75" customHeight="1">
      <c r="A633" s="10">
        <v>2.0</v>
      </c>
      <c r="B633" s="2" t="str">
        <f>IFERROR(VLOOKUP(A633,projetos!$A$2:$B$96,2,0),"0")</f>
        <v>PIU Vila Leopoldina</v>
      </c>
      <c r="C633" s="10">
        <v>5.0</v>
      </c>
      <c r="D633" s="3" t="str">
        <f>IFERROR(VLOOKUP(C633,tramitacao!$A$2:$B$101,2,0),"0")</f>
        <v>Discussão Pública</v>
      </c>
      <c r="E633" s="10">
        <v>2.0</v>
      </c>
      <c r="F633" s="2" t="str">
        <f>IFERROR(VLOOKUP(E633,grupos!$A$2:$B$100,2,0),"0")</f>
        <v>Consulta Inicial</v>
      </c>
      <c r="G633" s="10">
        <v>1.0</v>
      </c>
      <c r="H633" s="10" t="str">
        <f>IFERROR(VLOOKUP(G633,fontes!$A$2:$B$100,2,0),"0")</f>
        <v>Gestão Urbana</v>
      </c>
      <c r="I633" s="11">
        <v>43584.0</v>
      </c>
      <c r="J633" s="10"/>
      <c r="K633" s="9" t="s">
        <v>1065</v>
      </c>
      <c r="L633" s="9" t="s">
        <v>1041</v>
      </c>
    </row>
    <row r="634" ht="12.75" customHeight="1">
      <c r="A634" s="10">
        <v>11.0</v>
      </c>
      <c r="B634" s="2" t="str">
        <f>IFERROR(VLOOKUP(A634,projetos!$A$2:$B$96,2,0),"0")</f>
        <v>PIU Setor Central</v>
      </c>
      <c r="C634" s="10">
        <v>5.0</v>
      </c>
      <c r="D634" s="3" t="str">
        <f>IFERROR(VLOOKUP(C634,tramitacao!$A$2:$B$101,2,0),"0")</f>
        <v>Discussão Pública</v>
      </c>
      <c r="E634" s="10">
        <v>2.0</v>
      </c>
      <c r="F634" s="2" t="str">
        <f>IFERROR(VLOOKUP(E634,grupos!$A$2:$B$100,2,0),"0")</f>
        <v>Consulta Inicial</v>
      </c>
      <c r="G634" s="10">
        <v>1.0</v>
      </c>
      <c r="H634" s="10" t="str">
        <f>IFERROR(VLOOKUP(G634,fontes!$A$2:$B$100,2,0),"0")</f>
        <v>Gestão Urbana</v>
      </c>
      <c r="I634" s="11">
        <v>43634.0</v>
      </c>
      <c r="J634" s="3" t="s">
        <v>1066</v>
      </c>
      <c r="K634" s="9" t="s">
        <v>27</v>
      </c>
      <c r="L634" s="22" t="s">
        <v>1067</v>
      </c>
    </row>
    <row r="635" ht="12.75" customHeight="1">
      <c r="A635" s="10">
        <v>11.0</v>
      </c>
      <c r="B635" s="2" t="str">
        <f>IFERROR(VLOOKUP(A635,projetos!$A$2:$B$96,2,0),"0")</f>
        <v>PIU Setor Central</v>
      </c>
      <c r="C635" s="10">
        <v>5.0</v>
      </c>
      <c r="D635" s="3" t="str">
        <f>IFERROR(VLOOKUP(C635,tramitacao!$A$2:$B$101,2,0),"0")</f>
        <v>Discussão Pública</v>
      </c>
      <c r="E635" s="10">
        <v>2.0</v>
      </c>
      <c r="F635" s="2" t="str">
        <f>IFERROR(VLOOKUP(E635,grupos!$A$2:$B$100,2,0),"0")</f>
        <v>Consulta Inicial</v>
      </c>
      <c r="G635" s="10">
        <v>1.0</v>
      </c>
      <c r="H635" s="10" t="str">
        <f>IFERROR(VLOOKUP(G635,fontes!$A$2:$B$100,2,0),"0")</f>
        <v>Gestão Urbana</v>
      </c>
      <c r="I635" s="11">
        <v>43634.0</v>
      </c>
      <c r="J635" s="3" t="s">
        <v>1066</v>
      </c>
      <c r="K635" s="9" t="s">
        <v>32</v>
      </c>
      <c r="L635" s="18" t="s">
        <v>1068</v>
      </c>
    </row>
    <row r="636" ht="12.75" customHeight="1">
      <c r="A636" s="10">
        <v>12.0</v>
      </c>
      <c r="B636" s="2" t="str">
        <f>IFERROR(VLOOKUP(A636,projetos!$A$2:$B$96,2,0),"0")</f>
        <v>PIU Arco Pinheiros</v>
      </c>
      <c r="C636" s="10">
        <v>0.0</v>
      </c>
      <c r="D636" s="3" t="str">
        <f>IFERROR(VLOOKUP(C636,tramitacao!$A$2:$B$101,2,0),"0")</f>
        <v>0</v>
      </c>
      <c r="E636" s="10">
        <v>0.0</v>
      </c>
      <c r="F636" s="2" t="str">
        <f>IFERROR(VLOOKUP(E636,grupos!$A$2:$B$100,2,0),"0")</f>
        <v>0</v>
      </c>
      <c r="G636" s="10">
        <v>1.0</v>
      </c>
      <c r="H636" s="10" t="str">
        <f>IFERROR(VLOOKUP(G636,fontes!$A$2:$B$100,2,0),"0")</f>
        <v>Gestão Urbana</v>
      </c>
      <c r="I636" s="11">
        <v>43587.0</v>
      </c>
      <c r="J636" s="36" t="s">
        <v>1069</v>
      </c>
      <c r="K636" s="16" t="s">
        <v>27</v>
      </c>
      <c r="L636" s="9" t="s">
        <v>1070</v>
      </c>
    </row>
    <row r="637" ht="12.75" customHeight="1">
      <c r="A637" s="10">
        <v>12.0</v>
      </c>
      <c r="B637" s="2" t="str">
        <f>IFERROR(VLOOKUP(A637,projetos!$A$2:$B$96,2,0),"0")</f>
        <v>PIU Arco Pinheiros</v>
      </c>
      <c r="C637" s="10">
        <v>0.0</v>
      </c>
      <c r="D637" s="3" t="str">
        <f>IFERROR(VLOOKUP(C637,tramitacao!$A$2:$B$101,2,0),"0")</f>
        <v>0</v>
      </c>
      <c r="E637" s="10">
        <v>0.0</v>
      </c>
      <c r="F637" s="2" t="str">
        <f>IFERROR(VLOOKUP(E637,grupos!$A$2:$B$100,2,0),"0")</f>
        <v>0</v>
      </c>
      <c r="G637" s="10">
        <v>1.0</v>
      </c>
      <c r="H637" s="10" t="str">
        <f>IFERROR(VLOOKUP(G637,fontes!$A$2:$B$100,2,0),"0")</f>
        <v>Gestão Urbana</v>
      </c>
      <c r="I637" s="11">
        <v>43587.0</v>
      </c>
      <c r="J637" s="36" t="s">
        <v>1069</v>
      </c>
      <c r="K637" s="16" t="s">
        <v>484</v>
      </c>
      <c r="L637" s="9" t="s">
        <v>1071</v>
      </c>
    </row>
    <row r="638" ht="12.75" customHeight="1">
      <c r="A638" s="10">
        <v>12.0</v>
      </c>
      <c r="B638" s="2" t="str">
        <f>IFERROR(VLOOKUP(A638,projetos!$A$2:$B$96,2,0),"0")</f>
        <v>PIU Arco Pinheiros</v>
      </c>
      <c r="C638" s="10">
        <v>0.0</v>
      </c>
      <c r="D638" s="3" t="str">
        <f>IFERROR(VLOOKUP(C638,tramitacao!$A$2:$B$101,2,0),"0")</f>
        <v>0</v>
      </c>
      <c r="E638" s="10">
        <v>0.0</v>
      </c>
      <c r="F638" s="2" t="str">
        <f>IFERROR(VLOOKUP(E638,grupos!$A$2:$B$100,2,0),"0")</f>
        <v>0</v>
      </c>
      <c r="G638" s="10">
        <v>1.0</v>
      </c>
      <c r="H638" s="10" t="str">
        <f>IFERROR(VLOOKUP(G638,fontes!$A$2:$B$100,2,0),"0")</f>
        <v>Gestão Urbana</v>
      </c>
      <c r="I638" s="11">
        <v>43587.0</v>
      </c>
      <c r="J638" s="36" t="s">
        <v>1069</v>
      </c>
      <c r="K638" s="16" t="s">
        <v>504</v>
      </c>
      <c r="L638" s="9" t="s">
        <v>1072</v>
      </c>
    </row>
    <row r="639" ht="12.75" customHeight="1">
      <c r="A639" s="10">
        <v>12.0</v>
      </c>
      <c r="B639" s="2" t="str">
        <f>IFERROR(VLOOKUP(A639,projetos!$A$2:$B$96,2,0),"0")</f>
        <v>PIU Arco Pinheiros</v>
      </c>
      <c r="C639" s="10">
        <v>0.0</v>
      </c>
      <c r="D639" s="3" t="str">
        <f>IFERROR(VLOOKUP(C639,tramitacao!$A$2:$B$101,2,0),"0")</f>
        <v>0</v>
      </c>
      <c r="E639" s="10">
        <v>0.0</v>
      </c>
      <c r="F639" s="2" t="str">
        <f>IFERROR(VLOOKUP(E639,grupos!$A$2:$B$100,2,0),"0")</f>
        <v>0</v>
      </c>
      <c r="G639" s="10">
        <v>1.0</v>
      </c>
      <c r="H639" s="10" t="str">
        <f>IFERROR(VLOOKUP(G639,fontes!$A$2:$B$100,2,0),"0")</f>
        <v>Gestão Urbana</v>
      </c>
      <c r="I639" s="11">
        <v>43587.0</v>
      </c>
      <c r="J639" s="36" t="s">
        <v>1069</v>
      </c>
      <c r="K639" s="16" t="s">
        <v>1061</v>
      </c>
      <c r="L639" s="9" t="s">
        <v>1073</v>
      </c>
    </row>
    <row r="640" ht="12.75" customHeight="1">
      <c r="A640" s="10">
        <v>12.0</v>
      </c>
      <c r="B640" s="2" t="str">
        <f>IFERROR(VLOOKUP(A640,projetos!$A$2:$B$96,2,0),"0")</f>
        <v>PIU Arco Pinheiros</v>
      </c>
      <c r="C640" s="10">
        <v>0.0</v>
      </c>
      <c r="D640" s="3" t="str">
        <f>IFERROR(VLOOKUP(C640,tramitacao!$A$2:$B$101,2,0),"0")</f>
        <v>0</v>
      </c>
      <c r="E640" s="10">
        <v>0.0</v>
      </c>
      <c r="F640" s="2" t="str">
        <f>IFERROR(VLOOKUP(E640,grupos!$A$2:$B$100,2,0),"0")</f>
        <v>0</v>
      </c>
      <c r="G640" s="10">
        <v>1.0</v>
      </c>
      <c r="H640" s="10" t="str">
        <f>IFERROR(VLOOKUP(G640,fontes!$A$2:$B$100,2,0),"0")</f>
        <v>Gestão Urbana</v>
      </c>
      <c r="I640" s="11">
        <v>43587.0</v>
      </c>
      <c r="J640" s="36" t="s">
        <v>1069</v>
      </c>
      <c r="K640" s="16" t="s">
        <v>1063</v>
      </c>
      <c r="L640" s="9" t="s">
        <v>1074</v>
      </c>
    </row>
    <row r="641" ht="12.75" customHeight="1">
      <c r="A641" s="10">
        <v>12.0</v>
      </c>
      <c r="B641" s="2" t="str">
        <f>IFERROR(VLOOKUP(A641,projetos!$A$2:$B$96,2,0),"0")</f>
        <v>PIU Arco Pinheiros</v>
      </c>
      <c r="C641" s="10">
        <v>0.0</v>
      </c>
      <c r="D641" s="3" t="str">
        <f>IFERROR(VLOOKUP(C641,tramitacao!$A$2:$B$101,2,0),"0")</f>
        <v>0</v>
      </c>
      <c r="E641" s="10">
        <v>0.0</v>
      </c>
      <c r="F641" s="2" t="str">
        <f>IFERROR(VLOOKUP(E641,grupos!$A$2:$B$100,2,0),"0")</f>
        <v>0</v>
      </c>
      <c r="G641" s="10">
        <v>1.0</v>
      </c>
      <c r="H641" s="10" t="str">
        <f>IFERROR(VLOOKUP(G641,fontes!$A$2:$B$100,2,0),"0")</f>
        <v>Gestão Urbana</v>
      </c>
      <c r="I641" s="11">
        <v>43587.0</v>
      </c>
      <c r="J641" s="36" t="s">
        <v>1069</v>
      </c>
      <c r="K641" s="16" t="s">
        <v>1075</v>
      </c>
      <c r="L641" s="9" t="s">
        <v>1076</v>
      </c>
    </row>
    <row r="642" ht="12.75" customHeight="1">
      <c r="A642" s="10">
        <v>2.0</v>
      </c>
      <c r="B642" s="2" t="str">
        <f>IFERROR(VLOOKUP(A642,projetos!$A$2:$B$96,2,0),"0")</f>
        <v>PIU Vila Leopoldina</v>
      </c>
      <c r="C642" s="10">
        <v>6.0</v>
      </c>
      <c r="D642" s="3" t="str">
        <f>IFERROR(VLOOKUP(C642,tramitacao!$A$2:$B$101,2,0),"0")</f>
        <v>Consolidação PIU</v>
      </c>
      <c r="E642" s="10">
        <v>2.0</v>
      </c>
      <c r="F642" s="2" t="str">
        <f>IFERROR(VLOOKUP(E642,grupos!$A$2:$B$100,2,0),"0")</f>
        <v>Consulta Inicial</v>
      </c>
      <c r="G642" s="10">
        <v>1.0</v>
      </c>
      <c r="H642" s="10" t="str">
        <f>IFERROR(VLOOKUP(G642,fontes!$A$2:$B$100,2,0),"0")</f>
        <v>Gestão Urbana</v>
      </c>
      <c r="I642" s="11"/>
      <c r="J642" s="10"/>
      <c r="K642" s="9" t="s">
        <v>1077</v>
      </c>
      <c r="L642" s="14" t="s">
        <v>1078</v>
      </c>
    </row>
    <row r="643" ht="12.75" customHeight="1">
      <c r="A643" s="10">
        <v>2.0</v>
      </c>
      <c r="B643" s="2" t="str">
        <f>IFERROR(VLOOKUP(A643,projetos!$A$2:$B$96,2,0),"0")</f>
        <v>PIU Vila Leopoldina</v>
      </c>
      <c r="C643" s="10">
        <v>6.0</v>
      </c>
      <c r="D643" s="3" t="str">
        <f>IFERROR(VLOOKUP(C643,tramitacao!$A$2:$B$101,2,0),"0")</f>
        <v>Consolidação PIU</v>
      </c>
      <c r="E643" s="10">
        <v>2.0</v>
      </c>
      <c r="F643" s="2" t="str">
        <f>IFERROR(VLOOKUP(E643,grupos!$A$2:$B$100,2,0),"0")</f>
        <v>Consulta Inicial</v>
      </c>
      <c r="G643" s="10">
        <v>1.0</v>
      </c>
      <c r="H643" s="10" t="str">
        <f>IFERROR(VLOOKUP(G643,fontes!$A$2:$B$100,2,0),"0")</f>
        <v>Gestão Urbana</v>
      </c>
      <c r="I643" s="11"/>
      <c r="J643" s="10"/>
      <c r="K643" s="9" t="s">
        <v>1079</v>
      </c>
      <c r="L643" s="14" t="s">
        <v>1080</v>
      </c>
    </row>
    <row r="644" ht="12.75" customHeight="1">
      <c r="A644" s="10">
        <v>2.0</v>
      </c>
      <c r="B644" s="2" t="str">
        <f>IFERROR(VLOOKUP(A644,projetos!$A$2:$B$96,2,0),"0")</f>
        <v>PIU Vila Leopoldina</v>
      </c>
      <c r="C644" s="10">
        <v>6.0</v>
      </c>
      <c r="D644" s="3" t="str">
        <f>IFERROR(VLOOKUP(C644,tramitacao!$A$2:$B$101,2,0),"0")</f>
        <v>Consolidação PIU</v>
      </c>
      <c r="E644" s="10">
        <v>2.0</v>
      </c>
      <c r="F644" s="2" t="str">
        <f>IFERROR(VLOOKUP(E644,grupos!$A$2:$B$100,2,0),"0")</f>
        <v>Consulta Inicial</v>
      </c>
      <c r="G644" s="10">
        <v>1.0</v>
      </c>
      <c r="H644" s="10" t="str">
        <f>IFERROR(VLOOKUP(G644,fontes!$A$2:$B$100,2,0),"0")</f>
        <v>Gestão Urbana</v>
      </c>
      <c r="I644" s="11"/>
      <c r="J644" s="10"/>
      <c r="K644" s="9" t="s">
        <v>1081</v>
      </c>
      <c r="L644" s="14" t="s">
        <v>1082</v>
      </c>
    </row>
    <row r="645" ht="12.75" customHeight="1">
      <c r="A645" s="10">
        <v>12.0</v>
      </c>
      <c r="B645" s="2" t="str">
        <f>IFERROR(VLOOKUP(A645,projetos!$A$2:$B$96,2,0),"0")</f>
        <v>PIU Arco Pinheiros</v>
      </c>
      <c r="C645" s="10">
        <v>0.0</v>
      </c>
      <c r="D645" s="3" t="str">
        <f>IFERROR(VLOOKUP(C645,tramitacao!$A$2:$B$101,2,0),"0")</f>
        <v>0</v>
      </c>
      <c r="E645" s="10">
        <v>0.0</v>
      </c>
      <c r="F645" s="2" t="str">
        <f>IFERROR(VLOOKUP(E645,grupos!$A$2:$B$100,2,0),"0")</f>
        <v>0</v>
      </c>
      <c r="G645" s="10">
        <v>1.0</v>
      </c>
      <c r="H645" s="10" t="str">
        <f>IFERROR(VLOOKUP(G645,fontes!$A$2:$B$100,2,0),"0")</f>
        <v>Gestão Urbana</v>
      </c>
      <c r="I645" s="11">
        <v>43592.0</v>
      </c>
      <c r="J645" s="10"/>
      <c r="K645" s="9" t="s">
        <v>1083</v>
      </c>
      <c r="L645" s="9" t="s">
        <v>1084</v>
      </c>
    </row>
    <row r="646" ht="12.75" customHeight="1">
      <c r="A646" s="10">
        <v>12.0</v>
      </c>
      <c r="B646" s="2" t="str">
        <f>IFERROR(VLOOKUP(A646,projetos!$A$2:$B$96,2,0),"0")</f>
        <v>PIU Arco Pinheiros</v>
      </c>
      <c r="C646" s="10">
        <v>0.0</v>
      </c>
      <c r="D646" s="3" t="str">
        <f>IFERROR(VLOOKUP(C646,tramitacao!$A$2:$B$101,2,0),"0")</f>
        <v>0</v>
      </c>
      <c r="E646" s="10">
        <v>0.0</v>
      </c>
      <c r="F646" s="2" t="str">
        <f>IFERROR(VLOOKUP(E646,grupos!$A$2:$B$100,2,0),"0")</f>
        <v>0</v>
      </c>
      <c r="G646" s="10">
        <v>1.0</v>
      </c>
      <c r="H646" s="10" t="str">
        <f>IFERROR(VLOOKUP(G646,fontes!$A$2:$B$100,2,0),"0")</f>
        <v>Gestão Urbana</v>
      </c>
      <c r="I646" s="11">
        <v>43592.0</v>
      </c>
      <c r="J646" s="10"/>
      <c r="K646" s="9" t="s">
        <v>1085</v>
      </c>
      <c r="L646" s="9" t="s">
        <v>1086</v>
      </c>
    </row>
    <row r="647" ht="12.75" customHeight="1">
      <c r="A647" s="10">
        <v>12.0</v>
      </c>
      <c r="B647" s="2" t="str">
        <f>IFERROR(VLOOKUP(A647,projetos!$A$2:$B$96,2,0),"0")</f>
        <v>PIU Arco Pinheiros</v>
      </c>
      <c r="C647" s="10">
        <v>0.0</v>
      </c>
      <c r="D647" s="3" t="str">
        <f>IFERROR(VLOOKUP(C647,tramitacao!$A$2:$B$101,2,0),"0")</f>
        <v>0</v>
      </c>
      <c r="E647" s="10">
        <v>0.0</v>
      </c>
      <c r="F647" s="2" t="str">
        <f>IFERROR(VLOOKUP(E647,grupos!$A$2:$B$100,2,0),"0")</f>
        <v>0</v>
      </c>
      <c r="G647" s="10">
        <v>1.0</v>
      </c>
      <c r="H647" s="10" t="str">
        <f>IFERROR(VLOOKUP(G647,fontes!$A$2:$B$100,2,0),"0")</f>
        <v>Gestão Urbana</v>
      </c>
      <c r="I647" s="11">
        <v>43592.0</v>
      </c>
      <c r="J647" s="10"/>
      <c r="K647" s="9" t="s">
        <v>1087</v>
      </c>
      <c r="L647" s="9" t="s">
        <v>1088</v>
      </c>
    </row>
    <row r="648" ht="12.75" customHeight="1">
      <c r="A648" s="10">
        <v>12.0</v>
      </c>
      <c r="B648" s="2" t="str">
        <f>IFERROR(VLOOKUP(A648,projetos!$A$2:$B$96,2,0),"0")</f>
        <v>PIU Arco Pinheiros</v>
      </c>
      <c r="C648" s="10">
        <v>0.0</v>
      </c>
      <c r="D648" s="3" t="str">
        <f>IFERROR(VLOOKUP(C648,tramitacao!$A$2:$B$101,2,0),"0")</f>
        <v>0</v>
      </c>
      <c r="E648" s="10">
        <v>0.0</v>
      </c>
      <c r="F648" s="2" t="str">
        <f>IFERROR(VLOOKUP(E648,grupos!$A$2:$B$100,2,0),"0")</f>
        <v>0</v>
      </c>
      <c r="G648" s="10">
        <v>1.0</v>
      </c>
      <c r="H648" s="10" t="str">
        <f>IFERROR(VLOOKUP(G648,fontes!$A$2:$B$100,2,0),"0")</f>
        <v>Gestão Urbana</v>
      </c>
      <c r="I648" s="11">
        <v>43592.0</v>
      </c>
      <c r="J648" s="10"/>
      <c r="K648" s="9" t="s">
        <v>1089</v>
      </c>
      <c r="L648" s="9" t="s">
        <v>1090</v>
      </c>
    </row>
    <row r="649" ht="12.75" customHeight="1">
      <c r="A649" s="10">
        <v>12.0</v>
      </c>
      <c r="B649" s="2" t="str">
        <f>IFERROR(VLOOKUP(A649,projetos!$A$2:$B$96,2,0),"0")</f>
        <v>PIU Arco Pinheiros</v>
      </c>
      <c r="C649" s="10">
        <v>0.0</v>
      </c>
      <c r="D649" s="3" t="str">
        <f>IFERROR(VLOOKUP(C649,tramitacao!$A$2:$B$101,2,0),"0")</f>
        <v>0</v>
      </c>
      <c r="E649" s="10">
        <v>0.0</v>
      </c>
      <c r="F649" s="2" t="str">
        <f>IFERROR(VLOOKUP(E649,grupos!$A$2:$B$100,2,0),"0")</f>
        <v>0</v>
      </c>
      <c r="G649" s="10">
        <v>1.0</v>
      </c>
      <c r="H649" s="10" t="str">
        <f>IFERROR(VLOOKUP(G649,fontes!$A$2:$B$100,2,0),"0")</f>
        <v>Gestão Urbana</v>
      </c>
      <c r="I649" s="11">
        <v>43592.0</v>
      </c>
      <c r="J649" s="10"/>
      <c r="K649" s="9" t="s">
        <v>1091</v>
      </c>
      <c r="L649" s="9" t="s">
        <v>1092</v>
      </c>
    </row>
    <row r="650" ht="12.75" customHeight="1">
      <c r="A650" s="10">
        <v>12.0</v>
      </c>
      <c r="B650" s="2" t="str">
        <f>IFERROR(VLOOKUP(A650,projetos!$A$2:$B$96,2,0),"0")</f>
        <v>PIU Arco Pinheiros</v>
      </c>
      <c r="C650" s="10">
        <v>0.0</v>
      </c>
      <c r="D650" s="3" t="str">
        <f>IFERROR(VLOOKUP(C650,tramitacao!$A$2:$B$101,2,0),"0")</f>
        <v>0</v>
      </c>
      <c r="E650" s="10">
        <v>0.0</v>
      </c>
      <c r="F650" s="2" t="str">
        <f>IFERROR(VLOOKUP(E650,grupos!$A$2:$B$100,2,0),"0")</f>
        <v>0</v>
      </c>
      <c r="G650" s="10">
        <v>1.0</v>
      </c>
      <c r="H650" s="10" t="str">
        <f>IFERROR(VLOOKUP(G650,fontes!$A$2:$B$100,2,0),"0")</f>
        <v>Gestão Urbana</v>
      </c>
      <c r="I650" s="11">
        <v>43592.0</v>
      </c>
      <c r="J650" s="10"/>
      <c r="K650" s="9" t="s">
        <v>1093</v>
      </c>
      <c r="L650" s="9" t="s">
        <v>1094</v>
      </c>
    </row>
    <row r="651" ht="12.75" customHeight="1">
      <c r="A651" s="10">
        <v>12.0</v>
      </c>
      <c r="B651" s="2" t="str">
        <f>IFERROR(VLOOKUP(A651,projetos!$A$2:$B$96,2,0),"0")</f>
        <v>PIU Arco Pinheiros</v>
      </c>
      <c r="C651" s="10">
        <v>0.0</v>
      </c>
      <c r="D651" s="3" t="str">
        <f>IFERROR(VLOOKUP(C651,tramitacao!$A$2:$B$101,2,0),"0")</f>
        <v>0</v>
      </c>
      <c r="E651" s="10">
        <v>0.0</v>
      </c>
      <c r="F651" s="2" t="str">
        <f>IFERROR(VLOOKUP(E651,grupos!$A$2:$B$100,2,0),"0")</f>
        <v>0</v>
      </c>
      <c r="G651" s="10">
        <v>1.0</v>
      </c>
      <c r="H651" s="10" t="str">
        <f>IFERROR(VLOOKUP(G651,fontes!$A$2:$B$100,2,0),"0")</f>
        <v>Gestão Urbana</v>
      </c>
      <c r="I651" s="11">
        <v>43592.0</v>
      </c>
      <c r="J651" s="10"/>
      <c r="K651" s="9" t="s">
        <v>1095</v>
      </c>
      <c r="L651" s="9" t="s">
        <v>1096</v>
      </c>
    </row>
    <row r="652" ht="12.75" customHeight="1">
      <c r="A652" s="10">
        <v>12.0</v>
      </c>
      <c r="B652" s="2" t="str">
        <f>IFERROR(VLOOKUP(A652,projetos!$A$2:$B$96,2,0),"0")</f>
        <v>PIU Arco Pinheiros</v>
      </c>
      <c r="C652" s="10">
        <v>0.0</v>
      </c>
      <c r="D652" s="3" t="str">
        <f>IFERROR(VLOOKUP(C652,tramitacao!$A$2:$B$101,2,0),"0")</f>
        <v>0</v>
      </c>
      <c r="E652" s="10">
        <v>0.0</v>
      </c>
      <c r="F652" s="2" t="str">
        <f>IFERROR(VLOOKUP(E652,grupos!$A$2:$B$100,2,0),"0")</f>
        <v>0</v>
      </c>
      <c r="G652" s="10">
        <v>1.0</v>
      </c>
      <c r="H652" s="10" t="str">
        <f>IFERROR(VLOOKUP(G652,fontes!$A$2:$B$100,2,0),"0")</f>
        <v>Gestão Urbana</v>
      </c>
      <c r="I652" s="11">
        <v>43593.0</v>
      </c>
      <c r="J652" s="10"/>
      <c r="K652" s="9" t="s">
        <v>1097</v>
      </c>
      <c r="L652" s="9" t="s">
        <v>1098</v>
      </c>
    </row>
    <row r="653" ht="12.75" customHeight="1">
      <c r="A653" s="10">
        <v>12.0</v>
      </c>
      <c r="B653" s="2" t="str">
        <f>IFERROR(VLOOKUP(A653,projetos!$A$2:$B$96,2,0),"0")</f>
        <v>PIU Arco Pinheiros</v>
      </c>
      <c r="C653" s="10">
        <v>0.0</v>
      </c>
      <c r="D653" s="3" t="str">
        <f>IFERROR(VLOOKUP(C653,tramitacao!$A$2:$B$101,2,0),"0")</f>
        <v>0</v>
      </c>
      <c r="E653" s="10">
        <v>0.0</v>
      </c>
      <c r="F653" s="2" t="str">
        <f>IFERROR(VLOOKUP(E653,grupos!$A$2:$B$100,2,0),"0")</f>
        <v>0</v>
      </c>
      <c r="G653" s="10">
        <v>1.0</v>
      </c>
      <c r="H653" s="10" t="str">
        <f>IFERROR(VLOOKUP(G653,fontes!$A$2:$B$100,2,0),"0")</f>
        <v>Gestão Urbana</v>
      </c>
      <c r="I653" s="11">
        <v>43593.0</v>
      </c>
      <c r="J653" s="10"/>
      <c r="K653" s="9" t="s">
        <v>1099</v>
      </c>
      <c r="L653" s="9" t="s">
        <v>1100</v>
      </c>
    </row>
    <row r="654" ht="12.75" customHeight="1">
      <c r="A654" s="10">
        <v>12.0</v>
      </c>
      <c r="B654" s="2" t="str">
        <f>IFERROR(VLOOKUP(A654,projetos!$A$2:$B$96,2,0),"0")</f>
        <v>PIU Arco Pinheiros</v>
      </c>
      <c r="C654" s="10">
        <v>0.0</v>
      </c>
      <c r="D654" s="3" t="str">
        <f>IFERROR(VLOOKUP(C654,tramitacao!$A$2:$B$101,2,0),"0")</f>
        <v>0</v>
      </c>
      <c r="E654" s="10">
        <v>0.0</v>
      </c>
      <c r="F654" s="2" t="str">
        <f>IFERROR(VLOOKUP(E654,grupos!$A$2:$B$100,2,0),"0")</f>
        <v>0</v>
      </c>
      <c r="G654" s="10">
        <v>1.0</v>
      </c>
      <c r="H654" s="10" t="str">
        <f>IFERROR(VLOOKUP(G654,fontes!$A$2:$B$100,2,0),"0")</f>
        <v>Gestão Urbana</v>
      </c>
      <c r="I654" s="11">
        <v>43593.0</v>
      </c>
      <c r="J654" s="10"/>
      <c r="K654" s="9" t="s">
        <v>1101</v>
      </c>
      <c r="L654" s="9" t="s">
        <v>1102</v>
      </c>
    </row>
    <row r="655" ht="12.75" customHeight="1">
      <c r="A655" s="10">
        <v>12.0</v>
      </c>
      <c r="B655" s="2" t="str">
        <f>IFERROR(VLOOKUP(A655,projetos!$A$2:$B$96,2,0),"0")</f>
        <v>PIU Arco Pinheiros</v>
      </c>
      <c r="C655" s="10">
        <v>0.0</v>
      </c>
      <c r="D655" s="3" t="str">
        <f>IFERROR(VLOOKUP(C655,tramitacao!$A$2:$B$101,2,0),"0")</f>
        <v>0</v>
      </c>
      <c r="E655" s="10">
        <v>0.0</v>
      </c>
      <c r="F655" s="2" t="str">
        <f>IFERROR(VLOOKUP(E655,grupos!$A$2:$B$100,2,0),"0")</f>
        <v>0</v>
      </c>
      <c r="G655" s="10">
        <v>1.0</v>
      </c>
      <c r="H655" s="10" t="str">
        <f>IFERROR(VLOOKUP(G655,fontes!$A$2:$B$100,2,0),"0")</f>
        <v>Gestão Urbana</v>
      </c>
      <c r="I655" s="11">
        <v>43593.0</v>
      </c>
      <c r="J655" s="10"/>
      <c r="K655" s="9" t="s">
        <v>1103</v>
      </c>
      <c r="L655" s="9" t="s">
        <v>1104</v>
      </c>
    </row>
    <row r="656" ht="12.75" customHeight="1">
      <c r="A656" s="10">
        <v>12.0</v>
      </c>
      <c r="B656" s="2" t="str">
        <f>IFERROR(VLOOKUP(A656,projetos!$A$2:$B$96,2,0),"0")</f>
        <v>PIU Arco Pinheiros</v>
      </c>
      <c r="C656" s="10">
        <v>0.0</v>
      </c>
      <c r="D656" s="3" t="str">
        <f>IFERROR(VLOOKUP(C656,tramitacao!$A$2:$B$101,2,0),"0")</f>
        <v>0</v>
      </c>
      <c r="E656" s="10">
        <v>0.0</v>
      </c>
      <c r="F656" s="2" t="str">
        <f>IFERROR(VLOOKUP(E656,grupos!$A$2:$B$100,2,0),"0")</f>
        <v>0</v>
      </c>
      <c r="G656" s="10">
        <v>1.0</v>
      </c>
      <c r="H656" s="10" t="str">
        <f>IFERROR(VLOOKUP(G656,fontes!$A$2:$B$100,2,0),"0")</f>
        <v>Gestão Urbana</v>
      </c>
      <c r="I656" s="11">
        <v>43593.0</v>
      </c>
      <c r="J656" s="10"/>
      <c r="K656" s="9" t="s">
        <v>1105</v>
      </c>
      <c r="L656" s="9" t="s">
        <v>1106</v>
      </c>
    </row>
    <row r="657" ht="12.75" customHeight="1">
      <c r="A657" s="10">
        <v>12.0</v>
      </c>
      <c r="B657" s="2" t="str">
        <f>IFERROR(VLOOKUP(A657,projetos!$A$2:$B$96,2,0),"0")</f>
        <v>PIU Arco Pinheiros</v>
      </c>
      <c r="C657" s="10">
        <v>0.0</v>
      </c>
      <c r="D657" s="3" t="str">
        <f>IFERROR(VLOOKUP(C657,tramitacao!$A$2:$B$101,2,0),"0")</f>
        <v>0</v>
      </c>
      <c r="E657" s="10">
        <v>0.0</v>
      </c>
      <c r="F657" s="2" t="str">
        <f>IFERROR(VLOOKUP(E657,grupos!$A$2:$B$100,2,0),"0")</f>
        <v>0</v>
      </c>
      <c r="G657" s="10">
        <v>1.0</v>
      </c>
      <c r="H657" s="10" t="str">
        <f>IFERROR(VLOOKUP(G657,fontes!$A$2:$B$100,2,0),"0")</f>
        <v>Gestão Urbana</v>
      </c>
      <c r="I657" s="11">
        <v>43593.0</v>
      </c>
      <c r="J657" s="10"/>
      <c r="K657" s="9" t="s">
        <v>1107</v>
      </c>
      <c r="L657" s="9" t="s">
        <v>1108</v>
      </c>
    </row>
    <row r="658" ht="12.75" customHeight="1">
      <c r="A658" s="10">
        <v>12.0</v>
      </c>
      <c r="B658" s="2" t="str">
        <f>IFERROR(VLOOKUP(A658,projetos!$A$2:$B$96,2,0),"0")</f>
        <v>PIU Arco Pinheiros</v>
      </c>
      <c r="C658" s="10">
        <v>0.0</v>
      </c>
      <c r="D658" s="3" t="str">
        <f>IFERROR(VLOOKUP(C658,tramitacao!$A$2:$B$101,2,0),"0")</f>
        <v>0</v>
      </c>
      <c r="E658" s="10">
        <v>0.0</v>
      </c>
      <c r="F658" s="2" t="str">
        <f>IFERROR(VLOOKUP(E658,grupos!$A$2:$B$100,2,0),"0")</f>
        <v>0</v>
      </c>
      <c r="G658" s="10">
        <v>1.0</v>
      </c>
      <c r="H658" s="10" t="str">
        <f>IFERROR(VLOOKUP(G658,fontes!$A$2:$B$100,2,0),"0")</f>
        <v>Gestão Urbana</v>
      </c>
      <c r="I658" s="11">
        <v>43593.0</v>
      </c>
      <c r="J658" s="10"/>
      <c r="K658" s="9" t="s">
        <v>1109</v>
      </c>
      <c r="L658" s="9" t="s">
        <v>1110</v>
      </c>
    </row>
    <row r="659" ht="12.75" customHeight="1">
      <c r="A659" s="10">
        <v>11.0</v>
      </c>
      <c r="B659" s="2" t="str">
        <f>IFERROR(VLOOKUP(A659,projetos!$A$2:$B$96,2,0),"0")</f>
        <v>PIU Setor Central</v>
      </c>
      <c r="C659" s="10">
        <v>5.0</v>
      </c>
      <c r="D659" s="3" t="str">
        <f>IFERROR(VLOOKUP(C659,tramitacao!$A$2:$B$101,2,0),"0")</f>
        <v>Discussão Pública</v>
      </c>
      <c r="E659" s="10">
        <v>2.0</v>
      </c>
      <c r="F659" s="2" t="str">
        <f>IFERROR(VLOOKUP(E659,grupos!$A$2:$B$100,2,0),"0")</f>
        <v>Consulta Inicial</v>
      </c>
      <c r="G659" s="10">
        <v>1.0</v>
      </c>
      <c r="H659" s="10" t="str">
        <f>IFERROR(VLOOKUP(G659,fontes!$A$2:$B$100,2,0),"0")</f>
        <v>Gestão Urbana</v>
      </c>
      <c r="I659" s="11">
        <v>43634.0</v>
      </c>
      <c r="J659" s="3" t="s">
        <v>1066</v>
      </c>
      <c r="K659" s="9" t="s">
        <v>484</v>
      </c>
      <c r="L659" s="22" t="s">
        <v>1111</v>
      </c>
    </row>
    <row r="660" ht="12.75" customHeight="1">
      <c r="A660" s="10">
        <v>11.0</v>
      </c>
      <c r="B660" s="2" t="str">
        <f>IFERROR(VLOOKUP(A660,projetos!$A$2:$B$96,2,0),"0")</f>
        <v>PIU Setor Central</v>
      </c>
      <c r="C660" s="10">
        <v>5.0</v>
      </c>
      <c r="D660" s="3" t="str">
        <f>IFERROR(VLOOKUP(C660,tramitacao!$A$2:$B$101,2,0),"0")</f>
        <v>Discussão Pública</v>
      </c>
      <c r="E660" s="10">
        <v>2.0</v>
      </c>
      <c r="F660" s="2" t="str">
        <f>IFERROR(VLOOKUP(E660,grupos!$A$2:$B$100,2,0),"0")</f>
        <v>Consulta Inicial</v>
      </c>
      <c r="G660" s="10">
        <v>16.0</v>
      </c>
      <c r="H660" s="10" t="str">
        <f>IFERROR(VLOOKUP(G660,fontes!$A$2:$B$100,2,0),"0")</f>
        <v>Site PMSP</v>
      </c>
      <c r="I660" s="11">
        <v>43634.0</v>
      </c>
      <c r="J660" s="3" t="s">
        <v>1066</v>
      </c>
      <c r="K660" s="9" t="s">
        <v>739</v>
      </c>
      <c r="L660" s="18" t="s">
        <v>1112</v>
      </c>
    </row>
    <row r="661" ht="12.75" customHeight="1">
      <c r="A661" s="10">
        <v>11.0</v>
      </c>
      <c r="B661" s="2" t="str">
        <f>IFERROR(VLOOKUP(A661,projetos!$A$2:$B$96,2,0),"0")</f>
        <v>PIU Setor Central</v>
      </c>
      <c r="C661" s="10">
        <v>5.0</v>
      </c>
      <c r="D661" s="3" t="str">
        <f>IFERROR(VLOOKUP(C661,tramitacao!$A$2:$B$101,2,0),"0")</f>
        <v>Discussão Pública</v>
      </c>
      <c r="E661" s="10">
        <v>2.0</v>
      </c>
      <c r="F661" s="2" t="str">
        <f>IFERROR(VLOOKUP(E661,grupos!$A$2:$B$100,2,0),"0")</f>
        <v>Consulta Inicial</v>
      </c>
      <c r="G661" s="10">
        <v>1.0</v>
      </c>
      <c r="H661" s="10" t="str">
        <f>IFERROR(VLOOKUP(G661,fontes!$A$2:$B$100,2,0),"0")</f>
        <v>Gestão Urbana</v>
      </c>
      <c r="I661" s="11">
        <v>43634.0</v>
      </c>
      <c r="J661" s="3" t="s">
        <v>1066</v>
      </c>
      <c r="K661" s="9" t="s">
        <v>1113</v>
      </c>
      <c r="L661" s="22" t="s">
        <v>1114</v>
      </c>
    </row>
    <row r="662" ht="12.75" customHeight="1">
      <c r="A662" s="10">
        <v>11.0</v>
      </c>
      <c r="B662" s="2" t="str">
        <f>IFERROR(VLOOKUP(A662,projetos!$A$2:$B$96,2,0),"0")</f>
        <v>PIU Setor Central</v>
      </c>
      <c r="C662" s="10">
        <v>5.0</v>
      </c>
      <c r="D662" s="3" t="str">
        <f>IFERROR(VLOOKUP(C662,tramitacao!$A$2:$B$101,2,0),"0")</f>
        <v>Discussão Pública</v>
      </c>
      <c r="E662" s="10">
        <v>2.0</v>
      </c>
      <c r="F662" s="2" t="str">
        <f>IFERROR(VLOOKUP(E662,grupos!$A$2:$B$100,2,0),"0")</f>
        <v>Consulta Inicial</v>
      </c>
      <c r="G662" s="10">
        <v>1.0</v>
      </c>
      <c r="H662" s="10" t="str">
        <f>IFERROR(VLOOKUP(G662,fontes!$A$2:$B$100,2,0),"0")</f>
        <v>Gestão Urbana</v>
      </c>
      <c r="I662" s="11">
        <v>43649.0</v>
      </c>
      <c r="J662" s="3" t="s">
        <v>1115</v>
      </c>
      <c r="K662" s="9" t="s">
        <v>27</v>
      </c>
      <c r="L662" s="22" t="s">
        <v>1116</v>
      </c>
    </row>
    <row r="663" ht="12.75" customHeight="1">
      <c r="A663" s="10">
        <v>11.0</v>
      </c>
      <c r="B663" s="2" t="str">
        <f>IFERROR(VLOOKUP(A663,projetos!$A$2:$B$96,2,0),"0")</f>
        <v>PIU Setor Central</v>
      </c>
      <c r="C663" s="10">
        <v>5.0</v>
      </c>
      <c r="D663" s="3" t="str">
        <f>IFERROR(VLOOKUP(C663,tramitacao!$A$2:$B$101,2,0),"0")</f>
        <v>Discussão Pública</v>
      </c>
      <c r="E663" s="10">
        <v>2.0</v>
      </c>
      <c r="F663" s="2" t="str">
        <f>IFERROR(VLOOKUP(E663,grupos!$A$2:$B$100,2,0),"0")</f>
        <v>Consulta Inicial</v>
      </c>
      <c r="G663" s="10">
        <v>1.0</v>
      </c>
      <c r="H663" s="10" t="str">
        <f>IFERROR(VLOOKUP(G663,fontes!$A$2:$B$100,2,0),"0")</f>
        <v>Gestão Urbana</v>
      </c>
      <c r="I663" s="11">
        <v>43649.0</v>
      </c>
      <c r="J663" s="3" t="s">
        <v>1115</v>
      </c>
      <c r="K663" s="9" t="s">
        <v>32</v>
      </c>
      <c r="L663" s="22" t="s">
        <v>1117</v>
      </c>
    </row>
    <row r="664" ht="12.75" customHeight="1">
      <c r="A664" s="10">
        <v>11.0</v>
      </c>
      <c r="B664" s="2" t="str">
        <f>IFERROR(VLOOKUP(A664,projetos!$A$2:$B$96,2,0),"0")</f>
        <v>PIU Setor Central</v>
      </c>
      <c r="C664" s="10">
        <v>5.0</v>
      </c>
      <c r="D664" s="3" t="str">
        <f>IFERROR(VLOOKUP(C664,tramitacao!$A$2:$B$101,2,0),"0")</f>
        <v>Discussão Pública</v>
      </c>
      <c r="E664" s="10">
        <v>2.0</v>
      </c>
      <c r="F664" s="2" t="str">
        <f>IFERROR(VLOOKUP(E664,grupos!$A$2:$B$100,2,0),"0")</f>
        <v>Consulta Inicial</v>
      </c>
      <c r="G664" s="10">
        <v>1.0</v>
      </c>
      <c r="H664" s="10" t="str">
        <f>IFERROR(VLOOKUP(G664,fontes!$A$2:$B$100,2,0),"0")</f>
        <v>Gestão Urbana</v>
      </c>
      <c r="I664" s="11">
        <v>43649.0</v>
      </c>
      <c r="J664" s="3" t="s">
        <v>1115</v>
      </c>
      <c r="K664" s="9" t="s">
        <v>484</v>
      </c>
      <c r="L664" s="37" t="s">
        <v>1118</v>
      </c>
    </row>
    <row r="665" ht="12.75" customHeight="1">
      <c r="A665" s="10">
        <v>11.0</v>
      </c>
      <c r="B665" s="2" t="str">
        <f>IFERROR(VLOOKUP(A665,projetos!$A$2:$B$96,2,0),"0")</f>
        <v>PIU Setor Central</v>
      </c>
      <c r="C665" s="10">
        <v>5.0</v>
      </c>
      <c r="D665" s="3" t="str">
        <f>IFERROR(VLOOKUP(C665,tramitacao!$A$2:$B$101,2,0),"0")</f>
        <v>Discussão Pública</v>
      </c>
      <c r="E665" s="10">
        <v>2.0</v>
      </c>
      <c r="F665" s="2" t="str">
        <f>IFERROR(VLOOKUP(E665,grupos!$A$2:$B$100,2,0),"0")</f>
        <v>Consulta Inicial</v>
      </c>
      <c r="G665" s="10">
        <v>16.0</v>
      </c>
      <c r="H665" s="10" t="str">
        <f>IFERROR(VLOOKUP(G665,fontes!$A$2:$B$100,2,0),"0")</f>
        <v>Site PMSP</v>
      </c>
      <c r="I665" s="11">
        <v>43649.0</v>
      </c>
      <c r="J665" s="3" t="s">
        <v>1115</v>
      </c>
      <c r="K665" s="9" t="s">
        <v>739</v>
      </c>
      <c r="L665" s="38" t="s">
        <v>1119</v>
      </c>
    </row>
    <row r="666" ht="12.75" customHeight="1">
      <c r="A666" s="10">
        <v>12.0</v>
      </c>
      <c r="B666" s="2" t="str">
        <f>IFERROR(VLOOKUP(A666,projetos!$A$2:$B$96,2,0),"0")</f>
        <v>PIU Arco Pinheiros</v>
      </c>
      <c r="C666" s="10">
        <v>5.0</v>
      </c>
      <c r="D666" s="3" t="str">
        <f>IFERROR(VLOOKUP(C666,tramitacao!$A$2:$B$101,2,0),"0")</f>
        <v>Discussão Pública</v>
      </c>
      <c r="E666" s="10">
        <v>2.0</v>
      </c>
      <c r="F666" s="2" t="str">
        <f>IFERROR(VLOOKUP(E666,grupos!$A$2:$B$100,2,0),"0")</f>
        <v>Consulta Inicial</v>
      </c>
      <c r="G666" s="10">
        <v>1.0</v>
      </c>
      <c r="H666" s="10" t="str">
        <f>IFERROR(VLOOKUP(G666,fontes!$A$2:$B$100,2,0),"0")</f>
        <v>Gestão Urbana</v>
      </c>
      <c r="I666" s="11"/>
      <c r="J666" s="10"/>
      <c r="K666" s="9" t="s">
        <v>1120</v>
      </c>
      <c r="L666" s="14" t="s">
        <v>1054</v>
      </c>
    </row>
    <row r="667" ht="12.75" customHeight="1">
      <c r="A667" s="10">
        <v>12.0</v>
      </c>
      <c r="B667" s="2" t="str">
        <f>IFERROR(VLOOKUP(A667,projetos!$A$2:$B$96,2,0),"0")</f>
        <v>PIU Arco Pinheiros</v>
      </c>
      <c r="C667" s="10">
        <v>5.0</v>
      </c>
      <c r="D667" s="3" t="str">
        <f>IFERROR(VLOOKUP(C667,tramitacao!$A$2:$B$101,2,0),"0")</f>
        <v>Discussão Pública</v>
      </c>
      <c r="E667" s="10">
        <v>2.0</v>
      </c>
      <c r="F667" s="2" t="str">
        <f>IFERROR(VLOOKUP(E667,grupos!$A$2:$B$100,2,0),"0")</f>
        <v>Consulta Inicial</v>
      </c>
      <c r="G667" s="10">
        <v>1.0</v>
      </c>
      <c r="H667" s="10" t="str">
        <f>IFERROR(VLOOKUP(G667,fontes!$A$2:$B$100,2,0),"0")</f>
        <v>Gestão Urbana</v>
      </c>
      <c r="I667" s="11"/>
      <c r="J667" s="10"/>
      <c r="K667" s="9" t="s">
        <v>1121</v>
      </c>
      <c r="L667" s="14" t="s">
        <v>1054</v>
      </c>
    </row>
    <row r="668" ht="12.75" customHeight="1">
      <c r="A668" s="10">
        <v>12.0</v>
      </c>
      <c r="B668" s="2" t="str">
        <f>IFERROR(VLOOKUP(A668,projetos!$A$2:$B$96,2,0),"0")</f>
        <v>PIU Arco Pinheiros</v>
      </c>
      <c r="C668" s="10">
        <v>5.0</v>
      </c>
      <c r="D668" s="3" t="str">
        <f>IFERROR(VLOOKUP(C668,tramitacao!$A$2:$B$101,2,0),"0")</f>
        <v>Discussão Pública</v>
      </c>
      <c r="E668" s="10">
        <v>2.0</v>
      </c>
      <c r="F668" s="2" t="str">
        <f>IFERROR(VLOOKUP(E668,grupos!$A$2:$B$100,2,0),"0")</f>
        <v>Consulta Inicial</v>
      </c>
      <c r="G668" s="10">
        <v>1.0</v>
      </c>
      <c r="H668" s="10" t="str">
        <f>IFERROR(VLOOKUP(G668,fontes!$A$2:$B$100,2,0),"0")</f>
        <v>Gestão Urbana</v>
      </c>
      <c r="I668" s="11"/>
      <c r="J668" s="10"/>
      <c r="K668" s="9" t="s">
        <v>1122</v>
      </c>
      <c r="L668" s="14" t="s">
        <v>1054</v>
      </c>
    </row>
    <row r="669" ht="12.75" customHeight="1">
      <c r="A669" s="10">
        <v>12.0</v>
      </c>
      <c r="B669" s="2" t="str">
        <f>IFERROR(VLOOKUP(A669,projetos!$A$2:$B$96,2,0),"0")</f>
        <v>PIU Arco Pinheiros</v>
      </c>
      <c r="C669" s="10">
        <v>5.0</v>
      </c>
      <c r="D669" s="3" t="str">
        <f>IFERROR(VLOOKUP(C669,tramitacao!$A$2:$B$101,2,0),"0")</f>
        <v>Discussão Pública</v>
      </c>
      <c r="E669" s="10">
        <v>2.0</v>
      </c>
      <c r="F669" s="2" t="str">
        <f>IFERROR(VLOOKUP(E669,grupos!$A$2:$B$100,2,0),"0")</f>
        <v>Consulta Inicial</v>
      </c>
      <c r="G669" s="10">
        <v>1.0</v>
      </c>
      <c r="H669" s="10" t="str">
        <f>IFERROR(VLOOKUP(G669,fontes!$A$2:$B$100,2,0),"0")</f>
        <v>Gestão Urbana</v>
      </c>
      <c r="I669" s="11"/>
      <c r="J669" s="10"/>
      <c r="K669" s="9" t="s">
        <v>1123</v>
      </c>
      <c r="L669" s="14" t="s">
        <v>1054</v>
      </c>
    </row>
    <row r="670" ht="12.75" customHeight="1">
      <c r="A670" s="10">
        <v>12.0</v>
      </c>
      <c r="B670" s="2" t="str">
        <f>IFERROR(VLOOKUP(A670,projetos!$A$2:$B$96,2,0),"0")</f>
        <v>PIU Arco Pinheiros</v>
      </c>
      <c r="C670" s="10">
        <v>5.0</v>
      </c>
      <c r="D670" s="3" t="str">
        <f>IFERROR(VLOOKUP(C670,tramitacao!$A$2:$B$101,2,0),"0")</f>
        <v>Discussão Pública</v>
      </c>
      <c r="E670" s="10">
        <v>2.0</v>
      </c>
      <c r="F670" s="2" t="str">
        <f>IFERROR(VLOOKUP(E670,grupos!$A$2:$B$100,2,0),"0")</f>
        <v>Consulta Inicial</v>
      </c>
      <c r="G670" s="10">
        <v>1.0</v>
      </c>
      <c r="H670" s="10" t="str">
        <f>IFERROR(VLOOKUP(G670,fontes!$A$2:$B$100,2,0),"0")</f>
        <v>Gestão Urbana</v>
      </c>
      <c r="I670" s="11"/>
      <c r="J670" s="10"/>
      <c r="K670" s="9" t="s">
        <v>1124</v>
      </c>
      <c r="L670" s="14" t="s">
        <v>1054</v>
      </c>
    </row>
    <row r="671" ht="12.75" customHeight="1">
      <c r="A671" s="10">
        <v>12.0</v>
      </c>
      <c r="B671" s="2" t="str">
        <f>IFERROR(VLOOKUP(A671,projetos!$A$2:$B$96,2,0),"0")</f>
        <v>PIU Arco Pinheiros</v>
      </c>
      <c r="C671" s="10">
        <v>5.0</v>
      </c>
      <c r="D671" s="3" t="str">
        <f>IFERROR(VLOOKUP(C671,tramitacao!$A$2:$B$101,2,0),"0")</f>
        <v>Discussão Pública</v>
      </c>
      <c r="E671" s="10">
        <v>2.0</v>
      </c>
      <c r="F671" s="2" t="str">
        <f>IFERROR(VLOOKUP(E671,grupos!$A$2:$B$100,2,0),"0")</f>
        <v>Consulta Inicial</v>
      </c>
      <c r="G671" s="10">
        <v>1.0</v>
      </c>
      <c r="H671" s="10" t="str">
        <f>IFERROR(VLOOKUP(G671,fontes!$A$2:$B$100,2,0),"0")</f>
        <v>Gestão Urbana</v>
      </c>
      <c r="I671" s="11"/>
      <c r="J671" s="10"/>
      <c r="K671" s="9" t="s">
        <v>1125</v>
      </c>
      <c r="L671" s="14" t="s">
        <v>1054</v>
      </c>
    </row>
    <row r="672" ht="12.75" customHeight="1">
      <c r="A672" s="10">
        <v>12.0</v>
      </c>
      <c r="B672" s="2" t="str">
        <f>IFERROR(VLOOKUP(A672,projetos!$A$2:$B$96,2,0),"0")</f>
        <v>PIU Arco Pinheiros</v>
      </c>
      <c r="C672" s="10">
        <v>5.0</v>
      </c>
      <c r="D672" s="3" t="str">
        <f>IFERROR(VLOOKUP(C672,tramitacao!$A$2:$B$101,2,0),"0")</f>
        <v>Discussão Pública</v>
      </c>
      <c r="E672" s="10">
        <v>2.0</v>
      </c>
      <c r="F672" s="2" t="str">
        <f>IFERROR(VLOOKUP(E672,grupos!$A$2:$B$100,2,0),"0")</f>
        <v>Consulta Inicial</v>
      </c>
      <c r="G672" s="10">
        <v>1.0</v>
      </c>
      <c r="H672" s="10" t="str">
        <f>IFERROR(VLOOKUP(G672,fontes!$A$2:$B$100,2,0),"0")</f>
        <v>Gestão Urbana</v>
      </c>
      <c r="I672" s="11"/>
      <c r="J672" s="10"/>
      <c r="K672" s="9" t="s">
        <v>1126</v>
      </c>
      <c r="L672" s="14" t="s">
        <v>1127</v>
      </c>
    </row>
    <row r="673" ht="12.75" customHeight="1">
      <c r="A673" s="10">
        <v>12.0</v>
      </c>
      <c r="B673" s="2" t="str">
        <f>IFERROR(VLOOKUP(A673,projetos!$A$2:$B$96,2,0),"0")</f>
        <v>PIU Arco Pinheiros</v>
      </c>
      <c r="C673" s="10">
        <v>5.0</v>
      </c>
      <c r="D673" s="3" t="str">
        <f>IFERROR(VLOOKUP(C673,tramitacao!$A$2:$B$101,2,0),"0")</f>
        <v>Discussão Pública</v>
      </c>
      <c r="E673" s="10">
        <v>2.0</v>
      </c>
      <c r="F673" s="2" t="str">
        <f>IFERROR(VLOOKUP(E673,grupos!$A$2:$B$100,2,0),"0")</f>
        <v>Consulta Inicial</v>
      </c>
      <c r="G673" s="10">
        <v>1.0</v>
      </c>
      <c r="H673" s="10" t="str">
        <f>IFERROR(VLOOKUP(G673,fontes!$A$2:$B$100,2,0),"0")</f>
        <v>Gestão Urbana</v>
      </c>
      <c r="I673" s="11"/>
      <c r="J673" s="10"/>
      <c r="K673" s="9" t="s">
        <v>1128</v>
      </c>
      <c r="L673" s="14" t="s">
        <v>1054</v>
      </c>
    </row>
    <row r="674" ht="12.75" customHeight="1">
      <c r="A674" s="10">
        <v>12.0</v>
      </c>
      <c r="B674" s="2" t="str">
        <f>IFERROR(VLOOKUP(A674,projetos!$A$2:$B$96,2,0),"0")</f>
        <v>PIU Arco Pinheiros</v>
      </c>
      <c r="C674" s="10">
        <v>0.0</v>
      </c>
      <c r="D674" s="3" t="str">
        <f>IFERROR(VLOOKUP(C674,tramitacao!$A$2:$B$101,2,0),"0")</f>
        <v>0</v>
      </c>
      <c r="E674" s="10">
        <v>0.0</v>
      </c>
      <c r="F674" s="2" t="str">
        <f>IFERROR(VLOOKUP(E674,grupos!$A$2:$B$100,2,0),"0")</f>
        <v>0</v>
      </c>
      <c r="G674" s="10">
        <v>1.0</v>
      </c>
      <c r="H674" s="10" t="str">
        <f>IFERROR(VLOOKUP(G674,fontes!$A$2:$B$100,2,0),"0")</f>
        <v>Gestão Urbana</v>
      </c>
      <c r="I674" s="11">
        <v>43594.0</v>
      </c>
      <c r="J674" s="10"/>
      <c r="K674" s="9" t="s">
        <v>1129</v>
      </c>
      <c r="L674" s="9" t="s">
        <v>1130</v>
      </c>
    </row>
    <row r="675" ht="12.75" customHeight="1">
      <c r="A675" s="10">
        <v>12.0</v>
      </c>
      <c r="B675" s="2" t="str">
        <f>IFERROR(VLOOKUP(A675,projetos!$A$2:$B$96,2,0),"0")</f>
        <v>PIU Arco Pinheiros</v>
      </c>
      <c r="C675" s="10">
        <v>0.0</v>
      </c>
      <c r="D675" s="3" t="str">
        <f>IFERROR(VLOOKUP(C675,tramitacao!$A$2:$B$101,2,0),"0")</f>
        <v>0</v>
      </c>
      <c r="E675" s="10">
        <v>0.0</v>
      </c>
      <c r="F675" s="2" t="str">
        <f>IFERROR(VLOOKUP(E675,grupos!$A$2:$B$100,2,0),"0")</f>
        <v>0</v>
      </c>
      <c r="G675" s="10">
        <v>1.0</v>
      </c>
      <c r="H675" s="10" t="str">
        <f>IFERROR(VLOOKUP(G675,fontes!$A$2:$B$100,2,0),"0")</f>
        <v>Gestão Urbana</v>
      </c>
      <c r="I675" s="11">
        <v>43594.0</v>
      </c>
      <c r="J675" s="10"/>
      <c r="K675" s="9" t="s">
        <v>1131</v>
      </c>
      <c r="L675" s="9" t="s">
        <v>1132</v>
      </c>
    </row>
    <row r="676" ht="12.75" customHeight="1">
      <c r="A676" s="10">
        <v>12.0</v>
      </c>
      <c r="B676" s="2" t="str">
        <f>IFERROR(VLOOKUP(A676,projetos!$A$2:$B$96,2,0),"0")</f>
        <v>PIU Arco Pinheiros</v>
      </c>
      <c r="C676" s="10">
        <v>0.0</v>
      </c>
      <c r="D676" s="3" t="str">
        <f>IFERROR(VLOOKUP(C676,tramitacao!$A$2:$B$101,2,0),"0")</f>
        <v>0</v>
      </c>
      <c r="E676" s="10">
        <v>0.0</v>
      </c>
      <c r="F676" s="2" t="str">
        <f>IFERROR(VLOOKUP(E676,grupos!$A$2:$B$100,2,0),"0")</f>
        <v>0</v>
      </c>
      <c r="G676" s="10">
        <v>1.0</v>
      </c>
      <c r="H676" s="10" t="str">
        <f>IFERROR(VLOOKUP(G676,fontes!$A$2:$B$100,2,0),"0")</f>
        <v>Gestão Urbana</v>
      </c>
      <c r="I676" s="11">
        <v>43594.0</v>
      </c>
      <c r="J676" s="10"/>
      <c r="K676" s="9" t="s">
        <v>1133</v>
      </c>
      <c r="L676" s="9" t="s">
        <v>1134</v>
      </c>
    </row>
    <row r="677" ht="12.75" customHeight="1">
      <c r="A677" s="10">
        <v>12.0</v>
      </c>
      <c r="B677" s="2" t="str">
        <f>IFERROR(VLOOKUP(A677,projetos!$A$2:$B$96,2,0),"0")</f>
        <v>PIU Arco Pinheiros</v>
      </c>
      <c r="C677" s="10">
        <v>0.0</v>
      </c>
      <c r="D677" s="3" t="str">
        <f>IFERROR(VLOOKUP(C677,tramitacao!$A$2:$B$101,2,0),"0")</f>
        <v>0</v>
      </c>
      <c r="E677" s="10">
        <v>0.0</v>
      </c>
      <c r="F677" s="2" t="str">
        <f>IFERROR(VLOOKUP(E677,grupos!$A$2:$B$100,2,0),"0")</f>
        <v>0</v>
      </c>
      <c r="G677" s="10">
        <v>1.0</v>
      </c>
      <c r="H677" s="10" t="str">
        <f>IFERROR(VLOOKUP(G677,fontes!$A$2:$B$100,2,0),"0")</f>
        <v>Gestão Urbana</v>
      </c>
      <c r="I677" s="11">
        <v>43594.0</v>
      </c>
      <c r="J677" s="10"/>
      <c r="K677" s="9" t="s">
        <v>1135</v>
      </c>
      <c r="L677" s="9" t="s">
        <v>1136</v>
      </c>
    </row>
    <row r="678" ht="12.75" customHeight="1">
      <c r="A678" s="10">
        <v>12.0</v>
      </c>
      <c r="B678" s="2" t="str">
        <f>IFERROR(VLOOKUP(A678,projetos!$A$2:$B$96,2,0),"0")</f>
        <v>PIU Arco Pinheiros</v>
      </c>
      <c r="C678" s="10">
        <v>0.0</v>
      </c>
      <c r="D678" s="3" t="str">
        <f>IFERROR(VLOOKUP(C678,tramitacao!$A$2:$B$101,2,0),"0")</f>
        <v>0</v>
      </c>
      <c r="E678" s="10">
        <v>0.0</v>
      </c>
      <c r="F678" s="2" t="str">
        <f>IFERROR(VLOOKUP(E678,grupos!$A$2:$B$100,2,0),"0")</f>
        <v>0</v>
      </c>
      <c r="G678" s="10">
        <v>1.0</v>
      </c>
      <c r="H678" s="10" t="str">
        <f>IFERROR(VLOOKUP(G678,fontes!$A$2:$B$100,2,0),"0")</f>
        <v>Gestão Urbana</v>
      </c>
      <c r="I678" s="11">
        <v>43594.0</v>
      </c>
      <c r="J678" s="10"/>
      <c r="K678" s="9" t="s">
        <v>1137</v>
      </c>
      <c r="L678" s="9" t="s">
        <v>1138</v>
      </c>
    </row>
    <row r="679" ht="12.75" customHeight="1">
      <c r="A679" s="10">
        <v>12.0</v>
      </c>
      <c r="B679" s="2" t="str">
        <f>IFERROR(VLOOKUP(A679,projetos!$A$2:$B$96,2,0),"0")</f>
        <v>PIU Arco Pinheiros</v>
      </c>
      <c r="C679" s="10">
        <v>0.0</v>
      </c>
      <c r="D679" s="3" t="str">
        <f>IFERROR(VLOOKUP(C679,tramitacao!$A$2:$B$101,2,0),"0")</f>
        <v>0</v>
      </c>
      <c r="E679" s="10">
        <v>0.0</v>
      </c>
      <c r="F679" s="2" t="str">
        <f>IFERROR(VLOOKUP(E679,grupos!$A$2:$B$100,2,0),"0")</f>
        <v>0</v>
      </c>
      <c r="G679" s="10">
        <v>1.0</v>
      </c>
      <c r="H679" s="10" t="str">
        <f>IFERROR(VLOOKUP(G679,fontes!$A$2:$B$100,2,0),"0")</f>
        <v>Gestão Urbana</v>
      </c>
      <c r="I679" s="11">
        <v>43594.0</v>
      </c>
      <c r="J679" s="10"/>
      <c r="K679" s="9" t="s">
        <v>1139</v>
      </c>
      <c r="L679" s="9" t="s">
        <v>1140</v>
      </c>
    </row>
    <row r="680" ht="12.75" customHeight="1">
      <c r="A680" s="10">
        <v>12.0</v>
      </c>
      <c r="B680" s="2" t="str">
        <f>IFERROR(VLOOKUP(A680,projetos!$A$2:$B$96,2,0),"0")</f>
        <v>PIU Arco Pinheiros</v>
      </c>
      <c r="C680" s="10">
        <v>0.0</v>
      </c>
      <c r="D680" s="3" t="str">
        <f>IFERROR(VLOOKUP(C680,tramitacao!$A$2:$B$101,2,0),"0")</f>
        <v>0</v>
      </c>
      <c r="E680" s="10">
        <v>0.0</v>
      </c>
      <c r="F680" s="2" t="str">
        <f>IFERROR(VLOOKUP(E680,grupos!$A$2:$B$100,2,0),"0")</f>
        <v>0</v>
      </c>
      <c r="G680" s="10">
        <v>1.0</v>
      </c>
      <c r="H680" s="10" t="str">
        <f>IFERROR(VLOOKUP(G680,fontes!$A$2:$B$100,2,0),"0")</f>
        <v>Gestão Urbana</v>
      </c>
      <c r="I680" s="11">
        <v>43594.0</v>
      </c>
      <c r="J680" s="10"/>
      <c r="K680" s="9" t="s">
        <v>1141</v>
      </c>
      <c r="L680" s="9" t="s">
        <v>1142</v>
      </c>
    </row>
    <row r="681" ht="12.75" customHeight="1">
      <c r="A681" s="10">
        <v>12.0</v>
      </c>
      <c r="B681" s="2" t="str">
        <f>IFERROR(VLOOKUP(A681,projetos!$A$2:$B$96,2,0),"0")</f>
        <v>PIU Arco Pinheiros</v>
      </c>
      <c r="C681" s="10">
        <v>0.0</v>
      </c>
      <c r="D681" s="3" t="str">
        <f>IFERROR(VLOOKUP(C681,tramitacao!$A$2:$B$101,2,0),"0")</f>
        <v>0</v>
      </c>
      <c r="E681" s="10">
        <v>0.0</v>
      </c>
      <c r="F681" s="2" t="str">
        <f>IFERROR(VLOOKUP(E681,grupos!$A$2:$B$100,2,0),"0")</f>
        <v>0</v>
      </c>
      <c r="G681" s="10">
        <v>1.0</v>
      </c>
      <c r="H681" s="10" t="str">
        <f>IFERROR(VLOOKUP(G681,fontes!$A$2:$B$100,2,0),"0")</f>
        <v>Gestão Urbana</v>
      </c>
      <c r="I681" s="11">
        <v>43595.0</v>
      </c>
      <c r="J681" s="10"/>
      <c r="K681" s="9" t="s">
        <v>1143</v>
      </c>
      <c r="L681" s="9" t="s">
        <v>1144</v>
      </c>
    </row>
    <row r="682" ht="12.75" customHeight="1">
      <c r="A682" s="10">
        <v>12.0</v>
      </c>
      <c r="B682" s="2" t="str">
        <f>IFERROR(VLOOKUP(A682,projetos!$A$2:$B$96,2,0),"0")</f>
        <v>PIU Arco Pinheiros</v>
      </c>
      <c r="C682" s="10">
        <v>0.0</v>
      </c>
      <c r="D682" s="3" t="str">
        <f>IFERROR(VLOOKUP(C682,tramitacao!$A$2:$B$101,2,0),"0")</f>
        <v>0</v>
      </c>
      <c r="E682" s="10">
        <v>0.0</v>
      </c>
      <c r="F682" s="2" t="str">
        <f>IFERROR(VLOOKUP(E682,grupos!$A$2:$B$100,2,0),"0")</f>
        <v>0</v>
      </c>
      <c r="G682" s="10">
        <v>1.0</v>
      </c>
      <c r="H682" s="10" t="str">
        <f>IFERROR(VLOOKUP(G682,fontes!$A$2:$B$100,2,0),"0")</f>
        <v>Gestão Urbana</v>
      </c>
      <c r="I682" s="11">
        <v>43595.0</v>
      </c>
      <c r="J682" s="10"/>
      <c r="K682" s="9" t="s">
        <v>1145</v>
      </c>
      <c r="L682" s="9" t="s">
        <v>1146</v>
      </c>
    </row>
    <row r="683" ht="12.75" customHeight="1">
      <c r="A683" s="10">
        <v>12.0</v>
      </c>
      <c r="B683" s="2" t="str">
        <f>IFERROR(VLOOKUP(A683,projetos!$A$2:$B$96,2,0),"0")</f>
        <v>PIU Arco Pinheiros</v>
      </c>
      <c r="C683" s="10">
        <v>0.0</v>
      </c>
      <c r="D683" s="3" t="str">
        <f>IFERROR(VLOOKUP(C683,tramitacao!$A$2:$B$101,2,0),"0")</f>
        <v>0</v>
      </c>
      <c r="E683" s="10">
        <v>0.0</v>
      </c>
      <c r="F683" s="2" t="str">
        <f>IFERROR(VLOOKUP(E683,grupos!$A$2:$B$100,2,0),"0")</f>
        <v>0</v>
      </c>
      <c r="G683" s="10">
        <v>1.0</v>
      </c>
      <c r="H683" s="10" t="str">
        <f>IFERROR(VLOOKUP(G683,fontes!$A$2:$B$100,2,0),"0")</f>
        <v>Gestão Urbana</v>
      </c>
      <c r="I683" s="11">
        <v>43595.0</v>
      </c>
      <c r="J683" s="10"/>
      <c r="K683" s="9" t="s">
        <v>1147</v>
      </c>
      <c r="L683" s="9" t="s">
        <v>1148</v>
      </c>
    </row>
    <row r="684" ht="12.75" customHeight="1">
      <c r="A684" s="10">
        <v>12.0</v>
      </c>
      <c r="B684" s="2" t="str">
        <f>IFERROR(VLOOKUP(A684,projetos!$A$2:$B$96,2,0),"0")</f>
        <v>PIU Arco Pinheiros</v>
      </c>
      <c r="C684" s="10">
        <v>0.0</v>
      </c>
      <c r="D684" s="3" t="str">
        <f>IFERROR(VLOOKUP(C684,tramitacao!$A$2:$B$101,2,0),"0")</f>
        <v>0</v>
      </c>
      <c r="E684" s="10">
        <v>0.0</v>
      </c>
      <c r="F684" s="2" t="str">
        <f>IFERROR(VLOOKUP(E684,grupos!$A$2:$B$100,2,0),"0")</f>
        <v>0</v>
      </c>
      <c r="G684" s="10">
        <v>1.0</v>
      </c>
      <c r="H684" s="10" t="str">
        <f>IFERROR(VLOOKUP(G684,fontes!$A$2:$B$100,2,0),"0")</f>
        <v>Gestão Urbana</v>
      </c>
      <c r="I684" s="11">
        <v>43595.0</v>
      </c>
      <c r="J684" s="10"/>
      <c r="K684" s="9" t="s">
        <v>1149</v>
      </c>
      <c r="L684" s="9" t="s">
        <v>1150</v>
      </c>
    </row>
    <row r="685" ht="12.75" customHeight="1">
      <c r="A685" s="10">
        <v>12.0</v>
      </c>
      <c r="B685" s="2" t="str">
        <f>IFERROR(VLOOKUP(A685,projetos!$A$2:$B$96,2,0),"0")</f>
        <v>PIU Arco Pinheiros</v>
      </c>
      <c r="C685" s="10">
        <v>0.0</v>
      </c>
      <c r="D685" s="3" t="str">
        <f>IFERROR(VLOOKUP(C685,tramitacao!$A$2:$B$101,2,0),"0")</f>
        <v>0</v>
      </c>
      <c r="E685" s="10">
        <v>0.0</v>
      </c>
      <c r="F685" s="2" t="str">
        <f>IFERROR(VLOOKUP(E685,grupos!$A$2:$B$100,2,0),"0")</f>
        <v>0</v>
      </c>
      <c r="G685" s="10">
        <v>1.0</v>
      </c>
      <c r="H685" s="10" t="str">
        <f>IFERROR(VLOOKUP(G685,fontes!$A$2:$B$100,2,0),"0")</f>
        <v>Gestão Urbana</v>
      </c>
      <c r="I685" s="11">
        <v>43595.0</v>
      </c>
      <c r="J685" s="10"/>
      <c r="K685" s="9" t="s">
        <v>1151</v>
      </c>
      <c r="L685" s="9" t="s">
        <v>1152</v>
      </c>
    </row>
    <row r="686" ht="12.75" customHeight="1">
      <c r="A686" s="10">
        <v>12.0</v>
      </c>
      <c r="B686" s="2" t="str">
        <f>IFERROR(VLOOKUP(A686,projetos!$A$2:$B$96,2,0),"0")</f>
        <v>PIU Arco Pinheiros</v>
      </c>
      <c r="C686" s="10">
        <v>0.0</v>
      </c>
      <c r="D686" s="3" t="str">
        <f>IFERROR(VLOOKUP(C686,tramitacao!$A$2:$B$101,2,0),"0")</f>
        <v>0</v>
      </c>
      <c r="E686" s="10">
        <v>0.0</v>
      </c>
      <c r="F686" s="2" t="str">
        <f>IFERROR(VLOOKUP(E686,grupos!$A$2:$B$100,2,0),"0")</f>
        <v>0</v>
      </c>
      <c r="G686" s="10">
        <v>1.0</v>
      </c>
      <c r="H686" s="10" t="str">
        <f>IFERROR(VLOOKUP(G686,fontes!$A$2:$B$100,2,0),"0")</f>
        <v>Gestão Urbana</v>
      </c>
      <c r="I686" s="11">
        <v>43595.0</v>
      </c>
      <c r="J686" s="10"/>
      <c r="K686" s="9" t="s">
        <v>1153</v>
      </c>
      <c r="L686" s="9" t="s">
        <v>1154</v>
      </c>
    </row>
    <row r="687" ht="12.75" customHeight="1">
      <c r="A687" s="10">
        <v>12.0</v>
      </c>
      <c r="B687" s="2" t="str">
        <f>IFERROR(VLOOKUP(A687,projetos!$A$2:$B$96,2,0),"0")</f>
        <v>PIU Arco Pinheiros</v>
      </c>
      <c r="C687" s="10">
        <v>0.0</v>
      </c>
      <c r="D687" s="3" t="str">
        <f>IFERROR(VLOOKUP(C687,tramitacao!$A$2:$B$101,2,0),"0")</f>
        <v>0</v>
      </c>
      <c r="E687" s="10">
        <v>0.0</v>
      </c>
      <c r="F687" s="2" t="str">
        <f>IFERROR(VLOOKUP(E687,grupos!$A$2:$B$100,2,0),"0")</f>
        <v>0</v>
      </c>
      <c r="G687" s="10">
        <v>1.0</v>
      </c>
      <c r="H687" s="10" t="str">
        <f>IFERROR(VLOOKUP(G687,fontes!$A$2:$B$100,2,0),"0")</f>
        <v>Gestão Urbana</v>
      </c>
      <c r="I687" s="11">
        <v>43600.0</v>
      </c>
      <c r="J687" s="10"/>
      <c r="K687" s="9" t="s">
        <v>1155</v>
      </c>
      <c r="L687" s="9" t="s">
        <v>1156</v>
      </c>
    </row>
    <row r="688" ht="12.75" customHeight="1">
      <c r="A688" s="10">
        <v>12.0</v>
      </c>
      <c r="B688" s="2" t="str">
        <f>IFERROR(VLOOKUP(A688,projetos!$A$2:$B$96,2,0),"0")</f>
        <v>PIU Arco Pinheiros</v>
      </c>
      <c r="C688" s="10">
        <v>0.0</v>
      </c>
      <c r="D688" s="3" t="str">
        <f>IFERROR(VLOOKUP(C688,tramitacao!$A$2:$B$101,2,0),"0")</f>
        <v>0</v>
      </c>
      <c r="E688" s="10">
        <v>0.0</v>
      </c>
      <c r="F688" s="2" t="str">
        <f>IFERROR(VLOOKUP(E688,grupos!$A$2:$B$100,2,0),"0")</f>
        <v>0</v>
      </c>
      <c r="G688" s="10">
        <v>1.0</v>
      </c>
      <c r="H688" s="10" t="str">
        <f>IFERROR(VLOOKUP(G688,fontes!$A$2:$B$100,2,0),"0")</f>
        <v>Gestão Urbana</v>
      </c>
      <c r="I688" s="11">
        <v>43600.0</v>
      </c>
      <c r="J688" s="10"/>
      <c r="K688" s="9" t="s">
        <v>1157</v>
      </c>
      <c r="L688" s="9" t="s">
        <v>1158</v>
      </c>
    </row>
    <row r="689" ht="12.75" customHeight="1">
      <c r="A689" s="10">
        <v>12.0</v>
      </c>
      <c r="B689" s="2" t="str">
        <f>IFERROR(VLOOKUP(A689,projetos!$A$2:$B$96,2,0),"0")</f>
        <v>PIU Arco Pinheiros</v>
      </c>
      <c r="C689" s="10">
        <v>0.0</v>
      </c>
      <c r="D689" s="3" t="str">
        <f>IFERROR(VLOOKUP(C689,tramitacao!$A$2:$B$101,2,0),"0")</f>
        <v>0</v>
      </c>
      <c r="E689" s="10">
        <v>0.0</v>
      </c>
      <c r="F689" s="2" t="str">
        <f>IFERROR(VLOOKUP(E689,grupos!$A$2:$B$100,2,0),"0")</f>
        <v>0</v>
      </c>
      <c r="G689" s="10">
        <v>1.0</v>
      </c>
      <c r="H689" s="10" t="str">
        <f>IFERROR(VLOOKUP(G689,fontes!$A$2:$B$100,2,0),"0")</f>
        <v>Gestão Urbana</v>
      </c>
      <c r="I689" s="11">
        <v>43600.0</v>
      </c>
      <c r="J689" s="10"/>
      <c r="K689" s="9" t="s">
        <v>1159</v>
      </c>
      <c r="L689" s="9" t="s">
        <v>1160</v>
      </c>
    </row>
    <row r="690" ht="12.75" customHeight="1">
      <c r="A690" s="10">
        <v>12.0</v>
      </c>
      <c r="B690" s="2" t="str">
        <f>IFERROR(VLOOKUP(A690,projetos!$A$2:$B$96,2,0),"0")</f>
        <v>PIU Arco Pinheiros</v>
      </c>
      <c r="C690" s="10">
        <v>0.0</v>
      </c>
      <c r="D690" s="3" t="str">
        <f>IFERROR(VLOOKUP(C690,tramitacao!$A$2:$B$101,2,0),"0")</f>
        <v>0</v>
      </c>
      <c r="E690" s="10">
        <v>0.0</v>
      </c>
      <c r="F690" s="2" t="str">
        <f>IFERROR(VLOOKUP(E690,grupos!$A$2:$B$100,2,0),"0")</f>
        <v>0</v>
      </c>
      <c r="G690" s="10">
        <v>1.0</v>
      </c>
      <c r="H690" s="10" t="str">
        <f>IFERROR(VLOOKUP(G690,fontes!$A$2:$B$100,2,0),"0")</f>
        <v>Gestão Urbana</v>
      </c>
      <c r="I690" s="11">
        <v>43600.0</v>
      </c>
      <c r="J690" s="10"/>
      <c r="K690" s="9" t="s">
        <v>1161</v>
      </c>
      <c r="L690" s="9" t="s">
        <v>1162</v>
      </c>
    </row>
    <row r="691" ht="12.75" customHeight="1">
      <c r="A691" s="10">
        <v>11.0</v>
      </c>
      <c r="B691" s="2" t="str">
        <f>IFERROR(VLOOKUP(A691,projetos!$A$2:$B$96,2,0),"0")</f>
        <v>PIU Setor Central</v>
      </c>
      <c r="C691" s="10">
        <v>5.0</v>
      </c>
      <c r="D691" s="3" t="str">
        <f>IFERROR(VLOOKUP(C691,tramitacao!$A$2:$B$101,2,0),"0")</f>
        <v>Discussão Pública</v>
      </c>
      <c r="E691" s="10">
        <v>2.0</v>
      </c>
      <c r="F691" s="2" t="str">
        <f>IFERROR(VLOOKUP(E691,grupos!$A$2:$B$100,2,0),"0")</f>
        <v>Consulta Inicial</v>
      </c>
      <c r="G691" s="10">
        <v>1.0</v>
      </c>
      <c r="H691" s="10" t="str">
        <f>IFERROR(VLOOKUP(G691,fontes!$A$2:$B$100,2,0),"0")</f>
        <v>Gestão Urbana</v>
      </c>
      <c r="I691" s="11">
        <v>43649.0</v>
      </c>
      <c r="J691" s="3" t="s">
        <v>1115</v>
      </c>
      <c r="K691" s="9" t="s">
        <v>1113</v>
      </c>
      <c r="L691" s="37" t="s">
        <v>1163</v>
      </c>
    </row>
    <row r="692" ht="12.75" customHeight="1">
      <c r="A692" s="10">
        <v>11.0</v>
      </c>
      <c r="B692" s="2" t="str">
        <f>IFERROR(VLOOKUP(A692,projetos!$A$2:$B$96,2,0),"0")</f>
        <v>PIU Setor Central</v>
      </c>
      <c r="C692" s="10">
        <v>5.0</v>
      </c>
      <c r="D692" s="3" t="str">
        <f>IFERROR(VLOOKUP(C692,tramitacao!$A$2:$B$101,2,0),"0")</f>
        <v>Discussão Pública</v>
      </c>
      <c r="E692" s="10">
        <v>2.0</v>
      </c>
      <c r="F692" s="2" t="str">
        <f>IFERROR(VLOOKUP(E692,grupos!$A$2:$B$100,2,0),"0")</f>
        <v>Consulta Inicial</v>
      </c>
      <c r="G692" s="10">
        <v>1.0</v>
      </c>
      <c r="H692" s="10" t="str">
        <f>IFERROR(VLOOKUP(G692,fontes!$A$2:$B$100,2,0),"0")</f>
        <v>Gestão Urbana</v>
      </c>
      <c r="I692" s="11">
        <v>43683.0</v>
      </c>
      <c r="J692" s="3" t="s">
        <v>1164</v>
      </c>
      <c r="K692" s="9" t="s">
        <v>27</v>
      </c>
      <c r="L692" s="37" t="s">
        <v>1165</v>
      </c>
    </row>
    <row r="693" ht="12.75" customHeight="1">
      <c r="A693" s="10">
        <v>11.0</v>
      </c>
      <c r="B693" s="2" t="str">
        <f>IFERROR(VLOOKUP(A693,projetos!$A$2:$B$96,2,0),"0")</f>
        <v>PIU Setor Central</v>
      </c>
      <c r="C693" s="10">
        <v>5.0</v>
      </c>
      <c r="D693" s="3" t="str">
        <f>IFERROR(VLOOKUP(C693,tramitacao!$A$2:$B$101,2,0),"0")</f>
        <v>Discussão Pública</v>
      </c>
      <c r="E693" s="10">
        <v>2.0</v>
      </c>
      <c r="F693" s="2" t="str">
        <f>IFERROR(VLOOKUP(E693,grupos!$A$2:$B$100,2,0),"0")</f>
        <v>Consulta Inicial</v>
      </c>
      <c r="G693" s="10">
        <v>1.0</v>
      </c>
      <c r="H693" s="10" t="str">
        <f>IFERROR(VLOOKUP(G693,fontes!$A$2:$B$100,2,0),"0")</f>
        <v>Gestão Urbana</v>
      </c>
      <c r="I693" s="11">
        <v>43683.0</v>
      </c>
      <c r="J693" s="3" t="s">
        <v>1164</v>
      </c>
      <c r="K693" s="9" t="s">
        <v>32</v>
      </c>
      <c r="L693" s="22" t="s">
        <v>1166</v>
      </c>
    </row>
    <row r="694" ht="12.75" customHeight="1">
      <c r="A694" s="10">
        <v>11.0</v>
      </c>
      <c r="B694" s="2" t="str">
        <f>IFERROR(VLOOKUP(A694,projetos!$A$2:$B$96,2,0),"0")</f>
        <v>PIU Setor Central</v>
      </c>
      <c r="C694" s="10">
        <v>5.0</v>
      </c>
      <c r="D694" s="3" t="str">
        <f>IFERROR(VLOOKUP(C694,tramitacao!$A$2:$B$101,2,0),"0")</f>
        <v>Discussão Pública</v>
      </c>
      <c r="E694" s="10">
        <v>2.0</v>
      </c>
      <c r="F694" s="2" t="str">
        <f>IFERROR(VLOOKUP(E694,grupos!$A$2:$B$100,2,0),"0")</f>
        <v>Consulta Inicial</v>
      </c>
      <c r="G694" s="10">
        <v>1.0</v>
      </c>
      <c r="H694" s="10" t="str">
        <f>IFERROR(VLOOKUP(G694,fontes!$A$2:$B$100,2,0),"0")</f>
        <v>Gestão Urbana</v>
      </c>
      <c r="I694" s="11">
        <v>43683.0</v>
      </c>
      <c r="J694" s="3" t="s">
        <v>1164</v>
      </c>
      <c r="K694" s="9" t="s">
        <v>484</v>
      </c>
      <c r="L694" s="14" t="s">
        <v>1167</v>
      </c>
    </row>
    <row r="695" ht="12.75" customHeight="1">
      <c r="A695" s="10">
        <v>12.0</v>
      </c>
      <c r="B695" s="2" t="str">
        <f>IFERROR(VLOOKUP(A695,projetos!$A$2:$B$96,2,0),"0")</f>
        <v>PIU Arco Pinheiros</v>
      </c>
      <c r="C695" s="10">
        <v>0.0</v>
      </c>
      <c r="D695" s="3" t="str">
        <f>IFERROR(VLOOKUP(C695,tramitacao!$A$2:$B$101,2,0),"0")</f>
        <v>0</v>
      </c>
      <c r="E695" s="10">
        <v>0.0</v>
      </c>
      <c r="F695" s="2" t="str">
        <f>IFERROR(VLOOKUP(E695,grupos!$A$2:$B$100,2,0),"0")</f>
        <v>0</v>
      </c>
      <c r="G695" s="10">
        <v>1.0</v>
      </c>
      <c r="H695" s="10" t="str">
        <f>IFERROR(VLOOKUP(G695,fontes!$A$2:$B$100,2,0),"0")</f>
        <v>Gestão Urbana</v>
      </c>
      <c r="I695" s="11">
        <v>43608.0</v>
      </c>
      <c r="J695" s="10"/>
      <c r="K695" s="9" t="s">
        <v>1168</v>
      </c>
      <c r="L695" s="9" t="s">
        <v>1169</v>
      </c>
    </row>
    <row r="696" ht="12.75" customHeight="1">
      <c r="A696" s="10">
        <v>12.0</v>
      </c>
      <c r="B696" s="2" t="str">
        <f>IFERROR(VLOOKUP(A696,projetos!$A$2:$B$96,2,0),"0")</f>
        <v>PIU Arco Pinheiros</v>
      </c>
      <c r="C696" s="10">
        <v>0.0</v>
      </c>
      <c r="D696" s="3" t="str">
        <f>IFERROR(VLOOKUP(C696,tramitacao!$A$2:$B$101,2,0),"0")</f>
        <v>0</v>
      </c>
      <c r="E696" s="10">
        <v>0.0</v>
      </c>
      <c r="F696" s="2" t="str">
        <f>IFERROR(VLOOKUP(E696,grupos!$A$2:$B$100,2,0),"0")</f>
        <v>0</v>
      </c>
      <c r="G696" s="10">
        <v>1.0</v>
      </c>
      <c r="H696" s="10" t="str">
        <f>IFERROR(VLOOKUP(G696,fontes!$A$2:$B$100,2,0),"0")</f>
        <v>Gestão Urbana</v>
      </c>
      <c r="I696" s="11">
        <v>43608.0</v>
      </c>
      <c r="J696" s="10"/>
      <c r="K696" s="9" t="s">
        <v>1170</v>
      </c>
      <c r="L696" s="9" t="s">
        <v>1171</v>
      </c>
    </row>
    <row r="697" ht="12.75" customHeight="1">
      <c r="A697" s="10">
        <v>12.0</v>
      </c>
      <c r="B697" s="2" t="str">
        <f>IFERROR(VLOOKUP(A697,projetos!$A$2:$B$96,2,0),"0")</f>
        <v>PIU Arco Pinheiros</v>
      </c>
      <c r="C697" s="10">
        <v>0.0</v>
      </c>
      <c r="D697" s="3" t="str">
        <f>IFERROR(VLOOKUP(C697,tramitacao!$A$2:$B$101,2,0),"0")</f>
        <v>0</v>
      </c>
      <c r="E697" s="10">
        <v>0.0</v>
      </c>
      <c r="F697" s="2" t="str">
        <f>IFERROR(VLOOKUP(E697,grupos!$A$2:$B$100,2,0),"0")</f>
        <v>0</v>
      </c>
      <c r="G697" s="10">
        <v>1.0</v>
      </c>
      <c r="H697" s="10" t="str">
        <f>IFERROR(VLOOKUP(G697,fontes!$A$2:$B$100,2,0),"0")</f>
        <v>Gestão Urbana</v>
      </c>
      <c r="I697" s="11">
        <v>43608.0</v>
      </c>
      <c r="J697" s="10"/>
      <c r="K697" s="9" t="s">
        <v>1172</v>
      </c>
      <c r="L697" s="9" t="s">
        <v>1173</v>
      </c>
    </row>
    <row r="698" ht="12.75" customHeight="1">
      <c r="A698" s="10">
        <v>12.0</v>
      </c>
      <c r="B698" s="2" t="str">
        <f>IFERROR(VLOOKUP(A698,projetos!$A$2:$B$96,2,0),"0")</f>
        <v>PIU Arco Pinheiros</v>
      </c>
      <c r="C698" s="10">
        <v>0.0</v>
      </c>
      <c r="D698" s="3" t="str">
        <f>IFERROR(VLOOKUP(C698,tramitacao!$A$2:$B$101,2,0),"0")</f>
        <v>0</v>
      </c>
      <c r="E698" s="10">
        <v>0.0</v>
      </c>
      <c r="F698" s="2" t="str">
        <f>IFERROR(VLOOKUP(E698,grupos!$A$2:$B$100,2,0),"0")</f>
        <v>0</v>
      </c>
      <c r="G698" s="10">
        <v>1.0</v>
      </c>
      <c r="H698" s="10" t="str">
        <f>IFERROR(VLOOKUP(G698,fontes!$A$2:$B$100,2,0),"0")</f>
        <v>Gestão Urbana</v>
      </c>
      <c r="I698" s="11">
        <v>43608.0</v>
      </c>
      <c r="J698" s="10"/>
      <c r="K698" s="9" t="s">
        <v>1174</v>
      </c>
      <c r="L698" s="9" t="s">
        <v>1175</v>
      </c>
    </row>
    <row r="699" ht="12.75" customHeight="1">
      <c r="A699" s="10">
        <v>12.0</v>
      </c>
      <c r="B699" s="2" t="str">
        <f>IFERROR(VLOOKUP(A699,projetos!$A$2:$B$96,2,0),"0")</f>
        <v>PIU Arco Pinheiros</v>
      </c>
      <c r="C699" s="10">
        <v>0.0</v>
      </c>
      <c r="D699" s="3" t="str">
        <f>IFERROR(VLOOKUP(C699,tramitacao!$A$2:$B$101,2,0),"0")</f>
        <v>0</v>
      </c>
      <c r="E699" s="10">
        <v>0.0</v>
      </c>
      <c r="F699" s="2" t="str">
        <f>IFERROR(VLOOKUP(E699,grupos!$A$2:$B$100,2,0),"0")</f>
        <v>0</v>
      </c>
      <c r="G699" s="10">
        <v>1.0</v>
      </c>
      <c r="H699" s="10" t="str">
        <f>IFERROR(VLOOKUP(G699,fontes!$A$2:$B$100,2,0),"0")</f>
        <v>Gestão Urbana</v>
      </c>
      <c r="I699" s="11">
        <v>43608.0</v>
      </c>
      <c r="J699" s="10"/>
      <c r="K699" s="9" t="s">
        <v>1176</v>
      </c>
      <c r="L699" s="9" t="s">
        <v>1177</v>
      </c>
    </row>
    <row r="700" ht="12.75" customHeight="1">
      <c r="A700" s="10">
        <v>12.0</v>
      </c>
      <c r="B700" s="2" t="str">
        <f>IFERROR(VLOOKUP(A700,projetos!$A$2:$B$96,2,0),"0")</f>
        <v>PIU Arco Pinheiros</v>
      </c>
      <c r="C700" s="10">
        <v>0.0</v>
      </c>
      <c r="D700" s="3" t="str">
        <f>IFERROR(VLOOKUP(C700,tramitacao!$A$2:$B$101,2,0),"0")</f>
        <v>0</v>
      </c>
      <c r="E700" s="10">
        <v>0.0</v>
      </c>
      <c r="F700" s="2" t="str">
        <f>IFERROR(VLOOKUP(E700,grupos!$A$2:$B$100,2,0),"0")</f>
        <v>0</v>
      </c>
      <c r="G700" s="10">
        <v>1.0</v>
      </c>
      <c r="H700" s="10" t="str">
        <f>IFERROR(VLOOKUP(G700,fontes!$A$2:$B$100,2,0),"0")</f>
        <v>Gestão Urbana</v>
      </c>
      <c r="I700" s="11">
        <v>43608.0</v>
      </c>
      <c r="J700" s="10"/>
      <c r="K700" s="9" t="s">
        <v>1178</v>
      </c>
      <c r="L700" s="9" t="s">
        <v>1179</v>
      </c>
    </row>
    <row r="701" ht="12.75" customHeight="1">
      <c r="A701" s="10">
        <v>12.0</v>
      </c>
      <c r="B701" s="2" t="str">
        <f>IFERROR(VLOOKUP(A701,projetos!$A$2:$B$96,2,0),"0")</f>
        <v>PIU Arco Pinheiros</v>
      </c>
      <c r="C701" s="10">
        <v>0.0</v>
      </c>
      <c r="D701" s="3" t="str">
        <f>IFERROR(VLOOKUP(C701,tramitacao!$A$2:$B$101,2,0),"0")</f>
        <v>0</v>
      </c>
      <c r="E701" s="10">
        <v>0.0</v>
      </c>
      <c r="F701" s="2" t="str">
        <f>IFERROR(VLOOKUP(E701,grupos!$A$2:$B$100,2,0),"0")</f>
        <v>0</v>
      </c>
      <c r="G701" s="10">
        <v>1.0</v>
      </c>
      <c r="H701" s="10" t="str">
        <f>IFERROR(VLOOKUP(G701,fontes!$A$2:$B$100,2,0),"0")</f>
        <v>Gestão Urbana</v>
      </c>
      <c r="I701" s="11">
        <v>43608.0</v>
      </c>
      <c r="J701" s="10"/>
      <c r="K701" s="9" t="s">
        <v>1180</v>
      </c>
      <c r="L701" s="9" t="s">
        <v>1181</v>
      </c>
    </row>
    <row r="702" ht="12.75" customHeight="1">
      <c r="A702" s="10">
        <v>11.0</v>
      </c>
      <c r="B702" s="2" t="str">
        <f>IFERROR(VLOOKUP(A702,projetos!$A$2:$B$96,2,0),"0")</f>
        <v>PIU Setor Central</v>
      </c>
      <c r="C702" s="10">
        <v>5.0</v>
      </c>
      <c r="D702" s="3" t="str">
        <f>IFERROR(VLOOKUP(C702,tramitacao!$A$2:$B$101,2,0),"0")</f>
        <v>Discussão Pública</v>
      </c>
      <c r="E702" s="10">
        <v>2.0</v>
      </c>
      <c r="F702" s="2" t="str">
        <f>IFERROR(VLOOKUP(E702,grupos!$A$2:$B$100,2,0),"0")</f>
        <v>Consulta Inicial</v>
      </c>
      <c r="G702" s="10">
        <v>16.0</v>
      </c>
      <c r="H702" s="10" t="str">
        <f>IFERROR(VLOOKUP(G702,fontes!$A$2:$B$100,2,0),"0")</f>
        <v>Site PMSP</v>
      </c>
      <c r="I702" s="11">
        <v>43683.0</v>
      </c>
      <c r="J702" s="3" t="s">
        <v>1164</v>
      </c>
      <c r="K702" s="9" t="s">
        <v>739</v>
      </c>
      <c r="L702" s="18" t="s">
        <v>1182</v>
      </c>
    </row>
    <row r="703" ht="12.75" customHeight="1">
      <c r="A703" s="10">
        <v>11.0</v>
      </c>
      <c r="B703" s="2" t="str">
        <f>IFERROR(VLOOKUP(A703,projetos!$A$2:$B$96,2,0),"0")</f>
        <v>PIU Setor Central</v>
      </c>
      <c r="C703" s="10">
        <v>5.0</v>
      </c>
      <c r="D703" s="3" t="str">
        <f>IFERROR(VLOOKUP(C703,tramitacao!$A$2:$B$101,2,0),"0")</f>
        <v>Discussão Pública</v>
      </c>
      <c r="E703" s="10">
        <v>2.0</v>
      </c>
      <c r="F703" s="2" t="str">
        <f>IFERROR(VLOOKUP(E703,grupos!$A$2:$B$100,2,0),"0")</f>
        <v>Consulta Inicial</v>
      </c>
      <c r="G703" s="10">
        <v>1.0</v>
      </c>
      <c r="H703" s="10" t="str">
        <f>IFERROR(VLOOKUP(G703,fontes!$A$2:$B$100,2,0),"0")</f>
        <v>Gestão Urbana</v>
      </c>
      <c r="I703" s="11">
        <v>43683.0</v>
      </c>
      <c r="J703" s="3" t="s">
        <v>1164</v>
      </c>
      <c r="K703" s="9" t="s">
        <v>1113</v>
      </c>
      <c r="L703" s="9" t="s">
        <v>1183</v>
      </c>
    </row>
    <row r="704" ht="12.75" customHeight="1">
      <c r="A704" s="10">
        <v>3.0</v>
      </c>
      <c r="B704" s="2" t="str">
        <f>IFERROR(VLOOKUP(A704,projetos!$A$2:$B$96,2,0),"0")</f>
        <v>PIU Arco Tietê</v>
      </c>
      <c r="C704" s="10">
        <v>2.0</v>
      </c>
      <c r="D704" s="3" t="str">
        <f>IFERROR(VLOOKUP(C704,tramitacao!$A$2:$B$101,2,0),"0")</f>
        <v>Consulta Pública Inicial</v>
      </c>
      <c r="E704" s="10">
        <v>2.0</v>
      </c>
      <c r="F704" s="2" t="str">
        <f>IFERROR(VLOOKUP(E704,grupos!$A$2:$B$100,2,0),"0")</f>
        <v>Consulta Inicial</v>
      </c>
      <c r="G704" s="10">
        <v>11.0</v>
      </c>
      <c r="H704" s="10" t="str">
        <f>IFERROR(VLOOKUP(G704,fontes!$A$2:$B$100,2,0),"0")</f>
        <v>Rede PIU</v>
      </c>
      <c r="I704" s="11">
        <v>43755.0</v>
      </c>
      <c r="J704" s="3" t="s">
        <v>738</v>
      </c>
      <c r="K704" s="9" t="s">
        <v>739</v>
      </c>
      <c r="L704" s="18" t="s">
        <v>1184</v>
      </c>
    </row>
    <row r="705" ht="12.75" customHeight="1">
      <c r="A705" s="10">
        <v>12.0</v>
      </c>
      <c r="B705" s="2" t="str">
        <f>IFERROR(VLOOKUP(A705,projetos!$A$2:$B$96,2,0),"0")</f>
        <v>PIU Arco Pinheiros</v>
      </c>
      <c r="C705" s="10">
        <v>0.0</v>
      </c>
      <c r="D705" s="3" t="str">
        <f>IFERROR(VLOOKUP(C705,tramitacao!$A$2:$B$101,2,0),"0")</f>
        <v>0</v>
      </c>
      <c r="E705" s="10">
        <v>0.0</v>
      </c>
      <c r="F705" s="2" t="str">
        <f>IFERROR(VLOOKUP(E705,grupos!$A$2:$B$100,2,0),"0")</f>
        <v>0</v>
      </c>
      <c r="G705" s="10">
        <v>1.0</v>
      </c>
      <c r="H705" s="10" t="str">
        <f>IFERROR(VLOOKUP(G705,fontes!$A$2:$B$100,2,0),"0")</f>
        <v>Gestão Urbana</v>
      </c>
      <c r="I705" s="11">
        <v>43619.0</v>
      </c>
      <c r="J705" s="10"/>
      <c r="K705" s="9" t="s">
        <v>974</v>
      </c>
      <c r="L705" s="9" t="s">
        <v>1185</v>
      </c>
    </row>
    <row r="706" ht="12.75" customHeight="1">
      <c r="A706" s="10">
        <v>3.0</v>
      </c>
      <c r="B706" s="2" t="str">
        <f>IFERROR(VLOOKUP(A706,projetos!$A$2:$B$96,2,0),"0")</f>
        <v>PIU Arco Tietê</v>
      </c>
      <c r="C706" s="10">
        <v>2.0</v>
      </c>
      <c r="D706" s="3" t="str">
        <f>IFERROR(VLOOKUP(C706,tramitacao!$A$2:$B$101,2,0),"0")</f>
        <v>Consulta Pública Inicial</v>
      </c>
      <c r="E706" s="10">
        <v>2.0</v>
      </c>
      <c r="F706" s="2" t="str">
        <f>IFERROR(VLOOKUP(E706,grupos!$A$2:$B$100,2,0),"0")</f>
        <v>Consulta Inicial</v>
      </c>
      <c r="G706" s="10">
        <v>11.0</v>
      </c>
      <c r="H706" s="10" t="str">
        <f>IFERROR(VLOOKUP(G706,fontes!$A$2:$B$100,2,0),"0")</f>
        <v>Rede PIU</v>
      </c>
      <c r="I706" s="11">
        <v>43768.0</v>
      </c>
      <c r="J706" s="3" t="s">
        <v>738</v>
      </c>
      <c r="K706" s="9" t="s">
        <v>23</v>
      </c>
      <c r="L706" s="22" t="s">
        <v>1186</v>
      </c>
    </row>
    <row r="707" ht="12.75" customHeight="1">
      <c r="A707" s="10">
        <v>3.0</v>
      </c>
      <c r="B707" s="2" t="str">
        <f>IFERROR(VLOOKUP(A707,projetos!$A$2:$B$96,2,0),"0")</f>
        <v>PIU Arco Tietê</v>
      </c>
      <c r="C707" s="4">
        <v>13.0</v>
      </c>
      <c r="D707" s="3" t="str">
        <f>IFERROR(VLOOKUP(C707,tramitacao!$A$2:$B$101,2,0),"0")</f>
        <v>Processo Administrativo</v>
      </c>
      <c r="E707" s="10">
        <v>0.0</v>
      </c>
      <c r="F707" s="2" t="str">
        <f>IFERROR(VLOOKUP(E707,grupos!$A$2:$B$100,2,0),"0")</f>
        <v>0</v>
      </c>
      <c r="G707" s="10">
        <v>10.0</v>
      </c>
      <c r="H707" s="10" t="str">
        <f>IFERROR(VLOOKUP(G707,fontes!$A$2:$B$100,2,0),"0")</f>
        <v>SEI</v>
      </c>
      <c r="I707" s="11">
        <v>43768.0</v>
      </c>
      <c r="J707" s="10"/>
      <c r="K707" s="16" t="s">
        <v>1187</v>
      </c>
      <c r="L707" s="9" t="s">
        <v>1188</v>
      </c>
    </row>
    <row r="708" ht="12.75" customHeight="1">
      <c r="A708" s="10">
        <v>11.0</v>
      </c>
      <c r="B708" s="2" t="str">
        <f>IFERROR(VLOOKUP(A708,projetos!$A$2:$B$96,2,0),"0")</f>
        <v>PIU Setor Central</v>
      </c>
      <c r="C708" s="10">
        <v>5.0</v>
      </c>
      <c r="D708" s="3" t="str">
        <f>IFERROR(VLOOKUP(C708,tramitacao!$A$2:$B$101,2,0),"0")</f>
        <v>Discussão Pública</v>
      </c>
      <c r="E708" s="10">
        <v>3.0</v>
      </c>
      <c r="F708" s="2" t="str">
        <f>IFERROR(VLOOKUP(E708,grupos!$A$2:$B$100,2,0),"0")</f>
        <v>Consulta Minuta</v>
      </c>
      <c r="G708" s="10">
        <v>1.0</v>
      </c>
      <c r="H708" s="10" t="str">
        <f>IFERROR(VLOOKUP(G708,fontes!$A$2:$B$100,2,0),"0")</f>
        <v>Gestão Urbana</v>
      </c>
      <c r="I708" s="11">
        <v>43768.0</v>
      </c>
      <c r="J708" s="3" t="s">
        <v>974</v>
      </c>
      <c r="K708" s="16" t="s">
        <v>866</v>
      </c>
      <c r="L708" s="18" t="s">
        <v>1189</v>
      </c>
    </row>
    <row r="709" ht="12.75" customHeight="1">
      <c r="A709" s="10">
        <v>12.0</v>
      </c>
      <c r="B709" s="2" t="str">
        <f>IFERROR(VLOOKUP(A709,projetos!$A$2:$B$96,2,0),"0")</f>
        <v>PIU Arco Pinheiros</v>
      </c>
      <c r="C709" s="10">
        <v>5.0</v>
      </c>
      <c r="D709" s="3" t="str">
        <f>IFERROR(VLOOKUP(C709,tramitacao!$A$2:$B$101,2,0),"0")</f>
        <v>Discussão Pública</v>
      </c>
      <c r="E709" s="10">
        <v>2.0</v>
      </c>
      <c r="F709" s="2" t="str">
        <f>IFERROR(VLOOKUP(E709,grupos!$A$2:$B$100,2,0),"0")</f>
        <v>Consulta Inicial</v>
      </c>
      <c r="G709" s="10">
        <v>1.0</v>
      </c>
      <c r="H709" s="10" t="str">
        <f>IFERROR(VLOOKUP(G709,fontes!$A$2:$B$100,2,0),"0")</f>
        <v>Gestão Urbana</v>
      </c>
      <c r="I709" s="11"/>
      <c r="J709" s="10"/>
      <c r="K709" s="9" t="s">
        <v>1190</v>
      </c>
      <c r="L709" s="14" t="s">
        <v>1127</v>
      </c>
    </row>
    <row r="710" ht="12.75" customHeight="1">
      <c r="A710" s="10">
        <v>12.0</v>
      </c>
      <c r="B710" s="2" t="str">
        <f>IFERROR(VLOOKUP(A710,projetos!$A$2:$B$96,2,0),"0")</f>
        <v>PIU Arco Pinheiros</v>
      </c>
      <c r="C710" s="10">
        <v>5.0</v>
      </c>
      <c r="D710" s="3" t="str">
        <f>IFERROR(VLOOKUP(C710,tramitacao!$A$2:$B$101,2,0),"0")</f>
        <v>Discussão Pública</v>
      </c>
      <c r="E710" s="10">
        <v>3.0</v>
      </c>
      <c r="F710" s="2" t="str">
        <f>IFERROR(VLOOKUP(E710,grupos!$A$2:$B$100,2,0),"0")</f>
        <v>Consulta Minuta</v>
      </c>
      <c r="G710" s="10">
        <v>1.0</v>
      </c>
      <c r="H710" s="10" t="str">
        <f>IFERROR(VLOOKUP(G710,fontes!$A$2:$B$100,2,0),"0")</f>
        <v>Gestão Urbana</v>
      </c>
      <c r="I710" s="11">
        <v>43621.0</v>
      </c>
      <c r="J710" s="10"/>
      <c r="K710" s="9" t="s">
        <v>1191</v>
      </c>
      <c r="L710" s="14" t="s">
        <v>1127</v>
      </c>
    </row>
    <row r="711" ht="12.75" customHeight="1">
      <c r="A711" s="10">
        <v>12.0</v>
      </c>
      <c r="B711" s="2" t="str">
        <f>IFERROR(VLOOKUP(A711,projetos!$A$2:$B$96,2,0),"0")</f>
        <v>PIU Arco Pinheiros</v>
      </c>
      <c r="C711" s="10">
        <v>5.0</v>
      </c>
      <c r="D711" s="3" t="str">
        <f>IFERROR(VLOOKUP(C711,tramitacao!$A$2:$B$101,2,0),"0")</f>
        <v>Discussão Pública</v>
      </c>
      <c r="E711" s="10">
        <v>3.0</v>
      </c>
      <c r="F711" s="2" t="str">
        <f>IFERROR(VLOOKUP(E711,grupos!$A$2:$B$100,2,0),"0")</f>
        <v>Consulta Minuta</v>
      </c>
      <c r="G711" s="10">
        <v>1.0</v>
      </c>
      <c r="H711" s="10" t="str">
        <f>IFERROR(VLOOKUP(G711,fontes!$A$2:$B$100,2,0),"0")</f>
        <v>Gestão Urbana</v>
      </c>
      <c r="I711" s="11"/>
      <c r="J711" s="10"/>
      <c r="K711" s="9" t="s">
        <v>1192</v>
      </c>
      <c r="L711" s="14" t="s">
        <v>1127</v>
      </c>
    </row>
    <row r="712" ht="12.75" customHeight="1">
      <c r="A712" s="10">
        <v>12.0</v>
      </c>
      <c r="B712" s="2" t="str">
        <f>IFERROR(VLOOKUP(A712,projetos!$A$2:$B$96,2,0),"0")</f>
        <v>PIU Arco Pinheiros</v>
      </c>
      <c r="C712" s="10">
        <v>5.0</v>
      </c>
      <c r="D712" s="3" t="str">
        <f>IFERROR(VLOOKUP(C712,tramitacao!$A$2:$B$101,2,0),"0")</f>
        <v>Discussão Pública</v>
      </c>
      <c r="E712" s="10">
        <v>3.0</v>
      </c>
      <c r="F712" s="2" t="str">
        <f>IFERROR(VLOOKUP(E712,grupos!$A$2:$B$100,2,0),"0")</f>
        <v>Consulta Minuta</v>
      </c>
      <c r="G712" s="10">
        <v>1.0</v>
      </c>
      <c r="H712" s="10" t="str">
        <f>IFERROR(VLOOKUP(G712,fontes!$A$2:$B$100,2,0),"0")</f>
        <v>Gestão Urbana</v>
      </c>
      <c r="I712" s="11"/>
      <c r="J712" s="10"/>
      <c r="K712" s="9" t="s">
        <v>1193</v>
      </c>
      <c r="L712" s="14" t="s">
        <v>1127</v>
      </c>
    </row>
    <row r="713" ht="12.75" customHeight="1">
      <c r="A713" s="10">
        <v>12.0</v>
      </c>
      <c r="B713" s="2" t="str">
        <f>IFERROR(VLOOKUP(A713,projetos!$A$2:$B$96,2,0),"0")</f>
        <v>PIU Arco Pinheiros</v>
      </c>
      <c r="C713" s="10">
        <v>5.0</v>
      </c>
      <c r="D713" s="3" t="str">
        <f>IFERROR(VLOOKUP(C713,tramitacao!$A$2:$B$101,2,0),"0")</f>
        <v>Discussão Pública</v>
      </c>
      <c r="E713" s="10">
        <v>3.0</v>
      </c>
      <c r="F713" s="2" t="str">
        <f>IFERROR(VLOOKUP(E713,grupos!$A$2:$B$100,2,0),"0")</f>
        <v>Consulta Minuta</v>
      </c>
      <c r="G713" s="10">
        <v>1.0</v>
      </c>
      <c r="H713" s="10" t="str">
        <f>IFERROR(VLOOKUP(G713,fontes!$A$2:$B$100,2,0),"0")</f>
        <v>Gestão Urbana</v>
      </c>
      <c r="I713" s="11"/>
      <c r="J713" s="10"/>
      <c r="K713" s="9" t="s">
        <v>1194</v>
      </c>
      <c r="L713" s="14" t="s">
        <v>1127</v>
      </c>
    </row>
    <row r="714" ht="12.75" customHeight="1">
      <c r="A714" s="10">
        <v>12.0</v>
      </c>
      <c r="B714" s="2" t="str">
        <f>IFERROR(VLOOKUP(A714,projetos!$A$2:$B$96,2,0),"0")</f>
        <v>PIU Arco Pinheiros</v>
      </c>
      <c r="C714" s="10">
        <v>5.0</v>
      </c>
      <c r="D714" s="3" t="str">
        <f>IFERROR(VLOOKUP(C714,tramitacao!$A$2:$B$101,2,0),"0")</f>
        <v>Discussão Pública</v>
      </c>
      <c r="E714" s="10">
        <v>3.0</v>
      </c>
      <c r="F714" s="2" t="str">
        <f>IFERROR(VLOOKUP(E714,grupos!$A$2:$B$100,2,0),"0")</f>
        <v>Consulta Minuta</v>
      </c>
      <c r="G714" s="10">
        <v>18.0</v>
      </c>
      <c r="H714" s="10" t="str">
        <f>IFERROR(VLOOKUP(G714,fontes!$A$2:$B$100,2,0),"0")</f>
        <v>DOC</v>
      </c>
      <c r="I714" s="11"/>
      <c r="J714" s="10"/>
      <c r="K714" s="9" t="s">
        <v>1195</v>
      </c>
      <c r="L714" s="14" t="s">
        <v>1196</v>
      </c>
    </row>
    <row r="715" ht="12.75" customHeight="1">
      <c r="A715" s="10">
        <v>12.0</v>
      </c>
      <c r="B715" s="2" t="str">
        <f>IFERROR(VLOOKUP(A715,projetos!$A$2:$B$96,2,0),"0")</f>
        <v>PIU Arco Pinheiros</v>
      </c>
      <c r="C715" s="10">
        <v>5.0</v>
      </c>
      <c r="D715" s="3" t="str">
        <f>IFERROR(VLOOKUP(C715,tramitacao!$A$2:$B$101,2,0),"0")</f>
        <v>Discussão Pública</v>
      </c>
      <c r="E715" s="10">
        <v>3.0</v>
      </c>
      <c r="F715" s="2" t="str">
        <f>IFERROR(VLOOKUP(E715,grupos!$A$2:$B$100,2,0),"0")</f>
        <v>Consulta Minuta</v>
      </c>
      <c r="G715" s="10">
        <v>18.0</v>
      </c>
      <c r="H715" s="10" t="str">
        <f>IFERROR(VLOOKUP(G715,fontes!$A$2:$B$100,2,0),"0")</f>
        <v>DOC</v>
      </c>
      <c r="I715" s="11"/>
      <c r="J715" s="10"/>
      <c r="K715" s="9" t="s">
        <v>1197</v>
      </c>
      <c r="L715" s="14" t="s">
        <v>1198</v>
      </c>
    </row>
    <row r="716" ht="12.75" customHeight="1">
      <c r="A716" s="10">
        <v>12.0</v>
      </c>
      <c r="B716" s="2" t="str">
        <f>IFERROR(VLOOKUP(A716,projetos!$A$2:$B$96,2,0),"0")</f>
        <v>PIU Arco Pinheiros</v>
      </c>
      <c r="C716" s="10">
        <v>5.0</v>
      </c>
      <c r="D716" s="3" t="str">
        <f>IFERROR(VLOOKUP(C716,tramitacao!$A$2:$B$101,2,0),"0")</f>
        <v>Discussão Pública</v>
      </c>
      <c r="E716" s="10">
        <v>3.0</v>
      </c>
      <c r="F716" s="2" t="str">
        <f>IFERROR(VLOOKUP(E716,grupos!$A$2:$B$100,2,0),"0")</f>
        <v>Consulta Minuta</v>
      </c>
      <c r="G716" s="10">
        <v>1.0</v>
      </c>
      <c r="H716" s="10" t="str">
        <f>IFERROR(VLOOKUP(G716,fontes!$A$2:$B$100,2,0),"0")</f>
        <v>Gestão Urbana</v>
      </c>
      <c r="I716" s="11"/>
      <c r="J716" s="10"/>
      <c r="K716" s="9" t="s">
        <v>1199</v>
      </c>
      <c r="L716" s="14" t="s">
        <v>1200</v>
      </c>
    </row>
    <row r="717" ht="12.75" customHeight="1">
      <c r="A717" s="10">
        <v>12.0</v>
      </c>
      <c r="B717" s="2" t="str">
        <f>IFERROR(VLOOKUP(A717,projetos!$A$2:$B$96,2,0),"0")</f>
        <v>PIU Arco Pinheiros</v>
      </c>
      <c r="C717" s="10">
        <v>5.0</v>
      </c>
      <c r="D717" s="3" t="str">
        <f>IFERROR(VLOOKUP(C717,tramitacao!$A$2:$B$101,2,0),"0")</f>
        <v>Discussão Pública</v>
      </c>
      <c r="E717" s="10">
        <v>3.0</v>
      </c>
      <c r="F717" s="2" t="str">
        <f>IFERROR(VLOOKUP(E717,grupos!$A$2:$B$100,2,0),"0")</f>
        <v>Consulta Minuta</v>
      </c>
      <c r="G717" s="10">
        <v>1.0</v>
      </c>
      <c r="H717" s="10" t="str">
        <f>IFERROR(VLOOKUP(G717,fontes!$A$2:$B$100,2,0),"0")</f>
        <v>Gestão Urbana</v>
      </c>
      <c r="I717" s="11"/>
      <c r="J717" s="10"/>
      <c r="K717" s="9" t="s">
        <v>1201</v>
      </c>
      <c r="L717" s="14" t="s">
        <v>1202</v>
      </c>
    </row>
    <row r="718" ht="12.75" customHeight="1">
      <c r="A718" s="10">
        <v>11.0</v>
      </c>
      <c r="B718" s="2" t="str">
        <f>IFERROR(VLOOKUP(A718,projetos!$A$2:$B$96,2,0),"0")</f>
        <v>PIU Setor Central</v>
      </c>
      <c r="C718" s="10">
        <v>5.0</v>
      </c>
      <c r="D718" s="3" t="str">
        <f>IFERROR(VLOOKUP(C718,tramitacao!$A$2:$B$101,2,0),"0")</f>
        <v>Discussão Pública</v>
      </c>
      <c r="E718" s="10">
        <v>3.0</v>
      </c>
      <c r="F718" s="2" t="str">
        <f>IFERROR(VLOOKUP(E718,grupos!$A$2:$B$100,2,0),"0")</f>
        <v>Consulta Minuta</v>
      </c>
      <c r="G718" s="10">
        <v>1.0</v>
      </c>
      <c r="H718" s="10" t="str">
        <f>IFERROR(VLOOKUP(G718,fontes!$A$2:$B$100,2,0),"0")</f>
        <v>Gestão Urbana</v>
      </c>
      <c r="I718" s="11">
        <v>43768.0</v>
      </c>
      <c r="J718" s="3" t="s">
        <v>974</v>
      </c>
      <c r="K718" s="9" t="s">
        <v>1203</v>
      </c>
      <c r="L718" s="18" t="s">
        <v>1204</v>
      </c>
    </row>
    <row r="719" ht="12.75" customHeight="1">
      <c r="A719" s="10">
        <v>12.0</v>
      </c>
      <c r="B719" s="2" t="str">
        <f>IFERROR(VLOOKUP(A719,projetos!$A$2:$B$96,2,0),"0")</f>
        <v>PIU Arco Pinheiros</v>
      </c>
      <c r="C719" s="10">
        <v>0.0</v>
      </c>
      <c r="D719" s="3" t="str">
        <f>IFERROR(VLOOKUP(C719,tramitacao!$A$2:$B$101,2,0),"0")</f>
        <v>0</v>
      </c>
      <c r="E719" s="10">
        <v>0.0</v>
      </c>
      <c r="F719" s="2" t="str">
        <f>IFERROR(VLOOKUP(E719,grupos!$A$2:$B$100,2,0),"0")</f>
        <v>0</v>
      </c>
      <c r="G719" s="10">
        <v>1.0</v>
      </c>
      <c r="H719" s="10" t="str">
        <f>IFERROR(VLOOKUP(G719,fontes!$A$2:$B$100,2,0),"0")</f>
        <v>Gestão Urbana</v>
      </c>
      <c r="I719" s="11">
        <v>43622.0</v>
      </c>
      <c r="J719" s="10"/>
      <c r="K719" s="9" t="s">
        <v>1129</v>
      </c>
      <c r="L719" s="9" t="s">
        <v>1205</v>
      </c>
    </row>
    <row r="720" ht="12.75" customHeight="1">
      <c r="A720" s="10">
        <v>12.0</v>
      </c>
      <c r="B720" s="2" t="str">
        <f>IFERROR(VLOOKUP(A720,projetos!$A$2:$B$96,2,0),"0")</f>
        <v>PIU Arco Pinheiros</v>
      </c>
      <c r="C720" s="10">
        <v>0.0</v>
      </c>
      <c r="D720" s="3" t="str">
        <f>IFERROR(VLOOKUP(C720,tramitacao!$A$2:$B$101,2,0),"0")</f>
        <v>0</v>
      </c>
      <c r="E720" s="10">
        <v>0.0</v>
      </c>
      <c r="F720" s="2" t="str">
        <f>IFERROR(VLOOKUP(E720,grupos!$A$2:$B$100,2,0),"0")</f>
        <v>0</v>
      </c>
      <c r="G720" s="10">
        <v>1.0</v>
      </c>
      <c r="H720" s="10" t="str">
        <f>IFERROR(VLOOKUP(G720,fontes!$A$2:$B$100,2,0),"0")</f>
        <v>Gestão Urbana</v>
      </c>
      <c r="I720" s="11">
        <v>43622.0</v>
      </c>
      <c r="J720" s="10"/>
      <c r="K720" s="9" t="s">
        <v>1206</v>
      </c>
      <c r="L720" s="9" t="s">
        <v>1207</v>
      </c>
    </row>
    <row r="721" ht="12.75" customHeight="1">
      <c r="A721" s="10">
        <v>12.0</v>
      </c>
      <c r="B721" s="2" t="str">
        <f>IFERROR(VLOOKUP(A721,projetos!$A$2:$B$96,2,0),"0")</f>
        <v>PIU Arco Pinheiros</v>
      </c>
      <c r="C721" s="10">
        <v>0.0</v>
      </c>
      <c r="D721" s="3" t="str">
        <f>IFERROR(VLOOKUP(C721,tramitacao!$A$2:$B$101,2,0),"0")</f>
        <v>0</v>
      </c>
      <c r="E721" s="10">
        <v>0.0</v>
      </c>
      <c r="F721" s="2" t="str">
        <f>IFERROR(VLOOKUP(E721,grupos!$A$2:$B$100,2,0),"0")</f>
        <v>0</v>
      </c>
      <c r="G721" s="10">
        <v>1.0</v>
      </c>
      <c r="H721" s="10" t="str">
        <f>IFERROR(VLOOKUP(G721,fontes!$A$2:$B$100,2,0),"0")</f>
        <v>Gestão Urbana</v>
      </c>
      <c r="I721" s="11">
        <v>43622.0</v>
      </c>
      <c r="J721" s="10"/>
      <c r="K721" s="9" t="s">
        <v>1131</v>
      </c>
      <c r="L721" s="9" t="s">
        <v>1208</v>
      </c>
    </row>
    <row r="722" ht="12.75" customHeight="1">
      <c r="A722" s="10">
        <v>12.0</v>
      </c>
      <c r="B722" s="2" t="str">
        <f>IFERROR(VLOOKUP(A722,projetos!$A$2:$B$96,2,0),"0")</f>
        <v>PIU Arco Pinheiros</v>
      </c>
      <c r="C722" s="10">
        <v>0.0</v>
      </c>
      <c r="D722" s="3" t="str">
        <f>IFERROR(VLOOKUP(C722,tramitacao!$A$2:$B$101,2,0),"0")</f>
        <v>0</v>
      </c>
      <c r="E722" s="10">
        <v>0.0</v>
      </c>
      <c r="F722" s="2" t="str">
        <f>IFERROR(VLOOKUP(E722,grupos!$A$2:$B$100,2,0),"0")</f>
        <v>0</v>
      </c>
      <c r="G722" s="10">
        <v>1.0</v>
      </c>
      <c r="H722" s="10" t="str">
        <f>IFERROR(VLOOKUP(G722,fontes!$A$2:$B$100,2,0),"0")</f>
        <v>Gestão Urbana</v>
      </c>
      <c r="I722" s="11">
        <v>43622.0</v>
      </c>
      <c r="J722" s="10"/>
      <c r="K722" s="9" t="s">
        <v>1135</v>
      </c>
      <c r="L722" s="9" t="s">
        <v>1209</v>
      </c>
    </row>
    <row r="723" ht="12.75" customHeight="1">
      <c r="A723" s="10">
        <v>12.0</v>
      </c>
      <c r="B723" s="2" t="str">
        <f>IFERROR(VLOOKUP(A723,projetos!$A$2:$B$96,2,0),"0")</f>
        <v>PIU Arco Pinheiros</v>
      </c>
      <c r="C723" s="10">
        <v>0.0</v>
      </c>
      <c r="D723" s="3" t="str">
        <f>IFERROR(VLOOKUP(C723,tramitacao!$A$2:$B$101,2,0),"0")</f>
        <v>0</v>
      </c>
      <c r="E723" s="10">
        <v>0.0</v>
      </c>
      <c r="F723" s="2" t="str">
        <f>IFERROR(VLOOKUP(E723,grupos!$A$2:$B$100,2,0),"0")</f>
        <v>0</v>
      </c>
      <c r="G723" s="10">
        <v>1.0</v>
      </c>
      <c r="H723" s="10" t="str">
        <f>IFERROR(VLOOKUP(G723,fontes!$A$2:$B$100,2,0),"0")</f>
        <v>Gestão Urbana</v>
      </c>
      <c r="I723" s="11">
        <v>43622.0</v>
      </c>
      <c r="J723" s="10"/>
      <c r="K723" s="9" t="s">
        <v>1137</v>
      </c>
      <c r="L723" s="9" t="s">
        <v>1210</v>
      </c>
    </row>
    <row r="724" ht="12.75" customHeight="1">
      <c r="A724" s="10">
        <v>12.0</v>
      </c>
      <c r="B724" s="2" t="str">
        <f>IFERROR(VLOOKUP(A724,projetos!$A$2:$B$96,2,0),"0")</f>
        <v>PIU Arco Pinheiros</v>
      </c>
      <c r="C724" s="10">
        <v>0.0</v>
      </c>
      <c r="D724" s="3" t="str">
        <f>IFERROR(VLOOKUP(C724,tramitacao!$A$2:$B$101,2,0),"0")</f>
        <v>0</v>
      </c>
      <c r="E724" s="10">
        <v>0.0</v>
      </c>
      <c r="F724" s="2" t="str">
        <f>IFERROR(VLOOKUP(E724,grupos!$A$2:$B$100,2,0),"0")</f>
        <v>0</v>
      </c>
      <c r="G724" s="10">
        <v>1.0</v>
      </c>
      <c r="H724" s="10" t="str">
        <f>IFERROR(VLOOKUP(G724,fontes!$A$2:$B$100,2,0),"0")</f>
        <v>Gestão Urbana</v>
      </c>
      <c r="I724" s="11">
        <v>43622.0</v>
      </c>
      <c r="J724" s="10"/>
      <c r="K724" s="9" t="s">
        <v>1139</v>
      </c>
      <c r="L724" s="9" t="s">
        <v>1211</v>
      </c>
    </row>
    <row r="725" ht="12.75" customHeight="1">
      <c r="A725" s="10">
        <v>11.0</v>
      </c>
      <c r="B725" s="2" t="str">
        <f>IFERROR(VLOOKUP(A725,projetos!$A$2:$B$96,2,0),"0")</f>
        <v>PIU Setor Central</v>
      </c>
      <c r="C725" s="10">
        <v>5.0</v>
      </c>
      <c r="D725" s="3" t="str">
        <f>IFERROR(VLOOKUP(C725,tramitacao!$A$2:$B$101,2,0),"0")</f>
        <v>Discussão Pública</v>
      </c>
      <c r="E725" s="10">
        <v>3.0</v>
      </c>
      <c r="F725" s="2" t="str">
        <f>IFERROR(VLOOKUP(E725,grupos!$A$2:$B$100,2,0),"0")</f>
        <v>Consulta Minuta</v>
      </c>
      <c r="G725" s="10">
        <v>1.0</v>
      </c>
      <c r="H725" s="10" t="str">
        <f>IFERROR(VLOOKUP(G725,fontes!$A$2:$B$100,2,0),"0")</f>
        <v>Gestão Urbana</v>
      </c>
      <c r="I725" s="11">
        <v>43768.0</v>
      </c>
      <c r="J725" s="3" t="s">
        <v>974</v>
      </c>
      <c r="K725" s="9" t="s">
        <v>1212</v>
      </c>
      <c r="L725" s="18" t="s">
        <v>1213</v>
      </c>
    </row>
    <row r="726" ht="12.75" customHeight="1">
      <c r="A726" s="10">
        <v>11.0</v>
      </c>
      <c r="B726" s="2" t="str">
        <f>IFERROR(VLOOKUP(A726,projetos!$A$2:$B$96,2,0),"0")</f>
        <v>PIU Setor Central</v>
      </c>
      <c r="C726" s="10">
        <v>5.0</v>
      </c>
      <c r="D726" s="3" t="str">
        <f>IFERROR(VLOOKUP(C726,tramitacao!$A$2:$B$101,2,0),"0")</f>
        <v>Discussão Pública</v>
      </c>
      <c r="E726" s="10">
        <v>3.0</v>
      </c>
      <c r="F726" s="2" t="str">
        <f>IFERROR(VLOOKUP(E726,grupos!$A$2:$B$100,2,0),"0")</f>
        <v>Consulta Minuta</v>
      </c>
      <c r="G726" s="10">
        <v>1.0</v>
      </c>
      <c r="H726" s="10" t="str">
        <f>IFERROR(VLOOKUP(G726,fontes!$A$2:$B$100,2,0),"0")</f>
        <v>Gestão Urbana</v>
      </c>
      <c r="I726" s="11">
        <v>43768.0</v>
      </c>
      <c r="J726" s="3" t="s">
        <v>974</v>
      </c>
      <c r="K726" s="9" t="s">
        <v>1214</v>
      </c>
      <c r="L726" s="22" t="s">
        <v>1215</v>
      </c>
    </row>
    <row r="727" ht="12.75" customHeight="1">
      <c r="A727" s="10">
        <v>11.0</v>
      </c>
      <c r="B727" s="2" t="str">
        <f>IFERROR(VLOOKUP(A727,projetos!$A$2:$B$96,2,0),"0")</f>
        <v>PIU Setor Central</v>
      </c>
      <c r="C727" s="10">
        <v>5.0</v>
      </c>
      <c r="D727" s="3" t="str">
        <f>IFERROR(VLOOKUP(C727,tramitacao!$A$2:$B$101,2,0),"0")</f>
        <v>Discussão Pública</v>
      </c>
      <c r="E727" s="10">
        <v>3.0</v>
      </c>
      <c r="F727" s="2" t="str">
        <f>IFERROR(VLOOKUP(E727,grupos!$A$2:$B$100,2,0),"0")</f>
        <v>Consulta Minuta</v>
      </c>
      <c r="G727" s="10">
        <v>16.0</v>
      </c>
      <c r="H727" s="10" t="str">
        <f>IFERROR(VLOOKUP(G727,fontes!$A$2:$B$100,2,0),"0")</f>
        <v>Site PMSP</v>
      </c>
      <c r="I727" s="11">
        <v>43768.0</v>
      </c>
      <c r="J727" s="3" t="s">
        <v>974</v>
      </c>
      <c r="K727" s="9" t="s">
        <v>739</v>
      </c>
      <c r="L727" s="18" t="s">
        <v>1216</v>
      </c>
    </row>
    <row r="728" ht="12.75" customHeight="1">
      <c r="A728" s="10">
        <v>3.0</v>
      </c>
      <c r="B728" s="2" t="str">
        <f>IFERROR(VLOOKUP(A728,projetos!$A$2:$B$96,2,0),"0")</f>
        <v>PIU Arco Tietê</v>
      </c>
      <c r="C728" s="10">
        <v>2.0</v>
      </c>
      <c r="D728" s="3" t="str">
        <f>IFERROR(VLOOKUP(C728,tramitacao!$A$2:$B$101,2,0),"0")</f>
        <v>Consulta Pública Inicial</v>
      </c>
      <c r="E728" s="10">
        <v>1.0</v>
      </c>
      <c r="F728" s="2" t="str">
        <f>IFERROR(VLOOKUP(E728,grupos!$A$2:$B$100,2,0),"0")</f>
        <v>Consulta Instâncias</v>
      </c>
      <c r="G728" s="10">
        <v>1.0</v>
      </c>
      <c r="H728" s="10" t="str">
        <f>IFERROR(VLOOKUP(G728,fontes!$A$2:$B$100,2,0),"0")</f>
        <v>Gestão Urbana</v>
      </c>
      <c r="I728" s="11">
        <v>43769.0</v>
      </c>
      <c r="J728" s="3" t="s">
        <v>1217</v>
      </c>
      <c r="K728" s="9" t="s">
        <v>27</v>
      </c>
      <c r="L728" s="22" t="s">
        <v>1218</v>
      </c>
    </row>
    <row r="729" ht="12.75" customHeight="1">
      <c r="A729" s="10">
        <v>3.0</v>
      </c>
      <c r="B729" s="2" t="str">
        <f>IFERROR(VLOOKUP(A729,projetos!$A$2:$B$96,2,0),"0")</f>
        <v>PIU Arco Tietê</v>
      </c>
      <c r="C729" s="10">
        <v>2.0</v>
      </c>
      <c r="D729" s="3" t="str">
        <f>IFERROR(VLOOKUP(C729,tramitacao!$A$2:$B$101,2,0),"0")</f>
        <v>Consulta Pública Inicial</v>
      </c>
      <c r="E729" s="10">
        <v>1.0</v>
      </c>
      <c r="F729" s="2" t="str">
        <f>IFERROR(VLOOKUP(E729,grupos!$A$2:$B$100,2,0),"0")</f>
        <v>Consulta Instâncias</v>
      </c>
      <c r="G729" s="10">
        <v>1.0</v>
      </c>
      <c r="H729" s="10" t="str">
        <f>IFERROR(VLOOKUP(G729,fontes!$A$2:$B$100,2,0),"0")</f>
        <v>Gestão Urbana</v>
      </c>
      <c r="I729" s="11">
        <v>43769.0</v>
      </c>
      <c r="J729" s="3" t="s">
        <v>1217</v>
      </c>
      <c r="K729" s="9" t="s">
        <v>1219</v>
      </c>
      <c r="L729" s="22" t="s">
        <v>1220</v>
      </c>
    </row>
    <row r="730" ht="12.75" customHeight="1">
      <c r="A730" s="10">
        <v>3.0</v>
      </c>
      <c r="B730" s="2" t="str">
        <f>IFERROR(VLOOKUP(A730,projetos!$A$2:$B$96,2,0),"0")</f>
        <v>PIU Arco Tietê</v>
      </c>
      <c r="C730" s="10">
        <v>2.0</v>
      </c>
      <c r="D730" s="3" t="str">
        <f>IFERROR(VLOOKUP(C730,tramitacao!$A$2:$B$101,2,0),"0")</f>
        <v>Consulta Pública Inicial</v>
      </c>
      <c r="E730" s="10">
        <v>1.0</v>
      </c>
      <c r="F730" s="2" t="str">
        <f>IFERROR(VLOOKUP(E730,grupos!$A$2:$B$100,2,0),"0")</f>
        <v>Consulta Instâncias</v>
      </c>
      <c r="G730" s="10">
        <v>1.0</v>
      </c>
      <c r="H730" s="10" t="str">
        <f>IFERROR(VLOOKUP(G730,fontes!$A$2:$B$100,2,0),"0")</f>
        <v>Gestão Urbana</v>
      </c>
      <c r="I730" s="11">
        <v>43769.0</v>
      </c>
      <c r="J730" s="3" t="s">
        <v>1217</v>
      </c>
      <c r="K730" s="9" t="s">
        <v>1221</v>
      </c>
      <c r="L730" s="22" t="s">
        <v>1222</v>
      </c>
    </row>
    <row r="731" ht="12.75" customHeight="1">
      <c r="A731" s="10">
        <v>3.0</v>
      </c>
      <c r="B731" s="2" t="str">
        <f>IFERROR(VLOOKUP(A731,projetos!$A$2:$B$96,2,0),"0")</f>
        <v>PIU Arco Tietê</v>
      </c>
      <c r="C731" s="10">
        <v>2.0</v>
      </c>
      <c r="D731" s="3" t="str">
        <f>IFERROR(VLOOKUP(C731,tramitacao!$A$2:$B$101,2,0),"0")</f>
        <v>Consulta Pública Inicial</v>
      </c>
      <c r="E731" s="10">
        <v>1.0</v>
      </c>
      <c r="F731" s="2" t="str">
        <f>IFERROR(VLOOKUP(E731,grupos!$A$2:$B$100,2,0),"0")</f>
        <v>Consulta Instâncias</v>
      </c>
      <c r="G731" s="10">
        <v>1.0</v>
      </c>
      <c r="H731" s="10" t="str">
        <f>IFERROR(VLOOKUP(G731,fontes!$A$2:$B$100,2,0),"0")</f>
        <v>Gestão Urbana</v>
      </c>
      <c r="I731" s="11">
        <v>43769.0</v>
      </c>
      <c r="J731" s="3" t="s">
        <v>1217</v>
      </c>
      <c r="K731" s="9" t="s">
        <v>484</v>
      </c>
      <c r="L731" s="22" t="s">
        <v>1223</v>
      </c>
    </row>
    <row r="732" ht="12.75" customHeight="1">
      <c r="A732" s="10">
        <v>3.0</v>
      </c>
      <c r="B732" s="2" t="str">
        <f>IFERROR(VLOOKUP(A732,projetos!$A$2:$B$96,2,0),"0")</f>
        <v>PIU Arco Tietê</v>
      </c>
      <c r="C732" s="10">
        <v>2.0</v>
      </c>
      <c r="D732" s="3" t="str">
        <f>IFERROR(VLOOKUP(C732,tramitacao!$A$2:$B$101,2,0),"0")</f>
        <v>Consulta Pública Inicial</v>
      </c>
      <c r="E732" s="10">
        <v>1.0</v>
      </c>
      <c r="F732" s="2" t="str">
        <f>IFERROR(VLOOKUP(E732,grupos!$A$2:$B$100,2,0),"0")</f>
        <v>Consulta Instâncias</v>
      </c>
      <c r="G732" s="10">
        <v>1.0</v>
      </c>
      <c r="H732" s="10" t="str">
        <f>IFERROR(VLOOKUP(G732,fontes!$A$2:$B$100,2,0),"0")</f>
        <v>Gestão Urbana</v>
      </c>
      <c r="I732" s="11">
        <v>43780.0</v>
      </c>
      <c r="J732" s="3" t="s">
        <v>1224</v>
      </c>
      <c r="K732" s="9" t="s">
        <v>27</v>
      </c>
      <c r="L732" s="9" t="s">
        <v>1225</v>
      </c>
    </row>
    <row r="733" ht="12.75" customHeight="1">
      <c r="A733" s="10">
        <v>12.0</v>
      </c>
      <c r="B733" s="2" t="str">
        <f>IFERROR(VLOOKUP(A733,projetos!$A$2:$B$96,2,0),"0")</f>
        <v>PIU Arco Pinheiros</v>
      </c>
      <c r="C733" s="10">
        <v>0.0</v>
      </c>
      <c r="D733" s="3" t="str">
        <f>IFERROR(VLOOKUP(C733,tramitacao!$A$2:$B$101,2,0),"0")</f>
        <v>0</v>
      </c>
      <c r="E733" s="10">
        <v>0.0</v>
      </c>
      <c r="F733" s="2" t="str">
        <f>IFERROR(VLOOKUP(E733,grupos!$A$2:$B$100,2,0),"0")</f>
        <v>0</v>
      </c>
      <c r="G733" s="10">
        <v>1.0</v>
      </c>
      <c r="H733" s="10" t="str">
        <f>IFERROR(VLOOKUP(G733,fontes!$A$2:$B$100,2,0),"0")</f>
        <v>Gestão Urbana</v>
      </c>
      <c r="I733" s="11">
        <v>43629.0</v>
      </c>
      <c r="J733" s="10"/>
      <c r="K733" s="9" t="s">
        <v>1226</v>
      </c>
      <c r="L733" s="9" t="s">
        <v>1227</v>
      </c>
    </row>
    <row r="734" ht="12.75" customHeight="1">
      <c r="A734" s="10">
        <v>12.0</v>
      </c>
      <c r="B734" s="2" t="str">
        <f>IFERROR(VLOOKUP(A734,projetos!$A$2:$B$96,2,0),"0")</f>
        <v>PIU Arco Pinheiros</v>
      </c>
      <c r="C734" s="10">
        <v>0.0</v>
      </c>
      <c r="D734" s="3" t="str">
        <f>IFERROR(VLOOKUP(C734,tramitacao!$A$2:$B$101,2,0),"0")</f>
        <v>0</v>
      </c>
      <c r="E734" s="10">
        <v>0.0</v>
      </c>
      <c r="F734" s="2" t="str">
        <f>IFERROR(VLOOKUP(E734,grupos!$A$2:$B$100,2,0),"0")</f>
        <v>0</v>
      </c>
      <c r="G734" s="10">
        <v>1.0</v>
      </c>
      <c r="H734" s="10" t="str">
        <f>IFERROR(VLOOKUP(G734,fontes!$A$2:$B$100,2,0),"0")</f>
        <v>Gestão Urbana</v>
      </c>
      <c r="I734" s="11">
        <v>43629.0</v>
      </c>
      <c r="J734" s="10"/>
      <c r="K734" s="9" t="s">
        <v>1228</v>
      </c>
      <c r="L734" s="9" t="s">
        <v>1229</v>
      </c>
    </row>
    <row r="735" ht="12.75" customHeight="1">
      <c r="A735" s="10">
        <v>12.0</v>
      </c>
      <c r="B735" s="2" t="str">
        <f>IFERROR(VLOOKUP(A735,projetos!$A$2:$B$96,2,0),"0")</f>
        <v>PIU Arco Pinheiros</v>
      </c>
      <c r="C735" s="10">
        <v>0.0</v>
      </c>
      <c r="D735" s="3" t="str">
        <f>IFERROR(VLOOKUP(C735,tramitacao!$A$2:$B$101,2,0),"0")</f>
        <v>0</v>
      </c>
      <c r="E735" s="10">
        <v>0.0</v>
      </c>
      <c r="F735" s="2" t="str">
        <f>IFERROR(VLOOKUP(E735,grupos!$A$2:$B$100,2,0),"0")</f>
        <v>0</v>
      </c>
      <c r="G735" s="10">
        <v>1.0</v>
      </c>
      <c r="H735" s="10" t="str">
        <f>IFERROR(VLOOKUP(G735,fontes!$A$2:$B$100,2,0),"0")</f>
        <v>Gestão Urbana</v>
      </c>
      <c r="I735" s="11">
        <v>43629.0</v>
      </c>
      <c r="J735" s="10"/>
      <c r="K735" s="9" t="s">
        <v>1230</v>
      </c>
      <c r="L735" s="9" t="s">
        <v>1231</v>
      </c>
    </row>
    <row r="736" ht="12.75" customHeight="1">
      <c r="A736" s="10">
        <v>12.0</v>
      </c>
      <c r="B736" s="2" t="str">
        <f>IFERROR(VLOOKUP(A736,projetos!$A$2:$B$96,2,0),"0")</f>
        <v>PIU Arco Pinheiros</v>
      </c>
      <c r="C736" s="10">
        <v>0.0</v>
      </c>
      <c r="D736" s="3" t="str">
        <f>IFERROR(VLOOKUP(C736,tramitacao!$A$2:$B$101,2,0),"0")</f>
        <v>0</v>
      </c>
      <c r="E736" s="10">
        <v>0.0</v>
      </c>
      <c r="F736" s="2" t="str">
        <f>IFERROR(VLOOKUP(E736,grupos!$A$2:$B$100,2,0),"0")</f>
        <v>0</v>
      </c>
      <c r="G736" s="10">
        <v>1.0</v>
      </c>
      <c r="H736" s="10" t="str">
        <f>IFERROR(VLOOKUP(G736,fontes!$A$2:$B$100,2,0),"0")</f>
        <v>Gestão Urbana</v>
      </c>
      <c r="I736" s="11">
        <v>43629.0</v>
      </c>
      <c r="J736" s="10"/>
      <c r="K736" s="9" t="s">
        <v>1232</v>
      </c>
      <c r="L736" s="9" t="s">
        <v>1233</v>
      </c>
    </row>
    <row r="737" ht="12.75" customHeight="1">
      <c r="A737" s="10">
        <v>12.0</v>
      </c>
      <c r="B737" s="2" t="str">
        <f>IFERROR(VLOOKUP(A737,projetos!$A$2:$B$96,2,0),"0")</f>
        <v>PIU Arco Pinheiros</v>
      </c>
      <c r="C737" s="10">
        <v>0.0</v>
      </c>
      <c r="D737" s="3" t="str">
        <f>IFERROR(VLOOKUP(C737,tramitacao!$A$2:$B$101,2,0),"0")</f>
        <v>0</v>
      </c>
      <c r="E737" s="10">
        <v>0.0</v>
      </c>
      <c r="F737" s="2" t="str">
        <f>IFERROR(VLOOKUP(E737,grupos!$A$2:$B$100,2,0),"0")</f>
        <v>0</v>
      </c>
      <c r="G737" s="10">
        <v>1.0</v>
      </c>
      <c r="H737" s="10" t="str">
        <f>IFERROR(VLOOKUP(G737,fontes!$A$2:$B$100,2,0),"0")</f>
        <v>Gestão Urbana</v>
      </c>
      <c r="I737" s="11">
        <v>43629.0</v>
      </c>
      <c r="J737" s="10"/>
      <c r="K737" s="9" t="s">
        <v>1234</v>
      </c>
      <c r="L737" s="9" t="s">
        <v>1235</v>
      </c>
    </row>
    <row r="738" ht="12.75" customHeight="1">
      <c r="A738" s="10">
        <v>12.0</v>
      </c>
      <c r="B738" s="2" t="str">
        <f>IFERROR(VLOOKUP(A738,projetos!$A$2:$B$96,2,0),"0")</f>
        <v>PIU Arco Pinheiros</v>
      </c>
      <c r="C738" s="10">
        <v>0.0</v>
      </c>
      <c r="D738" s="3" t="str">
        <f>IFERROR(VLOOKUP(C738,tramitacao!$A$2:$B$101,2,0),"0")</f>
        <v>0</v>
      </c>
      <c r="E738" s="10">
        <v>0.0</v>
      </c>
      <c r="F738" s="2" t="str">
        <f>IFERROR(VLOOKUP(E738,grupos!$A$2:$B$100,2,0),"0")</f>
        <v>0</v>
      </c>
      <c r="G738" s="10">
        <v>1.0</v>
      </c>
      <c r="H738" s="10" t="str">
        <f>IFERROR(VLOOKUP(G738,fontes!$A$2:$B$100,2,0),"0")</f>
        <v>Gestão Urbana</v>
      </c>
      <c r="I738" s="11">
        <v>43629.0</v>
      </c>
      <c r="J738" s="10"/>
      <c r="K738" s="9" t="s">
        <v>1236</v>
      </c>
      <c r="L738" s="9" t="s">
        <v>1237</v>
      </c>
    </row>
    <row r="739" ht="12.75" customHeight="1">
      <c r="A739" s="10">
        <v>12.0</v>
      </c>
      <c r="B739" s="2" t="str">
        <f>IFERROR(VLOOKUP(A739,projetos!$A$2:$B$96,2,0),"0")</f>
        <v>PIU Arco Pinheiros</v>
      </c>
      <c r="C739" s="10">
        <v>0.0</v>
      </c>
      <c r="D739" s="3" t="str">
        <f>IFERROR(VLOOKUP(C739,tramitacao!$A$2:$B$101,2,0),"0")</f>
        <v>0</v>
      </c>
      <c r="E739" s="10">
        <v>0.0</v>
      </c>
      <c r="F739" s="2" t="str">
        <f>IFERROR(VLOOKUP(E739,grupos!$A$2:$B$100,2,0),"0")</f>
        <v>0</v>
      </c>
      <c r="G739" s="10">
        <v>1.0</v>
      </c>
      <c r="H739" s="10" t="str">
        <f>IFERROR(VLOOKUP(G739,fontes!$A$2:$B$100,2,0),"0")</f>
        <v>Gestão Urbana</v>
      </c>
      <c r="I739" s="11">
        <v>43629.0</v>
      </c>
      <c r="J739" s="10"/>
      <c r="K739" s="9" t="s">
        <v>1238</v>
      </c>
      <c r="L739" s="9" t="s">
        <v>1239</v>
      </c>
    </row>
    <row r="740" ht="12.75" customHeight="1">
      <c r="A740" s="10">
        <v>12.0</v>
      </c>
      <c r="B740" s="2" t="str">
        <f>IFERROR(VLOOKUP(A740,projetos!$A$2:$B$96,2,0),"0")</f>
        <v>PIU Arco Pinheiros</v>
      </c>
      <c r="C740" s="10">
        <v>0.0</v>
      </c>
      <c r="D740" s="3" t="str">
        <f>IFERROR(VLOOKUP(C740,tramitacao!$A$2:$B$101,2,0),"0")</f>
        <v>0</v>
      </c>
      <c r="E740" s="10">
        <v>0.0</v>
      </c>
      <c r="F740" s="2" t="str">
        <f>IFERROR(VLOOKUP(E740,grupos!$A$2:$B$100,2,0),"0")</f>
        <v>0</v>
      </c>
      <c r="G740" s="10">
        <v>1.0</v>
      </c>
      <c r="H740" s="10" t="str">
        <f>IFERROR(VLOOKUP(G740,fontes!$A$2:$B$100,2,0),"0")</f>
        <v>Gestão Urbana</v>
      </c>
      <c r="I740" s="11">
        <v>43629.0</v>
      </c>
      <c r="J740" s="10"/>
      <c r="K740" s="9" t="s">
        <v>1240</v>
      </c>
      <c r="L740" s="9" t="s">
        <v>1237</v>
      </c>
    </row>
    <row r="741" ht="12.75" customHeight="1">
      <c r="A741" s="10">
        <v>12.0</v>
      </c>
      <c r="B741" s="2" t="str">
        <f>IFERROR(VLOOKUP(A741,projetos!$A$2:$B$96,2,0),"0")</f>
        <v>PIU Arco Pinheiros</v>
      </c>
      <c r="C741" s="10">
        <v>0.0</v>
      </c>
      <c r="D741" s="3" t="str">
        <f>IFERROR(VLOOKUP(C741,tramitacao!$A$2:$B$101,2,0),"0")</f>
        <v>0</v>
      </c>
      <c r="E741" s="10">
        <v>0.0</v>
      </c>
      <c r="F741" s="2" t="str">
        <f>IFERROR(VLOOKUP(E741,grupos!$A$2:$B$100,2,0),"0")</f>
        <v>0</v>
      </c>
      <c r="G741" s="10">
        <v>1.0</v>
      </c>
      <c r="H741" s="10" t="str">
        <f>IFERROR(VLOOKUP(G741,fontes!$A$2:$B$100,2,0),"0")</f>
        <v>Gestão Urbana</v>
      </c>
      <c r="I741" s="11">
        <v>43629.0</v>
      </c>
      <c r="J741" s="10"/>
      <c r="K741" s="9" t="s">
        <v>1241</v>
      </c>
      <c r="L741" s="9" t="s">
        <v>1242</v>
      </c>
      <c r="M741" s="9"/>
      <c r="N741" s="9"/>
      <c r="O741" s="9"/>
      <c r="P741" s="9"/>
      <c r="Q741" s="9"/>
      <c r="R741" s="9"/>
      <c r="S741" s="9"/>
      <c r="T741" s="9"/>
      <c r="U741" s="9"/>
      <c r="V741" s="9"/>
      <c r="W741" s="9"/>
      <c r="X741" s="9"/>
      <c r="Y741" s="9"/>
      <c r="Z741" s="9"/>
      <c r="AA741" s="9"/>
    </row>
    <row r="742" ht="12.75" customHeight="1">
      <c r="A742" s="10">
        <v>12.0</v>
      </c>
      <c r="B742" s="2" t="str">
        <f>IFERROR(VLOOKUP(A742,projetos!$A$2:$B$96,2,0),"0")</f>
        <v>PIU Arco Pinheiros</v>
      </c>
      <c r="C742" s="10">
        <v>0.0</v>
      </c>
      <c r="D742" s="3" t="str">
        <f>IFERROR(VLOOKUP(C742,tramitacao!$A$2:$B$101,2,0),"0")</f>
        <v>0</v>
      </c>
      <c r="E742" s="10">
        <v>0.0</v>
      </c>
      <c r="F742" s="2" t="str">
        <f>IFERROR(VLOOKUP(E742,grupos!$A$2:$B$100,2,0),"0")</f>
        <v>0</v>
      </c>
      <c r="G742" s="10">
        <v>1.0</v>
      </c>
      <c r="H742" s="10" t="str">
        <f>IFERROR(VLOOKUP(G742,fontes!$A$2:$B$100,2,0),"0")</f>
        <v>Gestão Urbana</v>
      </c>
      <c r="I742" s="11">
        <v>43629.0</v>
      </c>
      <c r="J742" s="10"/>
      <c r="K742" s="9" t="s">
        <v>1243</v>
      </c>
      <c r="L742" s="9" t="s">
        <v>1244</v>
      </c>
    </row>
    <row r="743" ht="12.75" customHeight="1">
      <c r="A743" s="10">
        <v>12.0</v>
      </c>
      <c r="B743" s="2" t="str">
        <f>IFERROR(VLOOKUP(A743,projetos!$A$2:$B$96,2,0),"0")</f>
        <v>PIU Arco Pinheiros</v>
      </c>
      <c r="C743" s="10">
        <v>0.0</v>
      </c>
      <c r="D743" s="3" t="str">
        <f>IFERROR(VLOOKUP(C743,tramitacao!$A$2:$B$101,2,0),"0")</f>
        <v>0</v>
      </c>
      <c r="E743" s="10">
        <v>0.0</v>
      </c>
      <c r="F743" s="2" t="str">
        <f>IFERROR(VLOOKUP(E743,grupos!$A$2:$B$100,2,0),"0")</f>
        <v>0</v>
      </c>
      <c r="G743" s="10">
        <v>1.0</v>
      </c>
      <c r="H743" s="10" t="str">
        <f>IFERROR(VLOOKUP(G743,fontes!$A$2:$B$100,2,0),"0")</f>
        <v>Gestão Urbana</v>
      </c>
      <c r="I743" s="11">
        <v>43629.0</v>
      </c>
      <c r="J743" s="10"/>
      <c r="K743" s="9" t="s">
        <v>1245</v>
      </c>
      <c r="L743" s="9" t="s">
        <v>1246</v>
      </c>
    </row>
    <row r="744" ht="12.75" customHeight="1">
      <c r="A744" s="10">
        <v>12.0</v>
      </c>
      <c r="B744" s="2" t="str">
        <f>IFERROR(VLOOKUP(A744,projetos!$A$2:$B$96,2,0),"0")</f>
        <v>PIU Arco Pinheiros</v>
      </c>
      <c r="C744" s="10">
        <v>0.0</v>
      </c>
      <c r="D744" s="3" t="str">
        <f>IFERROR(VLOOKUP(C744,tramitacao!$A$2:$B$101,2,0),"0")</f>
        <v>0</v>
      </c>
      <c r="E744" s="10">
        <v>0.0</v>
      </c>
      <c r="F744" s="2" t="str">
        <f>IFERROR(VLOOKUP(E744,grupos!$A$2:$B$100,2,0),"0")</f>
        <v>0</v>
      </c>
      <c r="G744" s="10">
        <v>1.0</v>
      </c>
      <c r="H744" s="10" t="str">
        <f>IFERROR(VLOOKUP(G744,fontes!$A$2:$B$100,2,0),"0")</f>
        <v>Gestão Urbana</v>
      </c>
      <c r="I744" s="11">
        <v>43629.0</v>
      </c>
      <c r="J744" s="10"/>
      <c r="K744" s="9" t="s">
        <v>1247</v>
      </c>
      <c r="L744" s="9" t="s">
        <v>1248</v>
      </c>
    </row>
    <row r="745" ht="12.75" customHeight="1">
      <c r="A745" s="10">
        <v>12.0</v>
      </c>
      <c r="B745" s="2" t="str">
        <f>IFERROR(VLOOKUP(A745,projetos!$A$2:$B$96,2,0),"0")</f>
        <v>PIU Arco Pinheiros</v>
      </c>
      <c r="C745" s="10">
        <v>0.0</v>
      </c>
      <c r="D745" s="3" t="str">
        <f>IFERROR(VLOOKUP(C745,tramitacao!$A$2:$B$101,2,0),"0")</f>
        <v>0</v>
      </c>
      <c r="E745" s="10">
        <v>0.0</v>
      </c>
      <c r="F745" s="2" t="str">
        <f>IFERROR(VLOOKUP(E745,grupos!$A$2:$B$100,2,0),"0")</f>
        <v>0</v>
      </c>
      <c r="G745" s="10">
        <v>1.0</v>
      </c>
      <c r="H745" s="10" t="str">
        <f>IFERROR(VLOOKUP(G745,fontes!$A$2:$B$100,2,0),"0")</f>
        <v>Gestão Urbana</v>
      </c>
      <c r="I745" s="11">
        <v>43629.0</v>
      </c>
      <c r="J745" s="10"/>
      <c r="K745" s="9" t="s">
        <v>1249</v>
      </c>
      <c r="L745" s="9" t="s">
        <v>1250</v>
      </c>
    </row>
    <row r="746" ht="12.75" customHeight="1">
      <c r="A746" s="10">
        <v>12.0</v>
      </c>
      <c r="B746" s="2" t="str">
        <f>IFERROR(VLOOKUP(A746,projetos!$A$2:$B$96,2,0),"0")</f>
        <v>PIU Arco Pinheiros</v>
      </c>
      <c r="C746" s="10">
        <v>0.0</v>
      </c>
      <c r="D746" s="3" t="str">
        <f>IFERROR(VLOOKUP(C746,tramitacao!$A$2:$B$101,2,0),"0")</f>
        <v>0</v>
      </c>
      <c r="E746" s="10">
        <v>0.0</v>
      </c>
      <c r="F746" s="2" t="str">
        <f>IFERROR(VLOOKUP(E746,grupos!$A$2:$B$100,2,0),"0")</f>
        <v>0</v>
      </c>
      <c r="G746" s="10">
        <v>1.0</v>
      </c>
      <c r="H746" s="10" t="str">
        <f>IFERROR(VLOOKUP(G746,fontes!$A$2:$B$100,2,0),"0")</f>
        <v>Gestão Urbana</v>
      </c>
      <c r="I746" s="11">
        <v>43629.0</v>
      </c>
      <c r="J746" s="10"/>
      <c r="K746" s="9" t="s">
        <v>1251</v>
      </c>
      <c r="L746" s="9" t="s">
        <v>1252</v>
      </c>
    </row>
    <row r="747" ht="12.75" customHeight="1">
      <c r="A747" s="10">
        <v>12.0</v>
      </c>
      <c r="B747" s="2" t="str">
        <f>IFERROR(VLOOKUP(A747,projetos!$A$2:$B$96,2,0),"0")</f>
        <v>PIU Arco Pinheiros</v>
      </c>
      <c r="C747" s="10">
        <v>0.0</v>
      </c>
      <c r="D747" s="3" t="str">
        <f>IFERROR(VLOOKUP(C747,tramitacao!$A$2:$B$101,2,0),"0")</f>
        <v>0</v>
      </c>
      <c r="E747" s="10">
        <v>0.0</v>
      </c>
      <c r="F747" s="2" t="str">
        <f>IFERROR(VLOOKUP(E747,grupos!$A$2:$B$100,2,0),"0")</f>
        <v>0</v>
      </c>
      <c r="G747" s="10">
        <v>1.0</v>
      </c>
      <c r="H747" s="10" t="str">
        <f>IFERROR(VLOOKUP(G747,fontes!$A$2:$B$100,2,0),"0")</f>
        <v>Gestão Urbana</v>
      </c>
      <c r="I747" s="11">
        <v>43633.0</v>
      </c>
      <c r="J747" s="10"/>
      <c r="K747" s="9" t="s">
        <v>1253</v>
      </c>
      <c r="L747" s="9" t="s">
        <v>1254</v>
      </c>
    </row>
    <row r="748" ht="12.75" customHeight="1">
      <c r="A748" s="10">
        <v>12.0</v>
      </c>
      <c r="B748" s="2" t="str">
        <f>IFERROR(VLOOKUP(A748,projetos!$A$2:$B$96,2,0),"0")</f>
        <v>PIU Arco Pinheiros</v>
      </c>
      <c r="C748" s="10">
        <v>0.0</v>
      </c>
      <c r="D748" s="3" t="str">
        <f>IFERROR(VLOOKUP(C748,tramitacao!$A$2:$B$101,2,0),"0")</f>
        <v>0</v>
      </c>
      <c r="E748" s="10">
        <v>0.0</v>
      </c>
      <c r="F748" s="2" t="str">
        <f>IFERROR(VLOOKUP(E748,grupos!$A$2:$B$100,2,0),"0")</f>
        <v>0</v>
      </c>
      <c r="G748" s="10">
        <v>1.0</v>
      </c>
      <c r="H748" s="10" t="str">
        <f>IFERROR(VLOOKUP(G748,fontes!$A$2:$B$100,2,0),"0")</f>
        <v>Gestão Urbana</v>
      </c>
      <c r="I748" s="11">
        <v>43633.0</v>
      </c>
      <c r="J748" s="10"/>
      <c r="K748" s="9" t="s">
        <v>1255</v>
      </c>
      <c r="L748" s="9" t="s">
        <v>1256</v>
      </c>
    </row>
    <row r="749" ht="12.75" customHeight="1">
      <c r="A749" s="10">
        <v>12.0</v>
      </c>
      <c r="B749" s="2" t="str">
        <f>IFERROR(VLOOKUP(A749,projetos!$A$2:$B$96,2,0),"0")</f>
        <v>PIU Arco Pinheiros</v>
      </c>
      <c r="C749" s="10">
        <v>0.0</v>
      </c>
      <c r="D749" s="3" t="str">
        <f>IFERROR(VLOOKUP(C749,tramitacao!$A$2:$B$101,2,0),"0")</f>
        <v>0</v>
      </c>
      <c r="E749" s="10">
        <v>0.0</v>
      </c>
      <c r="F749" s="2" t="str">
        <f>IFERROR(VLOOKUP(E749,grupos!$A$2:$B$100,2,0),"0")</f>
        <v>0</v>
      </c>
      <c r="G749" s="10">
        <v>1.0</v>
      </c>
      <c r="H749" s="10" t="str">
        <f>IFERROR(VLOOKUP(G749,fontes!$A$2:$B$100,2,0),"0")</f>
        <v>Gestão Urbana</v>
      </c>
      <c r="I749" s="11">
        <v>43633.0</v>
      </c>
      <c r="J749" s="10"/>
      <c r="K749" s="9" t="s">
        <v>1257</v>
      </c>
      <c r="L749" s="9" t="s">
        <v>1258</v>
      </c>
    </row>
    <row r="750" ht="12.75" customHeight="1">
      <c r="A750" s="10">
        <v>12.0</v>
      </c>
      <c r="B750" s="2" t="str">
        <f>IFERROR(VLOOKUP(A750,projetos!$A$2:$B$96,2,0),"0")</f>
        <v>PIU Arco Pinheiros</v>
      </c>
      <c r="C750" s="10">
        <v>0.0</v>
      </c>
      <c r="D750" s="3" t="str">
        <f>IFERROR(VLOOKUP(C750,tramitacao!$A$2:$B$101,2,0),"0")</f>
        <v>0</v>
      </c>
      <c r="E750" s="10">
        <v>0.0</v>
      </c>
      <c r="F750" s="2" t="str">
        <f>IFERROR(VLOOKUP(E750,grupos!$A$2:$B$100,2,0),"0")</f>
        <v>0</v>
      </c>
      <c r="G750" s="10">
        <v>1.0</v>
      </c>
      <c r="H750" s="10" t="str">
        <f>IFERROR(VLOOKUP(G750,fontes!$A$2:$B$100,2,0),"0")</f>
        <v>Gestão Urbana</v>
      </c>
      <c r="I750" s="11">
        <v>43633.0</v>
      </c>
      <c r="J750" s="10"/>
      <c r="K750" s="9" t="s">
        <v>1259</v>
      </c>
      <c r="L750" s="9" t="s">
        <v>1260</v>
      </c>
    </row>
    <row r="751" ht="12.75" customHeight="1">
      <c r="A751" s="10">
        <v>12.0</v>
      </c>
      <c r="B751" s="2" t="str">
        <f>IFERROR(VLOOKUP(A751,projetos!$A$2:$B$96,2,0),"0")</f>
        <v>PIU Arco Pinheiros</v>
      </c>
      <c r="C751" s="10">
        <v>0.0</v>
      </c>
      <c r="D751" s="3" t="str">
        <f>IFERROR(VLOOKUP(C751,tramitacao!$A$2:$B$101,2,0),"0")</f>
        <v>0</v>
      </c>
      <c r="E751" s="10">
        <v>0.0</v>
      </c>
      <c r="F751" s="2" t="str">
        <f>IFERROR(VLOOKUP(E751,grupos!$A$2:$B$100,2,0),"0")</f>
        <v>0</v>
      </c>
      <c r="G751" s="10">
        <v>1.0</v>
      </c>
      <c r="H751" s="10" t="str">
        <f>IFERROR(VLOOKUP(G751,fontes!$A$2:$B$100,2,0),"0")</f>
        <v>Gestão Urbana</v>
      </c>
      <c r="I751" s="11">
        <v>43633.0</v>
      </c>
      <c r="J751" s="10"/>
      <c r="K751" s="9" t="s">
        <v>1261</v>
      </c>
      <c r="L751" s="9" t="s">
        <v>1262</v>
      </c>
    </row>
    <row r="752" ht="12.75" customHeight="1">
      <c r="A752" s="10">
        <v>12.0</v>
      </c>
      <c r="B752" s="2" t="str">
        <f>IFERROR(VLOOKUP(A752,projetos!$A$2:$B$96,2,0),"0")</f>
        <v>PIU Arco Pinheiros</v>
      </c>
      <c r="C752" s="10">
        <v>0.0</v>
      </c>
      <c r="D752" s="3" t="str">
        <f>IFERROR(VLOOKUP(C752,tramitacao!$A$2:$B$101,2,0),"0")</f>
        <v>0</v>
      </c>
      <c r="E752" s="10">
        <v>0.0</v>
      </c>
      <c r="F752" s="2" t="str">
        <f>IFERROR(VLOOKUP(E752,grupos!$A$2:$B$100,2,0),"0")</f>
        <v>0</v>
      </c>
      <c r="G752" s="10">
        <v>1.0</v>
      </c>
      <c r="H752" s="10" t="str">
        <f>IFERROR(VLOOKUP(G752,fontes!$A$2:$B$100,2,0),"0")</f>
        <v>Gestão Urbana</v>
      </c>
      <c r="I752" s="11">
        <v>43633.0</v>
      </c>
      <c r="J752" s="10"/>
      <c r="K752" s="9" t="s">
        <v>1263</v>
      </c>
      <c r="L752" s="9" t="s">
        <v>1264</v>
      </c>
    </row>
    <row r="753" ht="12.75" customHeight="1">
      <c r="A753" s="10">
        <v>12.0</v>
      </c>
      <c r="B753" s="2" t="str">
        <f>IFERROR(VLOOKUP(A753,projetos!$A$2:$B$96,2,0),"0")</f>
        <v>PIU Arco Pinheiros</v>
      </c>
      <c r="C753" s="10">
        <v>0.0</v>
      </c>
      <c r="D753" s="3" t="str">
        <f>IFERROR(VLOOKUP(C753,tramitacao!$A$2:$B$101,2,0),"0")</f>
        <v>0</v>
      </c>
      <c r="E753" s="10">
        <v>0.0</v>
      </c>
      <c r="F753" s="2" t="str">
        <f>IFERROR(VLOOKUP(E753,grupos!$A$2:$B$100,2,0),"0")</f>
        <v>0</v>
      </c>
      <c r="G753" s="10">
        <v>1.0</v>
      </c>
      <c r="H753" s="10" t="str">
        <f>IFERROR(VLOOKUP(G753,fontes!$A$2:$B$100,2,0),"0")</f>
        <v>Gestão Urbana</v>
      </c>
      <c r="I753" s="11">
        <v>43633.0</v>
      </c>
      <c r="J753" s="10"/>
      <c r="K753" s="9" t="s">
        <v>1265</v>
      </c>
      <c r="L753" s="9" t="s">
        <v>1266</v>
      </c>
    </row>
    <row r="754" ht="12.75" customHeight="1">
      <c r="A754" s="10">
        <v>12.0</v>
      </c>
      <c r="B754" s="2" t="str">
        <f>IFERROR(VLOOKUP(A754,projetos!$A$2:$B$96,2,0),"0")</f>
        <v>PIU Arco Pinheiros</v>
      </c>
      <c r="C754" s="10">
        <v>0.0</v>
      </c>
      <c r="D754" s="3" t="str">
        <f>IFERROR(VLOOKUP(C754,tramitacao!$A$2:$B$101,2,0),"0")</f>
        <v>0</v>
      </c>
      <c r="E754" s="10">
        <v>0.0</v>
      </c>
      <c r="F754" s="2" t="str">
        <f>IFERROR(VLOOKUP(E754,grupos!$A$2:$B$100,2,0),"0")</f>
        <v>0</v>
      </c>
      <c r="G754" s="10">
        <v>1.0</v>
      </c>
      <c r="H754" s="10" t="str">
        <f>IFERROR(VLOOKUP(G754,fontes!$A$2:$B$100,2,0),"0")</f>
        <v>Gestão Urbana</v>
      </c>
      <c r="I754" s="11">
        <v>43633.0</v>
      </c>
      <c r="J754" s="10"/>
      <c r="K754" s="9" t="s">
        <v>1267</v>
      </c>
      <c r="L754" s="9" t="s">
        <v>1268</v>
      </c>
    </row>
    <row r="755" ht="12.75" customHeight="1">
      <c r="A755" s="10">
        <v>12.0</v>
      </c>
      <c r="B755" s="2" t="str">
        <f>IFERROR(VLOOKUP(A755,projetos!$A$2:$B$96,2,0),"0")</f>
        <v>PIU Arco Pinheiros</v>
      </c>
      <c r="C755" s="10">
        <v>0.0</v>
      </c>
      <c r="D755" s="3" t="str">
        <f>IFERROR(VLOOKUP(C755,tramitacao!$A$2:$B$101,2,0),"0")</f>
        <v>0</v>
      </c>
      <c r="E755" s="10">
        <v>0.0</v>
      </c>
      <c r="F755" s="2" t="str">
        <f>IFERROR(VLOOKUP(E755,grupos!$A$2:$B$100,2,0),"0")</f>
        <v>0</v>
      </c>
      <c r="G755" s="10">
        <v>1.0</v>
      </c>
      <c r="H755" s="10" t="str">
        <f>IFERROR(VLOOKUP(G755,fontes!$A$2:$B$100,2,0),"0")</f>
        <v>Gestão Urbana</v>
      </c>
      <c r="I755" s="11">
        <v>43633.0</v>
      </c>
      <c r="J755" s="10"/>
      <c r="K755" s="9" t="s">
        <v>1269</v>
      </c>
      <c r="L755" s="9" t="s">
        <v>1270</v>
      </c>
    </row>
    <row r="756" ht="12.75" customHeight="1">
      <c r="A756" s="10">
        <v>2.0</v>
      </c>
      <c r="B756" s="2" t="str">
        <f>IFERROR(VLOOKUP(A756,projetos!$A$2:$B$96,2,0),"0")</f>
        <v>PIU Vila Leopoldina</v>
      </c>
      <c r="C756" s="10">
        <v>5.0</v>
      </c>
      <c r="D756" s="3" t="str">
        <f>IFERROR(VLOOKUP(C756,tramitacao!$A$2:$B$101,2,0),"0")</f>
        <v>Discussão Pública</v>
      </c>
      <c r="E756" s="10">
        <v>7.0</v>
      </c>
      <c r="F756" s="2" t="str">
        <f>IFERROR(VLOOKUP(E756,grupos!$A$2:$B$100,2,0),"0")</f>
        <v>Projeto Final</v>
      </c>
      <c r="G756" s="10">
        <v>1.0</v>
      </c>
      <c r="H756" s="10" t="str">
        <f>IFERROR(VLOOKUP(G756,fontes!$A$2:$B$100,2,0),"0")</f>
        <v>Gestão Urbana</v>
      </c>
      <c r="I756" s="11">
        <v>43634.0</v>
      </c>
      <c r="J756" s="10"/>
      <c r="K756" s="9" t="s">
        <v>1271</v>
      </c>
      <c r="L756" s="14" t="s">
        <v>1272</v>
      </c>
    </row>
    <row r="757" ht="12.75" customHeight="1">
      <c r="A757" s="10">
        <v>2.0</v>
      </c>
      <c r="B757" s="2" t="str">
        <f>IFERROR(VLOOKUP(A757,projetos!$A$2:$B$96,2,0),"0")</f>
        <v>PIU Vila Leopoldina</v>
      </c>
      <c r="C757" s="10">
        <v>7.0</v>
      </c>
      <c r="D757" s="3" t="str">
        <f>IFERROR(VLOOKUP(C757,tramitacao!$A$2:$B$101,2,0),"0")</f>
        <v>Encaminhamento Jurídico</v>
      </c>
      <c r="E757" s="10">
        <v>7.0</v>
      </c>
      <c r="F757" s="2" t="str">
        <f>IFERROR(VLOOKUP(E757,grupos!$A$2:$B$100,2,0),"0")</f>
        <v>Projeto Final</v>
      </c>
      <c r="G757" s="10">
        <v>10.0</v>
      </c>
      <c r="H757" s="10" t="str">
        <f>IFERROR(VLOOKUP(G757,fontes!$A$2:$B$100,2,0),"0")</f>
        <v>SEI</v>
      </c>
      <c r="I757" s="11">
        <v>43634.0</v>
      </c>
      <c r="J757" s="10"/>
      <c r="K757" s="9" t="s">
        <v>1273</v>
      </c>
      <c r="L757" s="14" t="s">
        <v>1274</v>
      </c>
    </row>
    <row r="758" ht="12.75" customHeight="1">
      <c r="A758" s="10">
        <v>12.0</v>
      </c>
      <c r="B758" s="2" t="str">
        <f>IFERROR(VLOOKUP(A758,projetos!$A$2:$B$96,2,0),"0")</f>
        <v>PIU Arco Pinheiros</v>
      </c>
      <c r="C758" s="10">
        <v>5.0</v>
      </c>
      <c r="D758" s="3" t="str">
        <f>IFERROR(VLOOKUP(C758,tramitacao!$A$2:$B$101,2,0),"0")</f>
        <v>Discussão Pública</v>
      </c>
      <c r="E758" s="10">
        <v>3.0</v>
      </c>
      <c r="F758" s="2" t="str">
        <f>IFERROR(VLOOKUP(E758,grupos!$A$2:$B$100,2,0),"0")</f>
        <v>Consulta Minuta</v>
      </c>
      <c r="G758" s="10">
        <v>1.0</v>
      </c>
      <c r="H758" s="10" t="str">
        <f>IFERROR(VLOOKUP(G758,fontes!$A$2:$B$100,2,0),"0")</f>
        <v>Gestão Urbana</v>
      </c>
      <c r="I758" s="11">
        <v>43634.0</v>
      </c>
      <c r="J758" s="10"/>
      <c r="K758" s="9" t="s">
        <v>1275</v>
      </c>
      <c r="L758" s="14" t="s">
        <v>1276</v>
      </c>
    </row>
    <row r="759" ht="12.75" customHeight="1">
      <c r="A759" s="10">
        <v>12.0</v>
      </c>
      <c r="B759" s="2" t="str">
        <f>IFERROR(VLOOKUP(A759,projetos!$A$2:$B$96,2,0),"0")</f>
        <v>PIU Arco Pinheiros</v>
      </c>
      <c r="C759" s="10">
        <v>5.0</v>
      </c>
      <c r="D759" s="3" t="str">
        <f>IFERROR(VLOOKUP(C759,tramitacao!$A$2:$B$101,2,0),"0")</f>
        <v>Discussão Pública</v>
      </c>
      <c r="E759" s="10">
        <v>2.0</v>
      </c>
      <c r="F759" s="2" t="str">
        <f>IFERROR(VLOOKUP(E759,grupos!$A$2:$B$100,2,0),"0")</f>
        <v>Consulta Inicial</v>
      </c>
      <c r="G759" s="10">
        <v>1.0</v>
      </c>
      <c r="H759" s="10" t="str">
        <f>IFERROR(VLOOKUP(G759,fontes!$A$2:$B$100,2,0),"0")</f>
        <v>Gestão Urbana</v>
      </c>
      <c r="I759" s="11">
        <v>43634.0</v>
      </c>
      <c r="J759" s="10"/>
      <c r="K759" s="9" t="s">
        <v>1277</v>
      </c>
      <c r="L759" s="14" t="s">
        <v>1278</v>
      </c>
    </row>
    <row r="760" ht="12.75" customHeight="1">
      <c r="A760" s="10">
        <v>12.0</v>
      </c>
      <c r="B760" s="2" t="str">
        <f>IFERROR(VLOOKUP(A760,projetos!$A$2:$B$96,2,0),"0")</f>
        <v>PIU Arco Pinheiros</v>
      </c>
      <c r="C760" s="10">
        <v>0.0</v>
      </c>
      <c r="D760" s="3" t="str">
        <f>IFERROR(VLOOKUP(C760,tramitacao!$A$2:$B$101,2,0),"0")</f>
        <v>0</v>
      </c>
      <c r="E760" s="10">
        <v>0.0</v>
      </c>
      <c r="F760" s="2" t="str">
        <f>IFERROR(VLOOKUP(E760,grupos!$A$2:$B$100,2,0),"0")</f>
        <v>0</v>
      </c>
      <c r="G760" s="10">
        <v>1.0</v>
      </c>
      <c r="H760" s="10" t="str">
        <f>IFERROR(VLOOKUP(G760,fontes!$A$2:$B$100,2,0),"0")</f>
        <v>Gestão Urbana</v>
      </c>
      <c r="I760" s="11">
        <v>43635.0</v>
      </c>
      <c r="J760" s="10"/>
      <c r="K760" s="9" t="s">
        <v>940</v>
      </c>
      <c r="L760" s="9" t="s">
        <v>1279</v>
      </c>
    </row>
    <row r="761" ht="12.75" customHeight="1">
      <c r="A761" s="10">
        <v>12.0</v>
      </c>
      <c r="B761" s="2" t="str">
        <f>IFERROR(VLOOKUP(A761,projetos!$A$2:$B$96,2,0),"0")</f>
        <v>PIU Arco Pinheiros</v>
      </c>
      <c r="C761" s="10">
        <v>0.0</v>
      </c>
      <c r="D761" s="3" t="str">
        <f>IFERROR(VLOOKUP(C761,tramitacao!$A$2:$B$101,2,0),"0")</f>
        <v>0</v>
      </c>
      <c r="E761" s="10">
        <v>0.0</v>
      </c>
      <c r="F761" s="2" t="str">
        <f>IFERROR(VLOOKUP(E761,grupos!$A$2:$B$100,2,0),"0")</f>
        <v>0</v>
      </c>
      <c r="G761" s="10">
        <v>1.0</v>
      </c>
      <c r="H761" s="10" t="str">
        <f>IFERROR(VLOOKUP(G761,fontes!$A$2:$B$100,2,0),"0")</f>
        <v>Gestão Urbana</v>
      </c>
      <c r="I761" s="11">
        <v>43635.0</v>
      </c>
      <c r="J761" s="10"/>
      <c r="K761" s="9" t="s">
        <v>1280</v>
      </c>
      <c r="L761" s="9" t="s">
        <v>1281</v>
      </c>
    </row>
    <row r="762" ht="12.75" customHeight="1">
      <c r="A762" s="10">
        <v>12.0</v>
      </c>
      <c r="B762" s="2" t="str">
        <f>IFERROR(VLOOKUP(A762,projetos!$A$2:$B$96,2,0),"0")</f>
        <v>PIU Arco Pinheiros</v>
      </c>
      <c r="C762" s="10">
        <v>0.0</v>
      </c>
      <c r="D762" s="3" t="str">
        <f>IFERROR(VLOOKUP(C762,tramitacao!$A$2:$B$101,2,0),"0")</f>
        <v>0</v>
      </c>
      <c r="E762" s="10">
        <v>0.0</v>
      </c>
      <c r="F762" s="2" t="str">
        <f>IFERROR(VLOOKUP(E762,grupos!$A$2:$B$100,2,0),"0")</f>
        <v>0</v>
      </c>
      <c r="G762" s="10">
        <v>1.0</v>
      </c>
      <c r="H762" s="10" t="str">
        <f>IFERROR(VLOOKUP(G762,fontes!$A$2:$B$100,2,0),"0")</f>
        <v>Gestão Urbana</v>
      </c>
      <c r="I762" s="11">
        <v>43635.0</v>
      </c>
      <c r="J762" s="10"/>
      <c r="K762" s="9" t="s">
        <v>944</v>
      </c>
      <c r="L762" s="9" t="s">
        <v>1282</v>
      </c>
    </row>
    <row r="763" ht="12.75" customHeight="1">
      <c r="A763" s="10">
        <v>12.0</v>
      </c>
      <c r="B763" s="2" t="str">
        <f>IFERROR(VLOOKUP(A763,projetos!$A$2:$B$96,2,0),"0")</f>
        <v>PIU Arco Pinheiros</v>
      </c>
      <c r="C763" s="10">
        <v>0.0</v>
      </c>
      <c r="D763" s="3" t="str">
        <f>IFERROR(VLOOKUP(C763,tramitacao!$A$2:$B$101,2,0),"0")</f>
        <v>0</v>
      </c>
      <c r="E763" s="10">
        <v>0.0</v>
      </c>
      <c r="F763" s="2" t="str">
        <f>IFERROR(VLOOKUP(E763,grupos!$A$2:$B$100,2,0),"0")</f>
        <v>0</v>
      </c>
      <c r="G763" s="10">
        <v>1.0</v>
      </c>
      <c r="H763" s="10" t="str">
        <f>IFERROR(VLOOKUP(G763,fontes!$A$2:$B$100,2,0),"0")</f>
        <v>Gestão Urbana</v>
      </c>
      <c r="I763" s="11">
        <v>43635.0</v>
      </c>
      <c r="J763" s="10"/>
      <c r="K763" s="9" t="s">
        <v>946</v>
      </c>
      <c r="L763" s="9" t="s">
        <v>1283</v>
      </c>
    </row>
    <row r="764" ht="12.75" customHeight="1">
      <c r="A764" s="10">
        <v>12.0</v>
      </c>
      <c r="B764" s="2" t="str">
        <f>IFERROR(VLOOKUP(A764,projetos!$A$2:$B$96,2,0),"0")</f>
        <v>PIU Arco Pinheiros</v>
      </c>
      <c r="C764" s="10">
        <v>0.0</v>
      </c>
      <c r="D764" s="3" t="str">
        <f>IFERROR(VLOOKUP(C764,tramitacao!$A$2:$B$101,2,0),"0")</f>
        <v>0</v>
      </c>
      <c r="E764" s="10">
        <v>0.0</v>
      </c>
      <c r="F764" s="2" t="str">
        <f>IFERROR(VLOOKUP(E764,grupos!$A$2:$B$100,2,0),"0")</f>
        <v>0</v>
      </c>
      <c r="G764" s="10">
        <v>1.0</v>
      </c>
      <c r="H764" s="10" t="str">
        <f>IFERROR(VLOOKUP(G764,fontes!$A$2:$B$100,2,0),"0")</f>
        <v>Gestão Urbana</v>
      </c>
      <c r="I764" s="11">
        <v>43635.0</v>
      </c>
      <c r="J764" s="10"/>
      <c r="K764" s="9" t="s">
        <v>948</v>
      </c>
      <c r="L764" s="9" t="s">
        <v>1284</v>
      </c>
    </row>
    <row r="765" ht="12.75" customHeight="1">
      <c r="A765" s="10">
        <v>12.0</v>
      </c>
      <c r="B765" s="2" t="str">
        <f>IFERROR(VLOOKUP(A765,projetos!$A$2:$B$96,2,0),"0")</f>
        <v>PIU Arco Pinheiros</v>
      </c>
      <c r="C765" s="10">
        <v>0.0</v>
      </c>
      <c r="D765" s="3" t="str">
        <f>IFERROR(VLOOKUP(C765,tramitacao!$A$2:$B$101,2,0),"0")</f>
        <v>0</v>
      </c>
      <c r="E765" s="10">
        <v>0.0</v>
      </c>
      <c r="F765" s="2" t="str">
        <f>IFERROR(VLOOKUP(E765,grupos!$A$2:$B$100,2,0),"0")</f>
        <v>0</v>
      </c>
      <c r="G765" s="10">
        <v>1.0</v>
      </c>
      <c r="H765" s="10" t="str">
        <f>IFERROR(VLOOKUP(G765,fontes!$A$2:$B$100,2,0),"0")</f>
        <v>Gestão Urbana</v>
      </c>
      <c r="I765" s="11">
        <v>43635.0</v>
      </c>
      <c r="J765" s="10"/>
      <c r="K765" s="9" t="s">
        <v>950</v>
      </c>
      <c r="L765" s="9" t="s">
        <v>1285</v>
      </c>
    </row>
    <row r="766" ht="12.75" customHeight="1">
      <c r="A766" s="10">
        <v>12.0</v>
      </c>
      <c r="B766" s="2" t="str">
        <f>IFERROR(VLOOKUP(A766,projetos!$A$2:$B$96,2,0),"0")</f>
        <v>PIU Arco Pinheiros</v>
      </c>
      <c r="C766" s="10">
        <v>0.0</v>
      </c>
      <c r="D766" s="3" t="str">
        <f>IFERROR(VLOOKUP(C766,tramitacao!$A$2:$B$101,2,0),"0")</f>
        <v>0</v>
      </c>
      <c r="E766" s="10">
        <v>0.0</v>
      </c>
      <c r="F766" s="2" t="str">
        <f>IFERROR(VLOOKUP(E766,grupos!$A$2:$B$100,2,0),"0")</f>
        <v>0</v>
      </c>
      <c r="G766" s="10">
        <v>1.0</v>
      </c>
      <c r="H766" s="10" t="str">
        <f>IFERROR(VLOOKUP(G766,fontes!$A$2:$B$100,2,0),"0")</f>
        <v>Gestão Urbana</v>
      </c>
      <c r="I766" s="11">
        <v>43635.0</v>
      </c>
      <c r="J766" s="10"/>
      <c r="K766" s="9" t="s">
        <v>952</v>
      </c>
      <c r="L766" s="9" t="s">
        <v>1286</v>
      </c>
    </row>
    <row r="767" ht="12.75" customHeight="1">
      <c r="A767" s="10">
        <v>12.0</v>
      </c>
      <c r="B767" s="2" t="str">
        <f>IFERROR(VLOOKUP(A767,projetos!$A$2:$B$96,2,0),"0")</f>
        <v>PIU Arco Pinheiros</v>
      </c>
      <c r="C767" s="10">
        <v>0.0</v>
      </c>
      <c r="D767" s="3" t="str">
        <f>IFERROR(VLOOKUP(C767,tramitacao!$A$2:$B$101,2,0),"0")</f>
        <v>0</v>
      </c>
      <c r="E767" s="10">
        <v>0.0</v>
      </c>
      <c r="F767" s="2" t="str">
        <f>IFERROR(VLOOKUP(E767,grupos!$A$2:$B$100,2,0),"0")</f>
        <v>0</v>
      </c>
      <c r="G767" s="10">
        <v>1.0</v>
      </c>
      <c r="H767" s="10" t="str">
        <f>IFERROR(VLOOKUP(G767,fontes!$A$2:$B$100,2,0),"0")</f>
        <v>Gestão Urbana</v>
      </c>
      <c r="I767" s="11">
        <v>43635.0</v>
      </c>
      <c r="J767" s="10"/>
      <c r="K767" s="9" t="s">
        <v>1287</v>
      </c>
      <c r="L767" s="9" t="s">
        <v>1288</v>
      </c>
    </row>
    <row r="768" ht="12.75" customHeight="1">
      <c r="A768" s="10">
        <v>12.0</v>
      </c>
      <c r="B768" s="2" t="str">
        <f>IFERROR(VLOOKUP(A768,projetos!$A$2:$B$96,2,0),"0")</f>
        <v>PIU Arco Pinheiros</v>
      </c>
      <c r="C768" s="10">
        <v>0.0</v>
      </c>
      <c r="D768" s="3" t="str">
        <f>IFERROR(VLOOKUP(C768,tramitacao!$A$2:$B$101,2,0),"0")</f>
        <v>0</v>
      </c>
      <c r="E768" s="10">
        <v>0.0</v>
      </c>
      <c r="F768" s="2" t="str">
        <f>IFERROR(VLOOKUP(E768,grupos!$A$2:$B$100,2,0),"0")</f>
        <v>0</v>
      </c>
      <c r="G768" s="10">
        <v>1.0</v>
      </c>
      <c r="H768" s="10" t="str">
        <f>IFERROR(VLOOKUP(G768,fontes!$A$2:$B$100,2,0),"0")</f>
        <v>Gestão Urbana</v>
      </c>
      <c r="I768" s="11">
        <v>43635.0</v>
      </c>
      <c r="J768" s="10"/>
      <c r="K768" s="9" t="s">
        <v>1289</v>
      </c>
      <c r="L768" s="9" t="s">
        <v>1290</v>
      </c>
    </row>
    <row r="769" ht="12.75" customHeight="1">
      <c r="A769" s="10">
        <v>12.0</v>
      </c>
      <c r="B769" s="2" t="str">
        <f>IFERROR(VLOOKUP(A769,projetos!$A$2:$B$96,2,0),"0")</f>
        <v>PIU Arco Pinheiros</v>
      </c>
      <c r="C769" s="10">
        <v>0.0</v>
      </c>
      <c r="D769" s="3" t="str">
        <f>IFERROR(VLOOKUP(C769,tramitacao!$A$2:$B$101,2,0),"0")</f>
        <v>0</v>
      </c>
      <c r="E769" s="10">
        <v>0.0</v>
      </c>
      <c r="F769" s="2" t="str">
        <f>IFERROR(VLOOKUP(E769,grupos!$A$2:$B$100,2,0),"0")</f>
        <v>0</v>
      </c>
      <c r="G769" s="10">
        <v>1.0</v>
      </c>
      <c r="H769" s="10" t="str">
        <f>IFERROR(VLOOKUP(G769,fontes!$A$2:$B$100,2,0),"0")</f>
        <v>Gestão Urbana</v>
      </c>
      <c r="I769" s="11">
        <v>43635.0</v>
      </c>
      <c r="J769" s="10"/>
      <c r="K769" s="9" t="s">
        <v>1291</v>
      </c>
      <c r="L769" s="9" t="s">
        <v>1292</v>
      </c>
    </row>
    <row r="770" ht="12.75" customHeight="1">
      <c r="A770" s="10">
        <v>12.0</v>
      </c>
      <c r="B770" s="2" t="str">
        <f>IFERROR(VLOOKUP(A770,projetos!$A$2:$B$96,2,0),"0")</f>
        <v>PIU Arco Pinheiros</v>
      </c>
      <c r="C770" s="10">
        <v>0.0</v>
      </c>
      <c r="D770" s="3" t="str">
        <f>IFERROR(VLOOKUP(C770,tramitacao!$A$2:$B$101,2,0),"0")</f>
        <v>0</v>
      </c>
      <c r="E770" s="10">
        <v>0.0</v>
      </c>
      <c r="F770" s="2" t="str">
        <f>IFERROR(VLOOKUP(E770,grupos!$A$2:$B$100,2,0),"0")</f>
        <v>0</v>
      </c>
      <c r="G770" s="10">
        <v>1.0</v>
      </c>
      <c r="H770" s="10" t="str">
        <f>IFERROR(VLOOKUP(G770,fontes!$A$2:$B$100,2,0),"0")</f>
        <v>Gestão Urbana</v>
      </c>
      <c r="I770" s="11">
        <v>43635.0</v>
      </c>
      <c r="J770" s="10"/>
      <c r="K770" s="9" t="s">
        <v>1293</v>
      </c>
      <c r="L770" s="9" t="s">
        <v>1294</v>
      </c>
    </row>
    <row r="771" ht="12.75" customHeight="1">
      <c r="A771" s="10">
        <v>12.0</v>
      </c>
      <c r="B771" s="2" t="str">
        <f>IFERROR(VLOOKUP(A771,projetos!$A$2:$B$96,2,0),"0")</f>
        <v>PIU Arco Pinheiros</v>
      </c>
      <c r="C771" s="10">
        <v>0.0</v>
      </c>
      <c r="D771" s="3" t="str">
        <f>IFERROR(VLOOKUP(C771,tramitacao!$A$2:$B$101,2,0),"0")</f>
        <v>0</v>
      </c>
      <c r="E771" s="10">
        <v>0.0</v>
      </c>
      <c r="F771" s="2" t="str">
        <f>IFERROR(VLOOKUP(E771,grupos!$A$2:$B$100,2,0),"0")</f>
        <v>0</v>
      </c>
      <c r="G771" s="10">
        <v>1.0</v>
      </c>
      <c r="H771" s="10" t="str">
        <f>IFERROR(VLOOKUP(G771,fontes!$A$2:$B$100,2,0),"0")</f>
        <v>Gestão Urbana</v>
      </c>
      <c r="I771" s="11">
        <v>43635.0</v>
      </c>
      <c r="J771" s="10"/>
      <c r="K771" s="9" t="s">
        <v>1295</v>
      </c>
      <c r="L771" s="9" t="s">
        <v>1296</v>
      </c>
    </row>
    <row r="772" ht="12.75" customHeight="1">
      <c r="A772" s="10">
        <v>12.0</v>
      </c>
      <c r="B772" s="2" t="str">
        <f>IFERROR(VLOOKUP(A772,projetos!$A$2:$B$96,2,0),"0")</f>
        <v>PIU Arco Pinheiros</v>
      </c>
      <c r="C772" s="10">
        <v>0.0</v>
      </c>
      <c r="D772" s="3" t="str">
        <f>IFERROR(VLOOKUP(C772,tramitacao!$A$2:$B$101,2,0),"0")</f>
        <v>0</v>
      </c>
      <c r="E772" s="10">
        <v>0.0</v>
      </c>
      <c r="F772" s="2" t="str">
        <f>IFERROR(VLOOKUP(E772,grupos!$A$2:$B$100,2,0),"0")</f>
        <v>0</v>
      </c>
      <c r="G772" s="10">
        <v>1.0</v>
      </c>
      <c r="H772" s="10" t="str">
        <f>IFERROR(VLOOKUP(G772,fontes!$A$2:$B$100,2,0),"0")</f>
        <v>Gestão Urbana</v>
      </c>
      <c r="I772" s="11">
        <v>43635.0</v>
      </c>
      <c r="J772" s="10"/>
      <c r="K772" s="9" t="s">
        <v>1297</v>
      </c>
      <c r="L772" s="9" t="s">
        <v>1298</v>
      </c>
    </row>
    <row r="773" ht="12.75" customHeight="1">
      <c r="A773" s="10">
        <v>12.0</v>
      </c>
      <c r="B773" s="2" t="str">
        <f>IFERROR(VLOOKUP(A773,projetos!$A$2:$B$96,2,0),"0")</f>
        <v>PIU Arco Pinheiros</v>
      </c>
      <c r="C773" s="4">
        <v>13.0</v>
      </c>
      <c r="D773" s="3" t="str">
        <f>IFERROR(VLOOKUP(C773,tramitacao!$A$2:$B$101,2,0),"0")</f>
        <v>Processo Administrativo</v>
      </c>
      <c r="E773" s="10">
        <v>7.0</v>
      </c>
      <c r="F773" s="2" t="str">
        <f>IFERROR(VLOOKUP(E773,grupos!$A$2:$B$100,2,0),"0")</f>
        <v>Projeto Final</v>
      </c>
      <c r="G773" s="10">
        <v>10.0</v>
      </c>
      <c r="H773" s="10" t="str">
        <f>IFERROR(VLOOKUP(G773,fontes!$A$2:$B$100,2,0),"0")</f>
        <v>SEI</v>
      </c>
      <c r="I773" s="11">
        <v>43641.0</v>
      </c>
      <c r="J773" s="10"/>
      <c r="K773" s="9" t="s">
        <v>1299</v>
      </c>
      <c r="L773" s="14" t="s">
        <v>1300</v>
      </c>
    </row>
    <row r="774" ht="12.75" customHeight="1">
      <c r="A774" s="10">
        <v>12.0</v>
      </c>
      <c r="B774" s="2" t="str">
        <f>IFERROR(VLOOKUP(A774,projetos!$A$2:$B$96,2,0),"0")</f>
        <v>PIU Arco Pinheiros</v>
      </c>
      <c r="C774" s="10">
        <v>6.0</v>
      </c>
      <c r="D774" s="3" t="str">
        <f>IFERROR(VLOOKUP(C774,tramitacao!$A$2:$B$101,2,0),"0")</f>
        <v>Consolidação PIU</v>
      </c>
      <c r="E774" s="10">
        <v>7.0</v>
      </c>
      <c r="F774" s="2" t="str">
        <f>IFERROR(VLOOKUP(E774,grupos!$A$2:$B$100,2,0),"0")</f>
        <v>Projeto Final</v>
      </c>
      <c r="G774" s="10">
        <v>1.0</v>
      </c>
      <c r="H774" s="10" t="str">
        <f>IFERROR(VLOOKUP(G774,fontes!$A$2:$B$100,2,0),"0")</f>
        <v>Gestão Urbana</v>
      </c>
      <c r="I774" s="11">
        <v>43641.0</v>
      </c>
      <c r="J774" s="10"/>
      <c r="K774" s="9" t="s">
        <v>1301</v>
      </c>
      <c r="L774" s="14" t="s">
        <v>1302</v>
      </c>
    </row>
    <row r="775" ht="12.75" customHeight="1">
      <c r="A775" s="10">
        <v>3.0</v>
      </c>
      <c r="B775" s="2" t="str">
        <f>IFERROR(VLOOKUP(A775,projetos!$A$2:$B$96,2,0),"0")</f>
        <v>PIU Arco Tietê</v>
      </c>
      <c r="C775" s="10">
        <v>2.0</v>
      </c>
      <c r="D775" s="3" t="str">
        <f>IFERROR(VLOOKUP(C775,tramitacao!$A$2:$B$101,2,0),"0")</f>
        <v>Consulta Pública Inicial</v>
      </c>
      <c r="E775" s="10">
        <v>1.0</v>
      </c>
      <c r="F775" s="2" t="str">
        <f>IFERROR(VLOOKUP(E775,grupos!$A$2:$B$100,2,0),"0")</f>
        <v>Consulta Instâncias</v>
      </c>
      <c r="G775" s="10">
        <v>1.0</v>
      </c>
      <c r="H775" s="10" t="str">
        <f>IFERROR(VLOOKUP(G775,fontes!$A$2:$B$100,2,0),"0")</f>
        <v>Gestão Urbana</v>
      </c>
      <c r="I775" s="11">
        <v>43780.0</v>
      </c>
      <c r="J775" s="3" t="s">
        <v>1224</v>
      </c>
      <c r="K775" s="9" t="s">
        <v>484</v>
      </c>
      <c r="L775" s="9" t="s">
        <v>1303</v>
      </c>
    </row>
    <row r="776" ht="12.75" customHeight="1">
      <c r="A776" s="10">
        <v>3.0</v>
      </c>
      <c r="B776" s="2" t="str">
        <f>IFERROR(VLOOKUP(A776,projetos!$A$2:$B$96,2,0),"0")</f>
        <v>PIU Arco Tietê</v>
      </c>
      <c r="C776" s="10">
        <v>2.0</v>
      </c>
      <c r="D776" s="3" t="str">
        <f>IFERROR(VLOOKUP(C776,tramitacao!$A$2:$B$101,2,0),"0")</f>
        <v>Consulta Pública Inicial</v>
      </c>
      <c r="E776" s="10">
        <v>2.0</v>
      </c>
      <c r="F776" s="2" t="str">
        <f>IFERROR(VLOOKUP(E776,grupos!$A$2:$B$100,2,0),"0")</f>
        <v>Consulta Inicial</v>
      </c>
      <c r="G776" s="10">
        <v>1.0</v>
      </c>
      <c r="H776" s="10" t="str">
        <f>IFERROR(VLOOKUP(G776,fontes!$A$2:$B$100,2,0),"0")</f>
        <v>Gestão Urbana</v>
      </c>
      <c r="I776" s="11">
        <v>43791.0</v>
      </c>
      <c r="J776" s="3" t="s">
        <v>738</v>
      </c>
      <c r="K776" s="9" t="s">
        <v>1304</v>
      </c>
      <c r="L776" s="9" t="s">
        <v>1305</v>
      </c>
    </row>
    <row r="777" ht="12.75" customHeight="1">
      <c r="A777" s="10">
        <v>2.0</v>
      </c>
      <c r="B777" s="2" t="str">
        <f>IFERROR(VLOOKUP(A777,projetos!$A$2:$B$96,2,0),"0")</f>
        <v>PIU Vila Leopoldina</v>
      </c>
      <c r="C777" s="10">
        <v>0.0</v>
      </c>
      <c r="D777" s="3" t="str">
        <f>IFERROR(VLOOKUP(C777,tramitacao!$A$2:$B$101,2,0),"0")</f>
        <v>0</v>
      </c>
      <c r="E777" s="10">
        <v>0.0</v>
      </c>
      <c r="F777" s="2" t="str">
        <f>IFERROR(VLOOKUP(E777,grupos!$A$2:$B$100,2,0),"0")</f>
        <v>0</v>
      </c>
      <c r="G777" s="10">
        <v>1.0</v>
      </c>
      <c r="H777" s="10" t="str">
        <f>IFERROR(VLOOKUP(G777,fontes!$A$2:$B$100,2,0),"0")</f>
        <v>Gestão Urbana</v>
      </c>
      <c r="I777" s="11">
        <v>43674.0</v>
      </c>
      <c r="J777" s="10"/>
      <c r="K777" s="9" t="s">
        <v>1306</v>
      </c>
      <c r="L777" s="9" t="s">
        <v>1307</v>
      </c>
    </row>
    <row r="778" ht="12.75" customHeight="1">
      <c r="A778" s="10">
        <v>2.0</v>
      </c>
      <c r="B778" s="2" t="str">
        <f>IFERROR(VLOOKUP(A778,projetos!$A$2:$B$96,2,0),"0")</f>
        <v>PIU Vila Leopoldina</v>
      </c>
      <c r="C778" s="10">
        <v>0.0</v>
      </c>
      <c r="D778" s="3" t="str">
        <f>IFERROR(VLOOKUP(C778,tramitacao!$A$2:$B$101,2,0),"0")</f>
        <v>0</v>
      </c>
      <c r="E778" s="10">
        <v>0.0</v>
      </c>
      <c r="F778" s="2" t="str">
        <f>IFERROR(VLOOKUP(E778,grupos!$A$2:$B$100,2,0),"0")</f>
        <v>0</v>
      </c>
      <c r="G778" s="10">
        <v>1.0</v>
      </c>
      <c r="H778" s="10" t="str">
        <f>IFERROR(VLOOKUP(G778,fontes!$A$2:$B$100,2,0),"0")</f>
        <v>Gestão Urbana</v>
      </c>
      <c r="I778" s="11">
        <v>43674.0</v>
      </c>
      <c r="J778" s="10"/>
      <c r="K778" s="9" t="s">
        <v>1308</v>
      </c>
      <c r="L778" s="9" t="s">
        <v>1309</v>
      </c>
    </row>
    <row r="779" ht="12.75" customHeight="1">
      <c r="A779" s="10">
        <v>2.0</v>
      </c>
      <c r="B779" s="2" t="str">
        <f>IFERROR(VLOOKUP(A779,projetos!$A$2:$B$96,2,0),"0")</f>
        <v>PIU Vila Leopoldina</v>
      </c>
      <c r="C779" s="10">
        <v>0.0</v>
      </c>
      <c r="D779" s="3" t="str">
        <f>IFERROR(VLOOKUP(C779,tramitacao!$A$2:$B$101,2,0),"0")</f>
        <v>0</v>
      </c>
      <c r="E779" s="10">
        <v>0.0</v>
      </c>
      <c r="F779" s="2" t="str">
        <f>IFERROR(VLOOKUP(E779,grupos!$A$2:$B$100,2,0),"0")</f>
        <v>0</v>
      </c>
      <c r="G779" s="10">
        <v>1.0</v>
      </c>
      <c r="H779" s="10" t="str">
        <f>IFERROR(VLOOKUP(G779,fontes!$A$2:$B$100,2,0),"0")</f>
        <v>Gestão Urbana</v>
      </c>
      <c r="I779" s="11">
        <v>43674.0</v>
      </c>
      <c r="J779" s="10"/>
      <c r="K779" s="9" t="s">
        <v>1310</v>
      </c>
      <c r="L779" s="9" t="s">
        <v>1311</v>
      </c>
    </row>
    <row r="780" ht="13.5" customHeight="1">
      <c r="A780" s="10">
        <v>2.0</v>
      </c>
      <c r="B780" s="2" t="str">
        <f>IFERROR(VLOOKUP(A780,projetos!$A$2:$B$96,2,0),"0")</f>
        <v>PIU Vila Leopoldina</v>
      </c>
      <c r="C780" s="10">
        <v>0.0</v>
      </c>
      <c r="D780" s="3" t="str">
        <f>IFERROR(VLOOKUP(C780,tramitacao!$A$2:$B$101,2,0),"0")</f>
        <v>0</v>
      </c>
      <c r="E780" s="10">
        <v>0.0</v>
      </c>
      <c r="F780" s="2" t="str">
        <f>IFERROR(VLOOKUP(E780,grupos!$A$2:$B$100,2,0),"0")</f>
        <v>0</v>
      </c>
      <c r="G780" s="10">
        <v>1.0</v>
      </c>
      <c r="H780" s="10" t="str">
        <f>IFERROR(VLOOKUP(G780,fontes!$A$2:$B$100,2,0),"0")</f>
        <v>Gestão Urbana</v>
      </c>
      <c r="I780" s="11">
        <v>43674.0</v>
      </c>
      <c r="J780" s="10"/>
      <c r="K780" s="9" t="s">
        <v>1312</v>
      </c>
      <c r="L780" s="9" t="s">
        <v>1313</v>
      </c>
    </row>
    <row r="781" ht="13.5" customHeight="1">
      <c r="A781" s="10">
        <v>2.0</v>
      </c>
      <c r="B781" s="2" t="str">
        <f>IFERROR(VLOOKUP(A781,projetos!$A$2:$B$96,2,0),"0")</f>
        <v>PIU Vila Leopoldina</v>
      </c>
      <c r="C781" s="10">
        <v>0.0</v>
      </c>
      <c r="D781" s="3" t="str">
        <f>IFERROR(VLOOKUP(C781,tramitacao!$A$2:$B$101,2,0),"0")</f>
        <v>0</v>
      </c>
      <c r="E781" s="10">
        <v>0.0</v>
      </c>
      <c r="F781" s="2" t="str">
        <f>IFERROR(VLOOKUP(E781,grupos!$A$2:$B$100,2,0),"0")</f>
        <v>0</v>
      </c>
      <c r="G781" s="10">
        <v>1.0</v>
      </c>
      <c r="H781" s="10" t="str">
        <f>IFERROR(VLOOKUP(G781,fontes!$A$2:$B$100,2,0),"0")</f>
        <v>Gestão Urbana</v>
      </c>
      <c r="I781" s="11">
        <v>43674.0</v>
      </c>
      <c r="J781" s="10"/>
      <c r="K781" s="9" t="s">
        <v>1314</v>
      </c>
      <c r="L781" s="9" t="s">
        <v>1315</v>
      </c>
    </row>
    <row r="782" ht="12.75" customHeight="1">
      <c r="A782" s="10">
        <v>2.0</v>
      </c>
      <c r="B782" s="2" t="str">
        <f>IFERROR(VLOOKUP(A782,projetos!$A$2:$B$96,2,0),"0")</f>
        <v>PIU Vila Leopoldina</v>
      </c>
      <c r="C782" s="10">
        <v>0.0</v>
      </c>
      <c r="D782" s="3" t="str">
        <f>IFERROR(VLOOKUP(C782,tramitacao!$A$2:$B$101,2,0),"0")</f>
        <v>0</v>
      </c>
      <c r="E782" s="10">
        <v>0.0</v>
      </c>
      <c r="F782" s="2" t="str">
        <f>IFERROR(VLOOKUP(E782,grupos!$A$2:$B$100,2,0),"0")</f>
        <v>0</v>
      </c>
      <c r="G782" s="10">
        <v>1.0</v>
      </c>
      <c r="H782" s="10" t="str">
        <f>IFERROR(VLOOKUP(G782,fontes!$A$2:$B$100,2,0),"0")</f>
        <v>Gestão Urbana</v>
      </c>
      <c r="I782" s="11">
        <v>43674.0</v>
      </c>
      <c r="J782" s="10"/>
      <c r="K782" s="9" t="s">
        <v>1316</v>
      </c>
      <c r="L782" s="9" t="s">
        <v>1317</v>
      </c>
    </row>
    <row r="783" ht="12.75" customHeight="1">
      <c r="A783" s="10">
        <v>2.0</v>
      </c>
      <c r="B783" s="2" t="str">
        <f>IFERROR(VLOOKUP(A783,projetos!$A$2:$B$96,2,0),"0")</f>
        <v>PIU Vila Leopoldina</v>
      </c>
      <c r="C783" s="10">
        <v>0.0</v>
      </c>
      <c r="D783" s="3" t="str">
        <f>IFERROR(VLOOKUP(C783,tramitacao!$A$2:$B$101,2,0),"0")</f>
        <v>0</v>
      </c>
      <c r="E783" s="10">
        <v>0.0</v>
      </c>
      <c r="F783" s="2" t="str">
        <f>IFERROR(VLOOKUP(E783,grupos!$A$2:$B$100,2,0),"0")</f>
        <v>0</v>
      </c>
      <c r="G783" s="10">
        <v>1.0</v>
      </c>
      <c r="H783" s="10" t="str">
        <f>IFERROR(VLOOKUP(G783,fontes!$A$2:$B$100,2,0),"0")</f>
        <v>Gestão Urbana</v>
      </c>
      <c r="I783" s="11">
        <v>43674.0</v>
      </c>
      <c r="J783" s="10"/>
      <c r="K783" s="9" t="s">
        <v>1318</v>
      </c>
      <c r="L783" s="9" t="s">
        <v>1319</v>
      </c>
    </row>
    <row r="784" ht="12.75" customHeight="1">
      <c r="A784" s="10">
        <v>2.0</v>
      </c>
      <c r="B784" s="2" t="str">
        <f>IFERROR(VLOOKUP(A784,projetos!$A$2:$B$96,2,0),"0")</f>
        <v>PIU Vila Leopoldina</v>
      </c>
      <c r="C784" s="10">
        <v>0.0</v>
      </c>
      <c r="D784" s="3" t="str">
        <f>IFERROR(VLOOKUP(C784,tramitacao!$A$2:$B$101,2,0),"0")</f>
        <v>0</v>
      </c>
      <c r="E784" s="10">
        <v>0.0</v>
      </c>
      <c r="F784" s="2" t="str">
        <f>IFERROR(VLOOKUP(E784,grupos!$A$2:$B$100,2,0),"0")</f>
        <v>0</v>
      </c>
      <c r="G784" s="10">
        <v>1.0</v>
      </c>
      <c r="H784" s="10" t="str">
        <f>IFERROR(VLOOKUP(G784,fontes!$A$2:$B$100,2,0),"0")</f>
        <v>Gestão Urbana</v>
      </c>
      <c r="I784" s="11">
        <v>43674.0</v>
      </c>
      <c r="J784" s="10"/>
      <c r="K784" s="9" t="s">
        <v>1320</v>
      </c>
      <c r="L784" s="9" t="s">
        <v>1321</v>
      </c>
    </row>
    <row r="785" ht="12.75" customHeight="1">
      <c r="A785" s="10">
        <v>2.0</v>
      </c>
      <c r="B785" s="2" t="str">
        <f>IFERROR(VLOOKUP(A785,projetos!$A$2:$B$96,2,0),"0")</f>
        <v>PIU Vila Leopoldina</v>
      </c>
      <c r="C785" s="10">
        <v>0.0</v>
      </c>
      <c r="D785" s="3" t="str">
        <f>IFERROR(VLOOKUP(C785,tramitacao!$A$2:$B$101,2,0),"0")</f>
        <v>0</v>
      </c>
      <c r="E785" s="10">
        <v>0.0</v>
      </c>
      <c r="F785" s="2" t="str">
        <f>IFERROR(VLOOKUP(E785,grupos!$A$2:$B$100,2,0),"0")</f>
        <v>0</v>
      </c>
      <c r="G785" s="10">
        <v>1.0</v>
      </c>
      <c r="H785" s="10" t="str">
        <f>IFERROR(VLOOKUP(G785,fontes!$A$2:$B$100,2,0),"0")</f>
        <v>Gestão Urbana</v>
      </c>
      <c r="I785" s="11">
        <v>43674.0</v>
      </c>
      <c r="J785" s="10"/>
      <c r="K785" s="9" t="s">
        <v>1322</v>
      </c>
      <c r="L785" s="9" t="s">
        <v>1323</v>
      </c>
    </row>
    <row r="786" ht="12.75" customHeight="1">
      <c r="A786" s="10">
        <v>2.0</v>
      </c>
      <c r="B786" s="2" t="str">
        <f>IFERROR(VLOOKUP(A786,projetos!$A$2:$B$96,2,0),"0")</f>
        <v>PIU Vila Leopoldina</v>
      </c>
      <c r="C786" s="10">
        <v>0.0</v>
      </c>
      <c r="D786" s="3" t="str">
        <f>IFERROR(VLOOKUP(C786,tramitacao!$A$2:$B$101,2,0),"0")</f>
        <v>0</v>
      </c>
      <c r="E786" s="10">
        <v>0.0</v>
      </c>
      <c r="F786" s="2" t="str">
        <f>IFERROR(VLOOKUP(E786,grupos!$A$2:$B$100,2,0),"0")</f>
        <v>0</v>
      </c>
      <c r="G786" s="10">
        <v>1.0</v>
      </c>
      <c r="H786" s="10" t="str">
        <f>IFERROR(VLOOKUP(G786,fontes!$A$2:$B$100,2,0),"0")</f>
        <v>Gestão Urbana</v>
      </c>
      <c r="I786" s="11">
        <v>43674.0</v>
      </c>
      <c r="J786" s="10"/>
      <c r="K786" s="9" t="s">
        <v>1324</v>
      </c>
      <c r="L786" s="9" t="s">
        <v>1325</v>
      </c>
    </row>
    <row r="787" ht="12.75" customHeight="1">
      <c r="A787" s="10">
        <v>2.0</v>
      </c>
      <c r="B787" s="2" t="str">
        <f>IFERROR(VLOOKUP(A787,projetos!$A$2:$B$96,2,0),"0")</f>
        <v>PIU Vila Leopoldina</v>
      </c>
      <c r="C787" s="10">
        <v>7.0</v>
      </c>
      <c r="D787" s="3" t="str">
        <f>IFERROR(VLOOKUP(C787,tramitacao!$A$2:$B$101,2,0),"0")</f>
        <v>Encaminhamento Jurídico</v>
      </c>
      <c r="E787" s="10">
        <v>7.0</v>
      </c>
      <c r="F787" s="2" t="str">
        <f>IFERROR(VLOOKUP(E787,grupos!$A$2:$B$100,2,0),"0")</f>
        <v>Projeto Final</v>
      </c>
      <c r="G787" s="10">
        <v>9.0</v>
      </c>
      <c r="H787" s="10" t="str">
        <f>IFERROR(VLOOKUP(G787,fontes!$A$2:$B$100,2,0),"0")</f>
        <v>CMSP</v>
      </c>
      <c r="I787" s="11">
        <v>43675.0</v>
      </c>
      <c r="J787" s="10"/>
      <c r="K787" s="9" t="s">
        <v>1326</v>
      </c>
      <c r="L787" s="14" t="s">
        <v>1327</v>
      </c>
    </row>
    <row r="788" ht="12.75" customHeight="1">
      <c r="A788" s="10">
        <v>2.0</v>
      </c>
      <c r="B788" s="2" t="str">
        <f>IFERROR(VLOOKUP(A788,projetos!$A$2:$B$96,2,0),"0")</f>
        <v>PIU Vila Leopoldina</v>
      </c>
      <c r="C788" s="10">
        <v>7.0</v>
      </c>
      <c r="D788" s="3" t="str">
        <f>IFERROR(VLOOKUP(C788,tramitacao!$A$2:$B$101,2,0),"0")</f>
        <v>Encaminhamento Jurídico</v>
      </c>
      <c r="E788" s="10">
        <v>6.0</v>
      </c>
      <c r="F788" s="2" t="str">
        <f>IFERROR(VLOOKUP(E788,grupos!$A$2:$B$100,2,0),"0")</f>
        <v>Outros</v>
      </c>
      <c r="G788" s="10">
        <v>18.0</v>
      </c>
      <c r="H788" s="10" t="str">
        <f>IFERROR(VLOOKUP(G788,fontes!$A$2:$B$100,2,0),"0")</f>
        <v>DOC</v>
      </c>
      <c r="I788" s="11">
        <v>43675.0</v>
      </c>
      <c r="J788" s="10"/>
      <c r="K788" s="9" t="s">
        <v>1328</v>
      </c>
      <c r="L788" s="14" t="s">
        <v>1329</v>
      </c>
    </row>
    <row r="789" ht="12.75" customHeight="1">
      <c r="A789" s="10">
        <v>12.0</v>
      </c>
      <c r="B789" s="2" t="str">
        <f>IFERROR(VLOOKUP(A789,projetos!$A$2:$B$96,2,0),"0")</f>
        <v>PIU Arco Pinheiros</v>
      </c>
      <c r="C789" s="10">
        <v>7.0</v>
      </c>
      <c r="D789" s="3" t="str">
        <f>IFERROR(VLOOKUP(C789,tramitacao!$A$2:$B$101,2,0),"0")</f>
        <v>Encaminhamento Jurídico</v>
      </c>
      <c r="E789" s="10">
        <v>7.0</v>
      </c>
      <c r="F789" s="2" t="str">
        <f>IFERROR(VLOOKUP(E789,grupos!$A$2:$B$100,2,0),"0")</f>
        <v>Projeto Final</v>
      </c>
      <c r="G789" s="10">
        <v>27.0</v>
      </c>
      <c r="H789" s="10" t="str">
        <f>IFERROR(VLOOKUP(G789,fontes!$A$2:$B$100,2,0),"0")</f>
        <v>Site CMSP</v>
      </c>
      <c r="I789" s="11">
        <v>43675.0</v>
      </c>
      <c r="J789" s="10"/>
      <c r="K789" s="9" t="s">
        <v>1330</v>
      </c>
      <c r="L789" s="14" t="s">
        <v>1331</v>
      </c>
    </row>
    <row r="790" ht="12.75" customHeight="1">
      <c r="A790" s="10">
        <v>11.0</v>
      </c>
      <c r="B790" s="2" t="str">
        <f>IFERROR(VLOOKUP(A790,projetos!$A$2:$B$96,2,0),"0")</f>
        <v>PIU Setor Central</v>
      </c>
      <c r="C790" s="10">
        <v>5.0</v>
      </c>
      <c r="D790" s="3" t="str">
        <f>IFERROR(VLOOKUP(C790,tramitacao!$A$2:$B$101,2,0),"0")</f>
        <v>Discussão Pública</v>
      </c>
      <c r="E790" s="10">
        <v>1.0</v>
      </c>
      <c r="F790" s="2" t="str">
        <f>IFERROR(VLOOKUP(E790,grupos!$A$2:$B$100,2,0),"0")</f>
        <v>Consulta Instâncias</v>
      </c>
      <c r="G790" s="10">
        <v>1.0</v>
      </c>
      <c r="H790" s="10" t="str">
        <f>IFERROR(VLOOKUP(G790,fontes!$A$2:$B$100,2,0),"0")</f>
        <v>Gestão Urbana</v>
      </c>
      <c r="I790" s="11">
        <v>43794.0</v>
      </c>
      <c r="J790" s="3" t="s">
        <v>1332</v>
      </c>
      <c r="K790" s="9" t="s">
        <v>27</v>
      </c>
      <c r="L790" s="9" t="s">
        <v>1333</v>
      </c>
    </row>
    <row r="791" ht="12.75" customHeight="1">
      <c r="A791" s="10">
        <v>2.0</v>
      </c>
      <c r="B791" s="2" t="str">
        <f>IFERROR(VLOOKUP(A791,projetos!$A$2:$B$96,2,0),"0")</f>
        <v>PIU Vila Leopoldina</v>
      </c>
      <c r="C791" s="10">
        <v>7.0</v>
      </c>
      <c r="D791" s="3" t="str">
        <f>IFERROR(VLOOKUP(C791,tramitacao!$A$2:$B$101,2,0),"0")</f>
        <v>Encaminhamento Jurídico</v>
      </c>
      <c r="E791" s="10">
        <v>7.0</v>
      </c>
      <c r="F791" s="2" t="str">
        <f>IFERROR(VLOOKUP(E791,grupos!$A$2:$B$100,2,0),"0")</f>
        <v>Projeto Final</v>
      </c>
      <c r="G791" s="10">
        <v>27.0</v>
      </c>
      <c r="H791" s="10" t="str">
        <f>IFERROR(VLOOKUP(G791,fontes!$A$2:$B$100,2,0),"0")</f>
        <v>Site CMSP</v>
      </c>
      <c r="I791" s="11"/>
      <c r="J791" s="10"/>
      <c r="K791" s="9" t="s">
        <v>1334</v>
      </c>
      <c r="L791" s="14" t="s">
        <v>1335</v>
      </c>
    </row>
    <row r="792" ht="12.75" customHeight="1">
      <c r="A792" s="10">
        <v>2.0</v>
      </c>
      <c r="B792" s="2" t="str">
        <f>IFERROR(VLOOKUP(A792,projetos!$A$2:$B$96,2,0),"0")</f>
        <v>PIU Vila Leopoldina</v>
      </c>
      <c r="C792" s="10">
        <v>7.0</v>
      </c>
      <c r="D792" s="3" t="str">
        <f>IFERROR(VLOOKUP(C792,tramitacao!$A$2:$B$101,2,0),"0")</f>
        <v>Encaminhamento Jurídico</v>
      </c>
      <c r="E792" s="10">
        <v>7.0</v>
      </c>
      <c r="F792" s="2" t="str">
        <f>IFERROR(VLOOKUP(E792,grupos!$A$2:$B$100,2,0),"0")</f>
        <v>Projeto Final</v>
      </c>
      <c r="G792" s="10">
        <v>27.0</v>
      </c>
      <c r="H792" s="10" t="str">
        <f>IFERROR(VLOOKUP(G792,fontes!$A$2:$B$100,2,0),"0")</f>
        <v>Site CMSP</v>
      </c>
      <c r="I792" s="11"/>
      <c r="J792" s="10"/>
      <c r="K792" s="9" t="s">
        <v>1336</v>
      </c>
      <c r="L792" s="14" t="s">
        <v>1337</v>
      </c>
    </row>
    <row r="793" ht="12.75" customHeight="1">
      <c r="A793" s="10">
        <v>12.0</v>
      </c>
      <c r="B793" s="2" t="str">
        <f>IFERROR(VLOOKUP(A793,projetos!$A$2:$B$96,2,0),"0")</f>
        <v>PIU Arco Pinheiros</v>
      </c>
      <c r="C793" s="10">
        <v>7.0</v>
      </c>
      <c r="D793" s="3" t="str">
        <f>IFERROR(VLOOKUP(C793,tramitacao!$A$2:$B$101,2,0),"0")</f>
        <v>Encaminhamento Jurídico</v>
      </c>
      <c r="E793" s="10">
        <v>7.0</v>
      </c>
      <c r="F793" s="2" t="str">
        <f>IFERROR(VLOOKUP(E793,grupos!$A$2:$B$100,2,0),"0")</f>
        <v>Projeto Final</v>
      </c>
      <c r="G793" s="10">
        <v>1.0</v>
      </c>
      <c r="H793" s="10" t="str">
        <f>IFERROR(VLOOKUP(G793,fontes!$A$2:$B$100,2,0),"0")</f>
        <v>Gestão Urbana</v>
      </c>
      <c r="I793" s="11">
        <v>43720.0</v>
      </c>
      <c r="J793" s="10"/>
      <c r="K793" s="9" t="s">
        <v>1338</v>
      </c>
      <c r="L793" s="14" t="s">
        <v>1339</v>
      </c>
    </row>
    <row r="794" ht="12.75" customHeight="1">
      <c r="A794" s="10">
        <v>12.0</v>
      </c>
      <c r="B794" s="2" t="str">
        <f>IFERROR(VLOOKUP(A794,projetos!$A$2:$B$96,2,0),"0")</f>
        <v>PIU Arco Pinheiros</v>
      </c>
      <c r="C794" s="10">
        <v>7.0</v>
      </c>
      <c r="D794" s="3" t="str">
        <f>IFERROR(VLOOKUP(C794,tramitacao!$A$2:$B$101,2,0),"0")</f>
        <v>Encaminhamento Jurídico</v>
      </c>
      <c r="E794" s="10">
        <v>7.0</v>
      </c>
      <c r="F794" s="2" t="str">
        <f>IFERROR(VLOOKUP(E794,grupos!$A$2:$B$100,2,0),"0")</f>
        <v>Projeto Final</v>
      </c>
      <c r="G794" s="10">
        <v>1.0</v>
      </c>
      <c r="H794" s="10" t="str">
        <f>IFERROR(VLOOKUP(G794,fontes!$A$2:$B$100,2,0),"0")</f>
        <v>Gestão Urbana</v>
      </c>
      <c r="I794" s="11">
        <v>43720.0</v>
      </c>
      <c r="J794" s="10"/>
      <c r="K794" s="9" t="s">
        <v>1340</v>
      </c>
      <c r="L794" s="14" t="s">
        <v>1054</v>
      </c>
    </row>
    <row r="795" ht="12.75" customHeight="1">
      <c r="A795" s="10">
        <v>12.0</v>
      </c>
      <c r="B795" s="2" t="str">
        <f>IFERROR(VLOOKUP(A795,projetos!$A$2:$B$96,2,0),"0")</f>
        <v>PIU Arco Pinheiros</v>
      </c>
      <c r="C795" s="10">
        <v>7.0</v>
      </c>
      <c r="D795" s="3" t="str">
        <f>IFERROR(VLOOKUP(C795,tramitacao!$A$2:$B$101,2,0),"0")</f>
        <v>Encaminhamento Jurídico</v>
      </c>
      <c r="E795" s="10">
        <v>7.0</v>
      </c>
      <c r="F795" s="2" t="str">
        <f>IFERROR(VLOOKUP(E795,grupos!$A$2:$B$100,2,0),"0")</f>
        <v>Projeto Final</v>
      </c>
      <c r="G795" s="10">
        <v>1.0</v>
      </c>
      <c r="H795" s="10" t="str">
        <f>IFERROR(VLOOKUP(G795,fontes!$A$2:$B$100,2,0),"0")</f>
        <v>Gestão Urbana</v>
      </c>
      <c r="I795" s="11">
        <v>43720.0</v>
      </c>
      <c r="J795" s="10"/>
      <c r="K795" s="9" t="s">
        <v>1341</v>
      </c>
      <c r="L795" s="14" t="s">
        <v>1342</v>
      </c>
    </row>
    <row r="796" ht="12.75" customHeight="1">
      <c r="A796" s="10">
        <v>11.0</v>
      </c>
      <c r="B796" s="2" t="str">
        <f>IFERROR(VLOOKUP(A796,projetos!$A$2:$B$96,2,0),"0")</f>
        <v>PIU Setor Central</v>
      </c>
      <c r="C796" s="10">
        <v>5.0</v>
      </c>
      <c r="D796" s="3" t="str">
        <f>IFERROR(VLOOKUP(C796,tramitacao!$A$2:$B$101,2,0),"0")</f>
        <v>Discussão Pública</v>
      </c>
      <c r="E796" s="10">
        <v>1.0</v>
      </c>
      <c r="F796" s="2" t="str">
        <f>IFERROR(VLOOKUP(E796,grupos!$A$2:$B$100,2,0),"0")</f>
        <v>Consulta Instâncias</v>
      </c>
      <c r="G796" s="10">
        <v>1.0</v>
      </c>
      <c r="H796" s="10" t="str">
        <f>IFERROR(VLOOKUP(G796,fontes!$A$2:$B$100,2,0),"0")</f>
        <v>Gestão Urbana</v>
      </c>
      <c r="I796" s="11">
        <v>43794.0</v>
      </c>
      <c r="J796" s="3" t="s">
        <v>1332</v>
      </c>
      <c r="K796" s="9" t="s">
        <v>32</v>
      </c>
      <c r="L796" s="9" t="s">
        <v>1343</v>
      </c>
    </row>
    <row r="797" ht="12.75" customHeight="1">
      <c r="A797" s="10">
        <v>11.0</v>
      </c>
      <c r="B797" s="2" t="str">
        <f>IFERROR(VLOOKUP(A797,projetos!$A$2:$B$96,2,0),"0")</f>
        <v>PIU Setor Central</v>
      </c>
      <c r="C797" s="10">
        <v>5.0</v>
      </c>
      <c r="D797" s="3" t="str">
        <f>IFERROR(VLOOKUP(C797,tramitacao!$A$2:$B$101,2,0),"0")</f>
        <v>Discussão Pública</v>
      </c>
      <c r="E797" s="10">
        <v>1.0</v>
      </c>
      <c r="F797" s="2" t="str">
        <f>IFERROR(VLOOKUP(E797,grupos!$A$2:$B$100,2,0),"0")</f>
        <v>Consulta Instâncias</v>
      </c>
      <c r="G797" s="10">
        <v>1.0</v>
      </c>
      <c r="H797" s="10" t="str">
        <f>IFERROR(VLOOKUP(G797,fontes!$A$2:$B$100,2,0),"0")</f>
        <v>Gestão Urbana</v>
      </c>
      <c r="I797" s="11">
        <v>43794.0</v>
      </c>
      <c r="J797" s="3" t="s">
        <v>1332</v>
      </c>
      <c r="K797" s="9" t="s">
        <v>484</v>
      </c>
      <c r="L797" s="9" t="s">
        <v>1344</v>
      </c>
    </row>
    <row r="798" ht="12.75" customHeight="1">
      <c r="A798" s="10">
        <v>11.0</v>
      </c>
      <c r="B798" s="2" t="str">
        <f>IFERROR(VLOOKUP(A798,projetos!$A$2:$B$96,2,0),"0")</f>
        <v>PIU Setor Central</v>
      </c>
      <c r="C798" s="10">
        <v>5.0</v>
      </c>
      <c r="D798" s="3" t="str">
        <f>IFERROR(VLOOKUP(C798,tramitacao!$A$2:$B$101,2,0),"0")</f>
        <v>Discussão Pública</v>
      </c>
      <c r="E798" s="10">
        <v>3.0</v>
      </c>
      <c r="F798" s="2" t="str">
        <f>IFERROR(VLOOKUP(E798,grupos!$A$2:$B$100,2,0),"0")</f>
        <v>Consulta Minuta</v>
      </c>
      <c r="G798" s="10">
        <v>1.0</v>
      </c>
      <c r="H798" s="10" t="str">
        <f>IFERROR(VLOOKUP(G798,fontes!$A$2:$B$100,2,0),"0")</f>
        <v>Gestão Urbana</v>
      </c>
      <c r="I798" s="11">
        <v>43796.0</v>
      </c>
      <c r="J798" s="3" t="s">
        <v>1345</v>
      </c>
      <c r="K798" s="9" t="s">
        <v>27</v>
      </c>
      <c r="L798" s="9" t="s">
        <v>1346</v>
      </c>
    </row>
    <row r="799" ht="12.75" customHeight="1">
      <c r="A799" s="10">
        <v>11.0</v>
      </c>
      <c r="B799" s="2" t="str">
        <f>IFERROR(VLOOKUP(A799,projetos!$A$2:$B$96,2,0),"0")</f>
        <v>PIU Setor Central</v>
      </c>
      <c r="C799" s="10">
        <v>5.0</v>
      </c>
      <c r="D799" s="3" t="str">
        <f>IFERROR(VLOOKUP(C799,tramitacao!$A$2:$B$101,2,0),"0")</f>
        <v>Discussão Pública</v>
      </c>
      <c r="E799" s="10">
        <v>3.0</v>
      </c>
      <c r="F799" s="2" t="str">
        <f>IFERROR(VLOOKUP(E799,grupos!$A$2:$B$100,2,0),"0")</f>
        <v>Consulta Minuta</v>
      </c>
      <c r="G799" s="10">
        <v>1.0</v>
      </c>
      <c r="H799" s="10" t="str">
        <f>IFERROR(VLOOKUP(G799,fontes!$A$2:$B$100,2,0),"0")</f>
        <v>Gestão Urbana</v>
      </c>
      <c r="I799" s="11">
        <v>43796.0</v>
      </c>
      <c r="J799" s="3" t="s">
        <v>1345</v>
      </c>
      <c r="K799" s="9" t="s">
        <v>32</v>
      </c>
      <c r="L799" s="9" t="s">
        <v>1347</v>
      </c>
    </row>
    <row r="800" ht="12.75" customHeight="1">
      <c r="A800" s="10">
        <v>11.0</v>
      </c>
      <c r="B800" s="2" t="str">
        <f>IFERROR(VLOOKUP(A800,projetos!$A$2:$B$96,2,0),"0")</f>
        <v>PIU Setor Central</v>
      </c>
      <c r="C800" s="10">
        <v>5.0</v>
      </c>
      <c r="D800" s="3" t="str">
        <f>IFERROR(VLOOKUP(C800,tramitacao!$A$2:$B$101,2,0),"0")</f>
        <v>Discussão Pública</v>
      </c>
      <c r="E800" s="10">
        <v>3.0</v>
      </c>
      <c r="F800" s="2" t="str">
        <f>IFERROR(VLOOKUP(E800,grupos!$A$2:$B$100,2,0),"0")</f>
        <v>Consulta Minuta</v>
      </c>
      <c r="G800" s="10">
        <v>1.0</v>
      </c>
      <c r="H800" s="10" t="str">
        <f>IFERROR(VLOOKUP(G800,fontes!$A$2:$B$100,2,0),"0")</f>
        <v>Gestão Urbana</v>
      </c>
      <c r="I800" s="11">
        <v>43796.0</v>
      </c>
      <c r="J800" s="3" t="s">
        <v>1345</v>
      </c>
      <c r="K800" s="9" t="s">
        <v>484</v>
      </c>
      <c r="L800" s="23" t="s">
        <v>1348</v>
      </c>
    </row>
    <row r="801" ht="12.75" customHeight="1">
      <c r="A801" s="10">
        <v>11.0</v>
      </c>
      <c r="B801" s="2" t="str">
        <f>IFERROR(VLOOKUP(A801,projetos!$A$2:$B$96,2,0),"0")</f>
        <v>PIU Setor Central</v>
      </c>
      <c r="C801" s="10">
        <v>5.0</v>
      </c>
      <c r="D801" s="3" t="str">
        <f>IFERROR(VLOOKUP(C801,tramitacao!$A$2:$B$101,2,0),"0")</f>
        <v>Discussão Pública</v>
      </c>
      <c r="E801" s="10">
        <v>3.0</v>
      </c>
      <c r="F801" s="2" t="str">
        <f>IFERROR(VLOOKUP(E801,grupos!$A$2:$B$100,2,0),"0")</f>
        <v>Consulta Minuta</v>
      </c>
      <c r="G801" s="10">
        <v>1.0</v>
      </c>
      <c r="H801" s="10" t="str">
        <f>IFERROR(VLOOKUP(G801,fontes!$A$2:$B$100,2,0),"0")</f>
        <v>Gestão Urbana</v>
      </c>
      <c r="I801" s="11">
        <v>43796.0</v>
      </c>
      <c r="J801" s="3" t="s">
        <v>1345</v>
      </c>
      <c r="K801" s="9" t="s">
        <v>739</v>
      </c>
      <c r="L801" s="18" t="s">
        <v>1349</v>
      </c>
    </row>
    <row r="802" ht="12.75" customHeight="1">
      <c r="A802" s="10">
        <v>11.0</v>
      </c>
      <c r="B802" s="2" t="str">
        <f>IFERROR(VLOOKUP(A802,projetos!$A$2:$B$96,2,0),"0")</f>
        <v>PIU Setor Central</v>
      </c>
      <c r="C802" s="10">
        <v>5.0</v>
      </c>
      <c r="D802" s="3" t="str">
        <f>IFERROR(VLOOKUP(C802,tramitacao!$A$2:$B$101,2,0),"0")</f>
        <v>Discussão Pública</v>
      </c>
      <c r="E802" s="10">
        <v>3.0</v>
      </c>
      <c r="F802" s="2" t="str">
        <f>IFERROR(VLOOKUP(E802,grupos!$A$2:$B$100,2,0),"0")</f>
        <v>Consulta Minuta</v>
      </c>
      <c r="G802" s="10">
        <v>1.0</v>
      </c>
      <c r="H802" s="10" t="str">
        <f>IFERROR(VLOOKUP(G802,fontes!$A$2:$B$100,2,0),"0")</f>
        <v>Gestão Urbana</v>
      </c>
      <c r="I802" s="11">
        <v>43796.0</v>
      </c>
      <c r="J802" s="3" t="s">
        <v>1345</v>
      </c>
      <c r="K802" s="9" t="s">
        <v>1113</v>
      </c>
      <c r="L802" s="9" t="s">
        <v>1350</v>
      </c>
    </row>
    <row r="803" ht="12.75" customHeight="1">
      <c r="A803" s="10">
        <v>3.0</v>
      </c>
      <c r="B803" s="2" t="str">
        <f>IFERROR(VLOOKUP(A803,projetos!$A$2:$B$96,2,0),"0")</f>
        <v>PIU Arco Tietê</v>
      </c>
      <c r="C803" s="10">
        <v>2.0</v>
      </c>
      <c r="D803" s="3" t="str">
        <f>IFERROR(VLOOKUP(C803,tramitacao!$A$2:$B$101,2,0),"0")</f>
        <v>Consulta Pública Inicial</v>
      </c>
      <c r="E803" s="10">
        <v>1.0</v>
      </c>
      <c r="F803" s="2" t="str">
        <f>IFERROR(VLOOKUP(E803,grupos!$A$2:$B$100,2,0),"0")</f>
        <v>Consulta Instâncias</v>
      </c>
      <c r="G803" s="10">
        <v>1.0</v>
      </c>
      <c r="H803" s="10" t="str">
        <f>IFERROR(VLOOKUP(G803,fontes!$A$2:$B$100,2,0),"0")</f>
        <v>Gestão Urbana</v>
      </c>
      <c r="I803" s="11">
        <v>43797.0</v>
      </c>
      <c r="J803" s="3" t="s">
        <v>1351</v>
      </c>
      <c r="K803" s="9" t="s">
        <v>27</v>
      </c>
      <c r="L803" s="9" t="s">
        <v>1352</v>
      </c>
    </row>
    <row r="804" ht="12.75" customHeight="1">
      <c r="A804" s="10">
        <v>3.0</v>
      </c>
      <c r="B804" s="2" t="str">
        <f>IFERROR(VLOOKUP(A804,projetos!$A$2:$B$96,2,0),"0")</f>
        <v>PIU Arco Tietê</v>
      </c>
      <c r="C804" s="10">
        <v>2.0</v>
      </c>
      <c r="D804" s="3" t="str">
        <f>IFERROR(VLOOKUP(C804,tramitacao!$A$2:$B$101,2,0),"0")</f>
        <v>Consulta Pública Inicial</v>
      </c>
      <c r="E804" s="10">
        <v>1.0</v>
      </c>
      <c r="F804" s="2" t="str">
        <f>IFERROR(VLOOKUP(E804,grupos!$A$2:$B$100,2,0),"0")</f>
        <v>Consulta Instâncias</v>
      </c>
      <c r="G804" s="10">
        <v>1.0</v>
      </c>
      <c r="H804" s="10" t="str">
        <f>IFERROR(VLOOKUP(G804,fontes!$A$2:$B$100,2,0),"0")</f>
        <v>Gestão Urbana</v>
      </c>
      <c r="I804" s="11">
        <v>43797.0</v>
      </c>
      <c r="J804" s="3" t="s">
        <v>1351</v>
      </c>
      <c r="K804" s="9" t="s">
        <v>1219</v>
      </c>
      <c r="L804" s="9" t="s">
        <v>1353</v>
      </c>
    </row>
    <row r="805" ht="12.75" customHeight="1">
      <c r="A805" s="10">
        <v>11.0</v>
      </c>
      <c r="B805" s="2" t="str">
        <f>IFERROR(VLOOKUP(A805,projetos!$A$2:$B$96,2,0),"0")</f>
        <v>PIU Setor Central</v>
      </c>
      <c r="C805" s="10">
        <v>5.0</v>
      </c>
      <c r="D805" s="3" t="str">
        <f>IFERROR(VLOOKUP(C805,tramitacao!$A$2:$B$101,2,0),"0")</f>
        <v>Discussão Pública</v>
      </c>
      <c r="E805" s="10">
        <v>1.0</v>
      </c>
      <c r="F805" s="2" t="str">
        <f>IFERROR(VLOOKUP(E805,grupos!$A$2:$B$100,2,0),"0")</f>
        <v>Consulta Instâncias</v>
      </c>
      <c r="G805" s="10">
        <v>1.0</v>
      </c>
      <c r="H805" s="10" t="str">
        <f>IFERROR(VLOOKUP(G805,fontes!$A$2:$B$100,2,0),"0")</f>
        <v>Gestão Urbana</v>
      </c>
      <c r="I805" s="11">
        <v>43804.0</v>
      </c>
      <c r="J805" s="3" t="s">
        <v>1354</v>
      </c>
      <c r="K805" s="9" t="s">
        <v>27</v>
      </c>
      <c r="L805" s="9" t="s">
        <v>1355</v>
      </c>
    </row>
    <row r="806" ht="12.75" customHeight="1">
      <c r="A806" s="10">
        <v>11.0</v>
      </c>
      <c r="B806" s="2" t="str">
        <f>IFERROR(VLOOKUP(A806,projetos!$A$2:$B$96,2,0),"0")</f>
        <v>PIU Setor Central</v>
      </c>
      <c r="C806" s="10">
        <v>5.0</v>
      </c>
      <c r="D806" s="3" t="str">
        <f>IFERROR(VLOOKUP(C806,tramitacao!$A$2:$B$101,2,0),"0")</f>
        <v>Discussão Pública</v>
      </c>
      <c r="E806" s="10">
        <v>1.0</v>
      </c>
      <c r="F806" s="2" t="str">
        <f>IFERROR(VLOOKUP(E806,grupos!$A$2:$B$100,2,0),"0")</f>
        <v>Consulta Instâncias</v>
      </c>
      <c r="G806" s="10">
        <v>1.0</v>
      </c>
      <c r="H806" s="10" t="str">
        <f>IFERROR(VLOOKUP(G806,fontes!$A$2:$B$100,2,0),"0")</f>
        <v>Gestão Urbana</v>
      </c>
      <c r="I806" s="11">
        <v>43804.0</v>
      </c>
      <c r="J806" s="3" t="s">
        <v>1354</v>
      </c>
      <c r="K806" s="9" t="s">
        <v>1356</v>
      </c>
      <c r="L806" s="9" t="s">
        <v>1357</v>
      </c>
    </row>
    <row r="807" ht="12.75" customHeight="1">
      <c r="A807" s="10">
        <v>11.0</v>
      </c>
      <c r="B807" s="2" t="str">
        <f>IFERROR(VLOOKUP(A807,projetos!$A$2:$B$96,2,0),"0")</f>
        <v>PIU Setor Central</v>
      </c>
      <c r="C807" s="10">
        <v>5.0</v>
      </c>
      <c r="D807" s="3" t="str">
        <f>IFERROR(VLOOKUP(C807,tramitacao!$A$2:$B$101,2,0),"0")</f>
        <v>Discussão Pública</v>
      </c>
      <c r="E807" s="10">
        <v>1.0</v>
      </c>
      <c r="F807" s="2" t="str">
        <f>IFERROR(VLOOKUP(E807,grupos!$A$2:$B$100,2,0),"0")</f>
        <v>Consulta Instâncias</v>
      </c>
      <c r="G807" s="10">
        <v>1.0</v>
      </c>
      <c r="H807" s="10" t="str">
        <f>IFERROR(VLOOKUP(G807,fontes!$A$2:$B$100,2,0),"0")</f>
        <v>Gestão Urbana</v>
      </c>
      <c r="I807" s="11">
        <v>43804.0</v>
      </c>
      <c r="J807" s="3" t="s">
        <v>1354</v>
      </c>
      <c r="K807" s="9" t="s">
        <v>484</v>
      </c>
      <c r="L807" s="18" t="s">
        <v>1358</v>
      </c>
    </row>
    <row r="808" ht="12.75" customHeight="1">
      <c r="A808" s="10">
        <v>3.0</v>
      </c>
      <c r="B808" s="2" t="str">
        <f>IFERROR(VLOOKUP(A808,projetos!$A$2:$B$96,2,0),"0")</f>
        <v>PIU Arco Tietê</v>
      </c>
      <c r="C808" s="10">
        <v>3.0</v>
      </c>
      <c r="D808" s="3" t="str">
        <f>IFERROR(VLOOKUP(C808,tramitacao!$A$2:$B$101,2,0),"0")</f>
        <v>Avaliação SMUL</v>
      </c>
      <c r="E808" s="4">
        <v>8.0</v>
      </c>
      <c r="F808" s="2" t="str">
        <f>IFERROR(VLOOKUP(E808,grupos!$A$2:$B$100,2,0),"0")</f>
        <v>Processo Administrativo</v>
      </c>
      <c r="G808" s="10">
        <v>1.0</v>
      </c>
      <c r="H808" s="10" t="str">
        <f>IFERROR(VLOOKUP(G808,fontes!$A$2:$B$100,2,0),"0")</f>
        <v>Gestão Urbana</v>
      </c>
      <c r="I808" s="11">
        <v>43809.0</v>
      </c>
      <c r="J808" s="10"/>
      <c r="K808" s="9" t="s">
        <v>1359</v>
      </c>
      <c r="L808" s="18" t="s">
        <v>1360</v>
      </c>
    </row>
    <row r="809" ht="12.75" customHeight="1">
      <c r="A809" s="10">
        <v>11.0</v>
      </c>
      <c r="B809" s="2" t="str">
        <f>IFERROR(VLOOKUP(A809,projetos!$A$2:$B$96,2,0),"0")</f>
        <v>PIU Setor Central</v>
      </c>
      <c r="C809" s="10">
        <v>5.0</v>
      </c>
      <c r="D809" s="3" t="str">
        <f>IFERROR(VLOOKUP(C809,tramitacao!$A$2:$B$101,2,0),"0")</f>
        <v>Discussão Pública</v>
      </c>
      <c r="E809" s="10">
        <v>1.0</v>
      </c>
      <c r="F809" s="2" t="str">
        <f>IFERROR(VLOOKUP(E809,grupos!$A$2:$B$100,2,0),"0")</f>
        <v>Consulta Instâncias</v>
      </c>
      <c r="G809" s="10">
        <v>1.0</v>
      </c>
      <c r="H809" s="10" t="str">
        <f>IFERROR(VLOOKUP(G809,fontes!$A$2:$B$100,2,0),"0")</f>
        <v>Gestão Urbana</v>
      </c>
      <c r="I809" s="11">
        <v>43811.0</v>
      </c>
      <c r="J809" s="3" t="s">
        <v>1361</v>
      </c>
      <c r="K809" s="9" t="s">
        <v>739</v>
      </c>
      <c r="L809" s="18" t="s">
        <v>1362</v>
      </c>
    </row>
    <row r="810" ht="12.75" customHeight="1">
      <c r="A810" s="10">
        <v>11.0</v>
      </c>
      <c r="B810" s="2" t="str">
        <f>IFERROR(VLOOKUP(A810,projetos!$A$2:$B$96,2,0),"0")</f>
        <v>PIU Setor Central</v>
      </c>
      <c r="C810" s="10">
        <v>5.0</v>
      </c>
      <c r="D810" s="3" t="str">
        <f>IFERROR(VLOOKUP(C810,tramitacao!$A$2:$B$101,2,0),"0")</f>
        <v>Discussão Pública</v>
      </c>
      <c r="E810" s="10">
        <v>1.0</v>
      </c>
      <c r="F810" s="2" t="str">
        <f>IFERROR(VLOOKUP(E810,grupos!$A$2:$B$100,2,0),"0")</f>
        <v>Consulta Instâncias</v>
      </c>
      <c r="G810" s="10">
        <v>1.0</v>
      </c>
      <c r="H810" s="10" t="str">
        <f>IFERROR(VLOOKUP(G810,fontes!$A$2:$B$100,2,0),"0")</f>
        <v>Gestão Urbana</v>
      </c>
      <c r="I810" s="11">
        <v>43811.0</v>
      </c>
      <c r="J810" s="3" t="s">
        <v>1363</v>
      </c>
      <c r="K810" s="9" t="s">
        <v>27</v>
      </c>
      <c r="L810" s="9" t="s">
        <v>1364</v>
      </c>
    </row>
    <row r="811" ht="12.75" customHeight="1">
      <c r="A811" s="10">
        <v>11.0</v>
      </c>
      <c r="B811" s="2" t="str">
        <f>IFERROR(VLOOKUP(A811,projetos!$A$2:$B$96,2,0),"0")</f>
        <v>PIU Setor Central</v>
      </c>
      <c r="C811" s="10">
        <v>5.0</v>
      </c>
      <c r="D811" s="3" t="str">
        <f>IFERROR(VLOOKUP(C811,tramitacao!$A$2:$B$101,2,0),"0")</f>
        <v>Discussão Pública</v>
      </c>
      <c r="E811" s="10">
        <v>1.0</v>
      </c>
      <c r="F811" s="2" t="str">
        <f>IFERROR(VLOOKUP(E811,grupos!$A$2:$B$100,2,0),"0")</f>
        <v>Consulta Instâncias</v>
      </c>
      <c r="G811" s="10">
        <v>1.0</v>
      </c>
      <c r="H811" s="10" t="str">
        <f>IFERROR(VLOOKUP(G811,fontes!$A$2:$B$100,2,0),"0")</f>
        <v>Gestão Urbana</v>
      </c>
      <c r="I811" s="11">
        <v>43811.0</v>
      </c>
      <c r="J811" s="3" t="s">
        <v>1363</v>
      </c>
      <c r="K811" s="9" t="s">
        <v>1356</v>
      </c>
      <c r="L811" s="9" t="s">
        <v>1365</v>
      </c>
    </row>
    <row r="812" ht="12.75" customHeight="1">
      <c r="A812" s="10">
        <v>11.0</v>
      </c>
      <c r="B812" s="2" t="str">
        <f>IFERROR(VLOOKUP(A812,projetos!$A$2:$B$96,2,0),"0")</f>
        <v>PIU Setor Central</v>
      </c>
      <c r="C812" s="10">
        <v>5.0</v>
      </c>
      <c r="D812" s="3" t="str">
        <f>IFERROR(VLOOKUP(C812,tramitacao!$A$2:$B$101,2,0),"0")</f>
        <v>Discussão Pública</v>
      </c>
      <c r="E812" s="10">
        <v>1.0</v>
      </c>
      <c r="F812" s="2" t="str">
        <f>IFERROR(VLOOKUP(E812,grupos!$A$2:$B$100,2,0),"0")</f>
        <v>Consulta Instâncias</v>
      </c>
      <c r="G812" s="10">
        <v>1.0</v>
      </c>
      <c r="H812" s="10" t="str">
        <f>IFERROR(VLOOKUP(G812,fontes!$A$2:$B$100,2,0),"0")</f>
        <v>Gestão Urbana</v>
      </c>
      <c r="I812" s="11">
        <v>43811.0</v>
      </c>
      <c r="J812" s="3" t="s">
        <v>1363</v>
      </c>
      <c r="K812" s="9" t="s">
        <v>484</v>
      </c>
      <c r="L812" s="18" t="s">
        <v>1366</v>
      </c>
    </row>
    <row r="813" ht="12.75" customHeight="1">
      <c r="A813" s="10">
        <v>11.0</v>
      </c>
      <c r="B813" s="2" t="str">
        <f>IFERROR(VLOOKUP(A813,projetos!$A$2:$B$96,2,0),"0")</f>
        <v>PIU Setor Central</v>
      </c>
      <c r="C813" s="10">
        <v>5.0</v>
      </c>
      <c r="D813" s="3" t="str">
        <f>IFERROR(VLOOKUP(C813,tramitacao!$A$2:$B$101,2,0),"0")</f>
        <v>Discussão Pública</v>
      </c>
      <c r="E813" s="10">
        <v>3.0</v>
      </c>
      <c r="F813" s="2" t="str">
        <f>IFERROR(VLOOKUP(E813,grupos!$A$2:$B$100,2,0),"0")</f>
        <v>Consulta Minuta</v>
      </c>
      <c r="G813" s="10">
        <v>1.0</v>
      </c>
      <c r="H813" s="10" t="str">
        <f>IFERROR(VLOOKUP(G813,fontes!$A$2:$B$100,2,0),"0")</f>
        <v>Gestão Urbana</v>
      </c>
      <c r="I813" s="11">
        <v>43811.0</v>
      </c>
      <c r="J813" s="3" t="s">
        <v>1361</v>
      </c>
      <c r="K813" s="9" t="s">
        <v>27</v>
      </c>
      <c r="L813" s="9" t="s">
        <v>1367</v>
      </c>
    </row>
    <row r="814" ht="12.75" customHeight="1">
      <c r="A814" s="10">
        <v>11.0</v>
      </c>
      <c r="B814" s="2" t="str">
        <f>IFERROR(VLOOKUP(A814,projetos!$A$2:$B$96,2,0),"0")</f>
        <v>PIU Setor Central</v>
      </c>
      <c r="C814" s="10">
        <v>5.0</v>
      </c>
      <c r="D814" s="3" t="str">
        <f>IFERROR(VLOOKUP(C814,tramitacao!$A$2:$B$101,2,0),"0")</f>
        <v>Discussão Pública</v>
      </c>
      <c r="E814" s="10">
        <v>3.0</v>
      </c>
      <c r="F814" s="2" t="str">
        <f>IFERROR(VLOOKUP(E814,grupos!$A$2:$B$100,2,0),"0")</f>
        <v>Consulta Minuta</v>
      </c>
      <c r="G814" s="10">
        <v>1.0</v>
      </c>
      <c r="H814" s="10" t="str">
        <f>IFERROR(VLOOKUP(G814,fontes!$A$2:$B$100,2,0),"0")</f>
        <v>Gestão Urbana</v>
      </c>
      <c r="I814" s="11">
        <v>43811.0</v>
      </c>
      <c r="J814" s="3" t="s">
        <v>1361</v>
      </c>
      <c r="K814" s="9" t="s">
        <v>32</v>
      </c>
      <c r="L814" s="9" t="s">
        <v>1368</v>
      </c>
    </row>
    <row r="815" ht="12.75" customHeight="1">
      <c r="A815" s="10">
        <v>11.0</v>
      </c>
      <c r="B815" s="2" t="str">
        <f>IFERROR(VLOOKUP(A815,projetos!$A$2:$B$96,2,0),"0")</f>
        <v>PIU Setor Central</v>
      </c>
      <c r="C815" s="10">
        <v>5.0</v>
      </c>
      <c r="D815" s="3" t="str">
        <f>IFERROR(VLOOKUP(C815,tramitacao!$A$2:$B$101,2,0),"0")</f>
        <v>Discussão Pública</v>
      </c>
      <c r="E815" s="10">
        <v>3.0</v>
      </c>
      <c r="F815" s="2" t="str">
        <f>IFERROR(VLOOKUP(E815,grupos!$A$2:$B$100,2,0),"0")</f>
        <v>Consulta Minuta</v>
      </c>
      <c r="G815" s="10">
        <v>1.0</v>
      </c>
      <c r="H815" s="10" t="str">
        <f>IFERROR(VLOOKUP(G815,fontes!$A$2:$B$100,2,0),"0")</f>
        <v>Gestão Urbana</v>
      </c>
      <c r="I815" s="11">
        <v>43811.0</v>
      </c>
      <c r="J815" s="3" t="s">
        <v>1361</v>
      </c>
      <c r="K815" s="9" t="s">
        <v>484</v>
      </c>
      <c r="L815" s="9" t="s">
        <v>1369</v>
      </c>
    </row>
    <row r="816" ht="12.75" customHeight="1">
      <c r="A816" s="10">
        <v>11.0</v>
      </c>
      <c r="B816" s="2" t="str">
        <f>IFERROR(VLOOKUP(A816,projetos!$A$2:$B$96,2,0),"0")</f>
        <v>PIU Setor Central</v>
      </c>
      <c r="C816" s="10">
        <v>5.0</v>
      </c>
      <c r="D816" s="3" t="str">
        <f>IFERROR(VLOOKUP(C816,tramitacao!$A$2:$B$101,2,0),"0")</f>
        <v>Discussão Pública</v>
      </c>
      <c r="E816" s="10">
        <v>3.0</v>
      </c>
      <c r="F816" s="2" t="str">
        <f>IFERROR(VLOOKUP(E816,grupos!$A$2:$B$100,2,0),"0")</f>
        <v>Consulta Minuta</v>
      </c>
      <c r="G816" s="10">
        <v>1.0</v>
      </c>
      <c r="H816" s="10" t="str">
        <f>IFERROR(VLOOKUP(G816,fontes!$A$2:$B$100,2,0),"0")</f>
        <v>Gestão Urbana</v>
      </c>
      <c r="I816" s="11">
        <v>43811.0</v>
      </c>
      <c r="J816" s="3" t="s">
        <v>1361</v>
      </c>
      <c r="K816" s="9" t="s">
        <v>1113</v>
      </c>
      <c r="L816" s="9" t="s">
        <v>1370</v>
      </c>
    </row>
    <row r="817" ht="12.75" customHeight="1">
      <c r="A817" s="10">
        <v>4.0</v>
      </c>
      <c r="B817" s="2" t="str">
        <f>IFERROR(VLOOKUP(A817,projetos!$A$2:$B$96,2,0),"0")</f>
        <v>PIU NESP</v>
      </c>
      <c r="C817" s="10">
        <v>1.0</v>
      </c>
      <c r="D817" s="3" t="str">
        <f>IFERROR(VLOOKUP(C817,tramitacao!$A$2:$B$101,2,0),"0")</f>
        <v>Proposição</v>
      </c>
      <c r="E817" s="10">
        <v>6.0</v>
      </c>
      <c r="F817" s="2" t="str">
        <f>IFERROR(VLOOKUP(E817,grupos!$A$2:$B$100,2,0),"0")</f>
        <v>Outros</v>
      </c>
      <c r="G817" s="10">
        <v>28.0</v>
      </c>
      <c r="H817" s="10" t="str">
        <f>IFERROR(VLOOKUP(G817,fontes!$A$2:$B$100,2,0),"0")</f>
        <v>DOM</v>
      </c>
      <c r="I817" s="11">
        <v>43768.0</v>
      </c>
      <c r="J817" s="10"/>
      <c r="K817" s="9" t="s">
        <v>1371</v>
      </c>
      <c r="L817" s="9" t="s">
        <v>1372</v>
      </c>
    </row>
    <row r="818" ht="12.75" customHeight="1">
      <c r="A818" s="10">
        <v>4.0</v>
      </c>
      <c r="B818" s="2" t="str">
        <f>IFERROR(VLOOKUP(A818,projetos!$A$2:$B$96,2,0),"0")</f>
        <v>PIU NESP</v>
      </c>
      <c r="C818" s="10">
        <v>1.0</v>
      </c>
      <c r="D818" s="3" t="str">
        <f>IFERROR(VLOOKUP(C818,tramitacao!$A$2:$B$101,2,0),"0")</f>
        <v>Proposição</v>
      </c>
      <c r="E818" s="10">
        <v>6.0</v>
      </c>
      <c r="F818" s="2" t="str">
        <f>IFERROR(VLOOKUP(E818,grupos!$A$2:$B$100,2,0),"0")</f>
        <v>Outros</v>
      </c>
      <c r="G818" s="10">
        <v>28.0</v>
      </c>
      <c r="H818" s="10" t="str">
        <f>IFERROR(VLOOKUP(G818,fontes!$A$2:$B$100,2,0),"0")</f>
        <v>DOM</v>
      </c>
      <c r="I818" s="11">
        <v>43768.0</v>
      </c>
      <c r="J818" s="10"/>
      <c r="K818" s="9" t="s">
        <v>1373</v>
      </c>
      <c r="L818" s="9" t="s">
        <v>1374</v>
      </c>
    </row>
    <row r="819" ht="12.75" customHeight="1">
      <c r="A819" s="10">
        <v>3.0</v>
      </c>
      <c r="B819" s="2" t="str">
        <f>IFERROR(VLOOKUP(A819,projetos!$A$2:$B$96,2,0),"0")</f>
        <v>PIU Arco Tietê</v>
      </c>
      <c r="C819" s="10">
        <v>3.0</v>
      </c>
      <c r="D819" s="3" t="str">
        <f>IFERROR(VLOOKUP(C819,tramitacao!$A$2:$B$101,2,0),"0")</f>
        <v>Avaliação SMUL</v>
      </c>
      <c r="E819" s="4">
        <v>8.0</v>
      </c>
      <c r="F819" s="2" t="str">
        <f>IFERROR(VLOOKUP(E819,grupos!$A$2:$B$100,2,0),"0")</f>
        <v>Processo Administrativo</v>
      </c>
      <c r="G819" s="10">
        <v>1.0</v>
      </c>
      <c r="H819" s="10" t="str">
        <f>IFERROR(VLOOKUP(G819,fontes!$A$2:$B$100,2,0),"0")</f>
        <v>Gestão Urbana</v>
      </c>
      <c r="I819" s="11">
        <v>43812.0</v>
      </c>
      <c r="J819" s="10"/>
      <c r="K819" s="9" t="s">
        <v>1375</v>
      </c>
      <c r="L819" s="18" t="s">
        <v>1376</v>
      </c>
    </row>
    <row r="820" ht="12.75" customHeight="1">
      <c r="A820" s="10">
        <v>3.0</v>
      </c>
      <c r="B820" s="2" t="str">
        <f>IFERROR(VLOOKUP(A820,projetos!$A$2:$B$96,2,0),"0")</f>
        <v>PIU Arco Tietê</v>
      </c>
      <c r="C820" s="10">
        <v>3.0</v>
      </c>
      <c r="D820" s="3" t="str">
        <f>IFERROR(VLOOKUP(C820,tramitacao!$A$2:$B$101,2,0),"0")</f>
        <v>Avaliação SMUL</v>
      </c>
      <c r="E820" s="4">
        <v>8.0</v>
      </c>
      <c r="F820" s="2" t="str">
        <f>IFERROR(VLOOKUP(E820,grupos!$A$2:$B$100,2,0),"0")</f>
        <v>Processo Administrativo</v>
      </c>
      <c r="G820" s="10">
        <v>1.0</v>
      </c>
      <c r="H820" s="10" t="str">
        <f>IFERROR(VLOOKUP(G820,fontes!$A$2:$B$100,2,0),"0")</f>
        <v>Gestão Urbana</v>
      </c>
      <c r="I820" s="11">
        <v>43816.0</v>
      </c>
      <c r="J820" s="10"/>
      <c r="K820" s="9" t="s">
        <v>1377</v>
      </c>
      <c r="L820" s="18" t="s">
        <v>1378</v>
      </c>
    </row>
    <row r="821" ht="12.75" customHeight="1">
      <c r="A821" s="10">
        <v>3.0</v>
      </c>
      <c r="B821" s="2" t="str">
        <f>IFERROR(VLOOKUP(A821,projetos!$A$2:$B$96,2,0),"0")</f>
        <v>PIU Arco Tietê</v>
      </c>
      <c r="C821" s="10">
        <v>3.0</v>
      </c>
      <c r="D821" s="3" t="str">
        <f>IFERROR(VLOOKUP(C821,tramitacao!$A$2:$B$101,2,0),"0")</f>
        <v>Avaliação SMUL</v>
      </c>
      <c r="E821" s="4">
        <v>8.0</v>
      </c>
      <c r="F821" s="2" t="str">
        <f>IFERROR(VLOOKUP(E821,grupos!$A$2:$B$100,2,0),"0")</f>
        <v>Processo Administrativo</v>
      </c>
      <c r="G821" s="10">
        <v>1.0</v>
      </c>
      <c r="H821" s="10" t="str">
        <f>IFERROR(VLOOKUP(G821,fontes!$A$2:$B$100,2,0),"0")</f>
        <v>Gestão Urbana</v>
      </c>
      <c r="I821" s="11">
        <v>43819.0</v>
      </c>
      <c r="J821" s="10"/>
      <c r="K821" s="9" t="s">
        <v>1379</v>
      </c>
      <c r="L821" s="18" t="s">
        <v>1380</v>
      </c>
    </row>
    <row r="822" ht="12.75" customHeight="1">
      <c r="A822" s="10">
        <v>3.0</v>
      </c>
      <c r="B822" s="2" t="str">
        <f>IFERROR(VLOOKUP(A822,projetos!$A$2:$B$96,2,0),"0")</f>
        <v>PIU Arco Tietê</v>
      </c>
      <c r="C822" s="10">
        <v>3.0</v>
      </c>
      <c r="D822" s="3" t="str">
        <f>IFERROR(VLOOKUP(C822,tramitacao!$A$2:$B$101,2,0),"0")</f>
        <v>Avaliação SMUL</v>
      </c>
      <c r="E822" s="4">
        <v>8.0</v>
      </c>
      <c r="F822" s="2" t="str">
        <f>IFERROR(VLOOKUP(E822,grupos!$A$2:$B$100,2,0),"0")</f>
        <v>Processo Administrativo</v>
      </c>
      <c r="G822" s="10">
        <v>1.0</v>
      </c>
      <c r="H822" s="10" t="str">
        <f>IFERROR(VLOOKUP(G822,fontes!$A$2:$B$100,2,0),"0")</f>
        <v>Gestão Urbana</v>
      </c>
      <c r="I822" s="11">
        <v>43822.0</v>
      </c>
      <c r="J822" s="10"/>
      <c r="K822" s="9" t="s">
        <v>345</v>
      </c>
      <c r="L822" s="18" t="s">
        <v>1381</v>
      </c>
    </row>
    <row r="823" ht="12.75" customHeight="1">
      <c r="A823" s="10">
        <v>3.0</v>
      </c>
      <c r="B823" s="2" t="str">
        <f>IFERROR(VLOOKUP(A823,projetos!$A$2:$B$96,2,0),"0")</f>
        <v>PIU Arco Tietê</v>
      </c>
      <c r="C823" s="10">
        <v>3.0</v>
      </c>
      <c r="D823" s="3" t="str">
        <f>IFERROR(VLOOKUP(C823,tramitacao!$A$2:$B$101,2,0),"0")</f>
        <v>Avaliação SMUL</v>
      </c>
      <c r="E823" s="4">
        <v>8.0</v>
      </c>
      <c r="F823" s="2" t="str">
        <f>IFERROR(VLOOKUP(E823,grupos!$A$2:$B$100,2,0),"0")</f>
        <v>Processo Administrativo</v>
      </c>
      <c r="G823" s="10">
        <v>1.0</v>
      </c>
      <c r="H823" s="10" t="str">
        <f>IFERROR(VLOOKUP(G823,fontes!$A$2:$B$100,2,0),"0")</f>
        <v>Gestão Urbana</v>
      </c>
      <c r="I823" s="11">
        <v>43823.0</v>
      </c>
      <c r="J823" s="10"/>
      <c r="K823" s="9" t="s">
        <v>1382</v>
      </c>
      <c r="L823" s="22" t="s">
        <v>1383</v>
      </c>
    </row>
    <row r="824" ht="12.75" customHeight="1">
      <c r="A824" s="10">
        <v>3.0</v>
      </c>
      <c r="B824" s="2" t="str">
        <f>IFERROR(VLOOKUP(A824,projetos!$A$2:$B$96,2,0),"0")</f>
        <v>PIU Arco Tietê</v>
      </c>
      <c r="C824" s="10">
        <v>4.0</v>
      </c>
      <c r="D824" s="3" t="str">
        <f>IFERROR(VLOOKUP(C824,tramitacao!$A$2:$B$101,2,0),"0")</f>
        <v>Elaboração </v>
      </c>
      <c r="E824" s="10">
        <v>2.0</v>
      </c>
      <c r="F824" s="2" t="str">
        <f>IFERROR(VLOOKUP(E824,grupos!$A$2:$B$100,2,0),"0")</f>
        <v>Consulta Inicial</v>
      </c>
      <c r="G824" s="10">
        <v>1.0</v>
      </c>
      <c r="H824" s="10" t="str">
        <f>IFERROR(VLOOKUP(G824,fontes!$A$2:$B$100,2,0),"0")</f>
        <v>Gestão Urbana</v>
      </c>
      <c r="I824" s="11">
        <v>43853.0</v>
      </c>
      <c r="J824" s="3" t="s">
        <v>1384</v>
      </c>
      <c r="K824" s="9" t="s">
        <v>739</v>
      </c>
      <c r="L824" s="18" t="s">
        <v>1385</v>
      </c>
    </row>
    <row r="825" ht="12.75" customHeight="1">
      <c r="A825" s="10">
        <v>3.0</v>
      </c>
      <c r="B825" s="2" t="str">
        <f>IFERROR(VLOOKUP(A825,projetos!$A$2:$B$96,2,0),"0")</f>
        <v>PIU Arco Tietê</v>
      </c>
      <c r="C825" s="10">
        <v>4.0</v>
      </c>
      <c r="D825" s="3" t="str">
        <f>IFERROR(VLOOKUP(C825,tramitacao!$A$2:$B$101,2,0),"0")</f>
        <v>Elaboração </v>
      </c>
      <c r="E825" s="10">
        <v>2.0</v>
      </c>
      <c r="F825" s="2" t="str">
        <f>IFERROR(VLOOKUP(E825,grupos!$A$2:$B$100,2,0),"0")</f>
        <v>Consulta Inicial</v>
      </c>
      <c r="G825" s="10">
        <v>1.0</v>
      </c>
      <c r="H825" s="10" t="str">
        <f>IFERROR(VLOOKUP(G825,fontes!$A$2:$B$100,2,0),"0")</f>
        <v>Gestão Urbana</v>
      </c>
      <c r="I825" s="11">
        <v>43853.0</v>
      </c>
      <c r="J825" s="3" t="s">
        <v>1384</v>
      </c>
      <c r="K825" s="9" t="s">
        <v>23</v>
      </c>
      <c r="L825" s="9" t="s">
        <v>1386</v>
      </c>
    </row>
    <row r="826" ht="12.75" customHeight="1">
      <c r="A826" s="10">
        <v>11.0</v>
      </c>
      <c r="B826" s="2" t="str">
        <f>IFERROR(VLOOKUP(A826,projetos!$A$2:$B$96,2,0),"0")</f>
        <v>PIU Setor Central</v>
      </c>
      <c r="C826" s="10">
        <v>5.0</v>
      </c>
      <c r="D826" s="3" t="str">
        <f>IFERROR(VLOOKUP(C826,tramitacao!$A$2:$B$101,2,0),"0")</f>
        <v>Discussão Pública</v>
      </c>
      <c r="E826" s="10">
        <v>3.0</v>
      </c>
      <c r="F826" s="2" t="str">
        <f>IFERROR(VLOOKUP(E826,grupos!$A$2:$B$100,2,0),"0")</f>
        <v>Consulta Minuta</v>
      </c>
      <c r="G826" s="10">
        <v>1.0</v>
      </c>
      <c r="H826" s="10" t="str">
        <f>IFERROR(VLOOKUP(G826,fontes!$A$2:$B$100,2,0),"0")</f>
        <v>Gestão Urbana</v>
      </c>
      <c r="I826" s="11">
        <v>43872.0</v>
      </c>
      <c r="J826" s="3" t="s">
        <v>1387</v>
      </c>
      <c r="K826" s="9" t="s">
        <v>27</v>
      </c>
      <c r="L826" s="9" t="s">
        <v>1367</v>
      </c>
    </row>
    <row r="827" ht="12.75" customHeight="1">
      <c r="A827" s="10">
        <v>11.0</v>
      </c>
      <c r="B827" s="2" t="str">
        <f>IFERROR(VLOOKUP(A827,projetos!$A$2:$B$96,2,0),"0")</f>
        <v>PIU Setor Central</v>
      </c>
      <c r="C827" s="10">
        <v>5.0</v>
      </c>
      <c r="D827" s="3" t="str">
        <f>IFERROR(VLOOKUP(C827,tramitacao!$A$2:$B$101,2,0),"0")</f>
        <v>Discussão Pública</v>
      </c>
      <c r="E827" s="10">
        <v>3.0</v>
      </c>
      <c r="F827" s="2" t="str">
        <f>IFERROR(VLOOKUP(E827,grupos!$A$2:$B$100,2,0),"0")</f>
        <v>Consulta Minuta</v>
      </c>
      <c r="G827" s="10">
        <v>1.0</v>
      </c>
      <c r="H827" s="10" t="str">
        <f>IFERROR(VLOOKUP(G827,fontes!$A$2:$B$100,2,0),"0")</f>
        <v>Gestão Urbana</v>
      </c>
      <c r="I827" s="11">
        <v>43872.0</v>
      </c>
      <c r="J827" s="3" t="s">
        <v>1387</v>
      </c>
      <c r="K827" s="9" t="s">
        <v>32</v>
      </c>
      <c r="L827" s="32"/>
    </row>
    <row r="828" ht="12.75" customHeight="1">
      <c r="A828" s="10">
        <v>11.0</v>
      </c>
      <c r="B828" s="2" t="str">
        <f>IFERROR(VLOOKUP(A828,projetos!$A$2:$B$96,2,0),"0")</f>
        <v>PIU Setor Central</v>
      </c>
      <c r="C828" s="10">
        <v>5.0</v>
      </c>
      <c r="D828" s="3" t="str">
        <f>IFERROR(VLOOKUP(C828,tramitacao!$A$2:$B$101,2,0),"0")</f>
        <v>Discussão Pública</v>
      </c>
      <c r="E828" s="10">
        <v>3.0</v>
      </c>
      <c r="F828" s="2" t="str">
        <f>IFERROR(VLOOKUP(E828,grupos!$A$2:$B$100,2,0),"0")</f>
        <v>Consulta Minuta</v>
      </c>
      <c r="G828" s="10">
        <v>1.0</v>
      </c>
      <c r="H828" s="10" t="str">
        <f>IFERROR(VLOOKUP(G828,fontes!$A$2:$B$100,2,0),"0")</f>
        <v>Gestão Urbana</v>
      </c>
      <c r="I828" s="11">
        <v>43872.0</v>
      </c>
      <c r="J828" s="3" t="s">
        <v>1387</v>
      </c>
      <c r="K828" s="9" t="s">
        <v>484</v>
      </c>
      <c r="L828" s="9" t="s">
        <v>1369</v>
      </c>
    </row>
    <row r="829" ht="12.75" customHeight="1">
      <c r="A829" s="10">
        <v>11.0</v>
      </c>
      <c r="B829" s="2" t="str">
        <f>IFERROR(VLOOKUP(A829,projetos!$A$2:$B$96,2,0),"0")</f>
        <v>PIU Setor Central</v>
      </c>
      <c r="C829" s="10">
        <v>5.0</v>
      </c>
      <c r="D829" s="3" t="str">
        <f>IFERROR(VLOOKUP(C829,tramitacao!$A$2:$B$101,2,0),"0")</f>
        <v>Discussão Pública</v>
      </c>
      <c r="E829" s="10">
        <v>3.0</v>
      </c>
      <c r="F829" s="2" t="str">
        <f>IFERROR(VLOOKUP(E829,grupos!$A$2:$B$100,2,0),"0")</f>
        <v>Consulta Minuta</v>
      </c>
      <c r="G829" s="10">
        <v>1.0</v>
      </c>
      <c r="H829" s="10" t="str">
        <f>IFERROR(VLOOKUP(G829,fontes!$A$2:$B$100,2,0),"0")</f>
        <v>Gestão Urbana</v>
      </c>
      <c r="I829" s="11">
        <v>43872.0</v>
      </c>
      <c r="J829" s="3" t="s">
        <v>1387</v>
      </c>
      <c r="K829" s="9" t="s">
        <v>739</v>
      </c>
      <c r="L829" s="18" t="s">
        <v>1388</v>
      </c>
    </row>
    <row r="830" ht="12.75" customHeight="1">
      <c r="A830" s="10">
        <v>11.0</v>
      </c>
      <c r="B830" s="2" t="str">
        <f>IFERROR(VLOOKUP(A830,projetos!$A$2:$B$96,2,0),"0")</f>
        <v>PIU Setor Central</v>
      </c>
      <c r="C830" s="10">
        <v>5.0</v>
      </c>
      <c r="D830" s="3" t="str">
        <f>IFERROR(VLOOKUP(C830,tramitacao!$A$2:$B$101,2,0),"0")</f>
        <v>Discussão Pública</v>
      </c>
      <c r="E830" s="10">
        <v>3.0</v>
      </c>
      <c r="F830" s="2" t="str">
        <f>IFERROR(VLOOKUP(E830,grupos!$A$2:$B$100,2,0),"0")</f>
        <v>Consulta Minuta</v>
      </c>
      <c r="G830" s="10">
        <v>1.0</v>
      </c>
      <c r="H830" s="10" t="str">
        <f>IFERROR(VLOOKUP(G830,fontes!$A$2:$B$100,2,0),"0")</f>
        <v>Gestão Urbana</v>
      </c>
      <c r="I830" s="11">
        <v>43872.0</v>
      </c>
      <c r="J830" s="3" t="s">
        <v>1387</v>
      </c>
      <c r="K830" s="9" t="s">
        <v>1113</v>
      </c>
      <c r="L830" s="32"/>
    </row>
    <row r="831" ht="12.75" customHeight="1">
      <c r="A831" s="10">
        <v>11.0</v>
      </c>
      <c r="B831" s="2" t="str">
        <f>IFERROR(VLOOKUP(A831,projetos!$A$2:$B$96,2,0),"0")</f>
        <v>PIU Setor Central</v>
      </c>
      <c r="C831" s="10">
        <v>5.0</v>
      </c>
      <c r="D831" s="3" t="str">
        <f>IFERROR(VLOOKUP(C831,tramitacao!$A$2:$B$101,2,0),"0")</f>
        <v>Discussão Pública</v>
      </c>
      <c r="E831" s="10">
        <v>5.0</v>
      </c>
      <c r="F831" s="2" t="str">
        <f>IFERROR(VLOOKUP(E831,grupos!$A$2:$B$100,2,0),"0")</f>
        <v>Reuniões Bilateriais</v>
      </c>
      <c r="G831" s="10">
        <v>1.0</v>
      </c>
      <c r="H831" s="10" t="str">
        <f>IFERROR(VLOOKUP(G831,fontes!$A$2:$B$100,2,0),"0")</f>
        <v>Gestão Urbana</v>
      </c>
      <c r="I831" s="11">
        <v>43880.0</v>
      </c>
      <c r="J831" s="3" t="s">
        <v>1389</v>
      </c>
      <c r="K831" s="9" t="s">
        <v>484</v>
      </c>
      <c r="L831" s="9" t="s">
        <v>1390</v>
      </c>
    </row>
    <row r="832" ht="12.75" customHeight="1">
      <c r="A832" s="10">
        <v>11.0</v>
      </c>
      <c r="B832" s="2" t="str">
        <f>IFERROR(VLOOKUP(A832,projetos!$A$2:$B$96,2,0),"0")</f>
        <v>PIU Setor Central</v>
      </c>
      <c r="C832" s="10">
        <v>5.0</v>
      </c>
      <c r="D832" s="3" t="str">
        <f>IFERROR(VLOOKUP(C832,tramitacao!$A$2:$B$101,2,0),"0")</f>
        <v>Discussão Pública</v>
      </c>
      <c r="E832" s="10">
        <v>5.0</v>
      </c>
      <c r="F832" s="2" t="str">
        <f>IFERROR(VLOOKUP(E832,grupos!$A$2:$B$100,2,0),"0")</f>
        <v>Reuniões Bilateriais</v>
      </c>
      <c r="G832" s="10">
        <v>1.0</v>
      </c>
      <c r="H832" s="10" t="str">
        <f>IFERROR(VLOOKUP(G832,fontes!$A$2:$B$100,2,0),"0")</f>
        <v>Gestão Urbana</v>
      </c>
      <c r="I832" s="11">
        <v>43880.0</v>
      </c>
      <c r="J832" s="3" t="s">
        <v>1389</v>
      </c>
      <c r="K832" s="9" t="s">
        <v>504</v>
      </c>
      <c r="L832" s="22" t="s">
        <v>1391</v>
      </c>
      <c r="M832" s="9"/>
      <c r="N832" s="9"/>
      <c r="O832" s="9"/>
      <c r="P832" s="9"/>
      <c r="Q832" s="9"/>
      <c r="R832" s="9"/>
      <c r="S832" s="9"/>
      <c r="T832" s="9"/>
      <c r="U832" s="9"/>
      <c r="V832" s="9"/>
      <c r="W832" s="9"/>
      <c r="X832" s="9"/>
      <c r="Y832" s="9"/>
      <c r="Z832" s="9"/>
      <c r="AA832" s="9"/>
    </row>
    <row r="833" ht="12.75" customHeight="1">
      <c r="A833" s="10">
        <v>11.0</v>
      </c>
      <c r="B833" s="2" t="str">
        <f>IFERROR(VLOOKUP(A833,projetos!$A$2:$B$96,2,0),"0")</f>
        <v>PIU Setor Central</v>
      </c>
      <c r="C833" s="10">
        <v>5.0</v>
      </c>
      <c r="D833" s="3" t="str">
        <f>IFERROR(VLOOKUP(C833,tramitacao!$A$2:$B$101,2,0),"0")</f>
        <v>Discussão Pública</v>
      </c>
      <c r="E833" s="10">
        <v>5.0</v>
      </c>
      <c r="F833" s="2" t="str">
        <f>IFERROR(VLOOKUP(E833,grupos!$A$2:$B$100,2,0),"0")</f>
        <v>Reuniões Bilateriais</v>
      </c>
      <c r="G833" s="10">
        <v>1.0</v>
      </c>
      <c r="H833" s="10" t="str">
        <f>IFERROR(VLOOKUP(G833,fontes!$A$2:$B$100,2,0),"0")</f>
        <v>Gestão Urbana</v>
      </c>
      <c r="I833" s="11">
        <v>43881.0</v>
      </c>
      <c r="J833" s="3" t="s">
        <v>1392</v>
      </c>
      <c r="K833" s="9" t="s">
        <v>27</v>
      </c>
      <c r="L833" s="9" t="s">
        <v>1393</v>
      </c>
    </row>
    <row r="834" ht="12.75" customHeight="1">
      <c r="A834" s="10">
        <v>11.0</v>
      </c>
      <c r="B834" s="2" t="str">
        <f>IFERROR(VLOOKUP(A834,projetos!$A$2:$B$96,2,0),"0")</f>
        <v>PIU Setor Central</v>
      </c>
      <c r="C834" s="10">
        <v>5.0</v>
      </c>
      <c r="D834" s="3" t="str">
        <f>IFERROR(VLOOKUP(C834,tramitacao!$A$2:$B$101,2,0),"0")</f>
        <v>Discussão Pública</v>
      </c>
      <c r="E834" s="10">
        <v>5.0</v>
      </c>
      <c r="F834" s="2" t="str">
        <f>IFERROR(VLOOKUP(E834,grupos!$A$2:$B$100,2,0),"0")</f>
        <v>Reuniões Bilateriais</v>
      </c>
      <c r="G834" s="10">
        <v>1.0</v>
      </c>
      <c r="H834" s="10" t="str">
        <f>IFERROR(VLOOKUP(G834,fontes!$A$2:$B$100,2,0),"0")</f>
        <v>Gestão Urbana</v>
      </c>
      <c r="I834" s="11">
        <v>43881.0</v>
      </c>
      <c r="J834" s="3" t="s">
        <v>1392</v>
      </c>
      <c r="K834" s="9" t="s">
        <v>484</v>
      </c>
      <c r="L834" s="9" t="s">
        <v>1394</v>
      </c>
    </row>
    <row r="835" ht="12.75" customHeight="1">
      <c r="A835" s="10">
        <v>11.0</v>
      </c>
      <c r="B835" s="2" t="str">
        <f>IFERROR(VLOOKUP(A835,projetos!$A$2:$B$96,2,0),"0")</f>
        <v>PIU Setor Central</v>
      </c>
      <c r="C835" s="10">
        <v>5.0</v>
      </c>
      <c r="D835" s="3" t="str">
        <f>IFERROR(VLOOKUP(C835,tramitacao!$A$2:$B$101,2,0),"0")</f>
        <v>Discussão Pública</v>
      </c>
      <c r="E835" s="10">
        <v>5.0</v>
      </c>
      <c r="F835" s="2" t="str">
        <f>IFERROR(VLOOKUP(E835,grupos!$A$2:$B$100,2,0),"0")</f>
        <v>Reuniões Bilateriais</v>
      </c>
      <c r="G835" s="10">
        <v>1.0</v>
      </c>
      <c r="H835" s="10" t="str">
        <f>IFERROR(VLOOKUP(G835,fontes!$A$2:$B$100,2,0),"0")</f>
        <v>Gestão Urbana</v>
      </c>
      <c r="I835" s="11">
        <v>43881.0</v>
      </c>
      <c r="J835" s="3" t="s">
        <v>1392</v>
      </c>
      <c r="K835" s="9" t="s">
        <v>504</v>
      </c>
      <c r="L835" s="32"/>
    </row>
    <row r="836" ht="12.75" customHeight="1">
      <c r="A836" s="10">
        <v>11.0</v>
      </c>
      <c r="B836" s="2" t="str">
        <f>IFERROR(VLOOKUP(A836,projetos!$A$2:$B$96,2,0),"0")</f>
        <v>PIU Setor Central</v>
      </c>
      <c r="C836" s="10">
        <v>5.0</v>
      </c>
      <c r="D836" s="3" t="str">
        <f>IFERROR(VLOOKUP(C836,tramitacao!$A$2:$B$101,2,0),"0")</f>
        <v>Discussão Pública</v>
      </c>
      <c r="E836" s="10">
        <v>5.0</v>
      </c>
      <c r="F836" s="2" t="str">
        <f>IFERROR(VLOOKUP(E836,grupos!$A$2:$B$100,2,0),"0")</f>
        <v>Reuniões Bilateriais</v>
      </c>
      <c r="G836" s="10">
        <v>1.0</v>
      </c>
      <c r="H836" s="10" t="str">
        <f>IFERROR(VLOOKUP(G836,fontes!$A$2:$B$100,2,0),"0")</f>
        <v>Gestão Urbana</v>
      </c>
      <c r="I836" s="11">
        <v>43882.0</v>
      </c>
      <c r="J836" s="3" t="s">
        <v>1395</v>
      </c>
      <c r="K836" s="9" t="s">
        <v>484</v>
      </c>
      <c r="L836" s="9" t="s">
        <v>1396</v>
      </c>
    </row>
    <row r="837" ht="12.75" customHeight="1">
      <c r="A837" s="10">
        <v>11.0</v>
      </c>
      <c r="B837" s="2" t="str">
        <f>IFERROR(VLOOKUP(A837,projetos!$A$2:$B$96,2,0),"0")</f>
        <v>PIU Setor Central</v>
      </c>
      <c r="C837" s="10">
        <v>5.0</v>
      </c>
      <c r="D837" s="3" t="str">
        <f>IFERROR(VLOOKUP(C837,tramitacao!$A$2:$B$101,2,0),"0")</f>
        <v>Discussão Pública</v>
      </c>
      <c r="E837" s="10">
        <v>5.0</v>
      </c>
      <c r="F837" s="2" t="str">
        <f>IFERROR(VLOOKUP(E837,grupos!$A$2:$B$100,2,0),"0")</f>
        <v>Reuniões Bilateriais</v>
      </c>
      <c r="G837" s="10">
        <v>1.0</v>
      </c>
      <c r="H837" s="10" t="str">
        <f>IFERROR(VLOOKUP(G837,fontes!$A$2:$B$100,2,0),"0")</f>
        <v>Gestão Urbana</v>
      </c>
      <c r="I837" s="11">
        <v>43882.0</v>
      </c>
      <c r="J837" s="3" t="s">
        <v>1395</v>
      </c>
      <c r="K837" s="9" t="s">
        <v>504</v>
      </c>
      <c r="L837" s="9" t="s">
        <v>1397</v>
      </c>
    </row>
    <row r="838" ht="12.75" customHeight="1">
      <c r="A838" s="10">
        <v>11.0</v>
      </c>
      <c r="B838" s="2" t="str">
        <f>IFERROR(VLOOKUP(A838,projetos!$A$2:$B$96,2,0),"0")</f>
        <v>PIU Setor Central</v>
      </c>
      <c r="C838" s="10">
        <v>5.0</v>
      </c>
      <c r="D838" s="3" t="str">
        <f>IFERROR(VLOOKUP(C838,tramitacao!$A$2:$B$101,2,0),"0")</f>
        <v>Discussão Pública</v>
      </c>
      <c r="E838" s="10">
        <v>1.0</v>
      </c>
      <c r="F838" s="2" t="str">
        <f>IFERROR(VLOOKUP(E838,grupos!$A$2:$B$100,2,0),"0")</f>
        <v>Consulta Instâncias</v>
      </c>
      <c r="G838" s="10">
        <v>1.0</v>
      </c>
      <c r="H838" s="10" t="str">
        <f>IFERROR(VLOOKUP(G838,fontes!$A$2:$B$100,2,0),"0")</f>
        <v>Gestão Urbana</v>
      </c>
      <c r="I838" s="11">
        <v>43893.0</v>
      </c>
      <c r="J838" s="3" t="s">
        <v>1398</v>
      </c>
      <c r="K838" s="9" t="s">
        <v>32</v>
      </c>
      <c r="L838" s="39"/>
    </row>
    <row r="839" ht="12.75" customHeight="1">
      <c r="A839" s="10">
        <v>11.0</v>
      </c>
      <c r="B839" s="2" t="str">
        <f>IFERROR(VLOOKUP(A839,projetos!$A$2:$B$96,2,0),"0")</f>
        <v>PIU Setor Central</v>
      </c>
      <c r="C839" s="10">
        <v>5.0</v>
      </c>
      <c r="D839" s="3" t="str">
        <f>IFERROR(VLOOKUP(C839,tramitacao!$A$2:$B$101,2,0),"0")</f>
        <v>Discussão Pública</v>
      </c>
      <c r="E839" s="10">
        <v>1.0</v>
      </c>
      <c r="F839" s="2" t="str">
        <f>IFERROR(VLOOKUP(E839,grupos!$A$2:$B$100,2,0),"0")</f>
        <v>Consulta Instâncias</v>
      </c>
      <c r="G839" s="10">
        <v>1.0</v>
      </c>
      <c r="H839" s="10" t="str">
        <f>IFERROR(VLOOKUP(G839,fontes!$A$2:$B$100,2,0),"0")</f>
        <v>Gestão Urbana</v>
      </c>
      <c r="I839" s="11">
        <v>43893.0</v>
      </c>
      <c r="J839" s="3" t="s">
        <v>1398</v>
      </c>
      <c r="K839" s="9" t="s">
        <v>484</v>
      </c>
      <c r="L839" s="22" t="s">
        <v>1399</v>
      </c>
    </row>
    <row r="840" ht="12.75" customHeight="1">
      <c r="A840" s="10">
        <v>3.0</v>
      </c>
      <c r="B840" s="2" t="str">
        <f>IFERROR(VLOOKUP(A840,projetos!$A$2:$B$96,2,0),"0")</f>
        <v>PIU Arco Tietê</v>
      </c>
      <c r="C840" s="10">
        <v>4.0</v>
      </c>
      <c r="D840" s="3" t="str">
        <f>IFERROR(VLOOKUP(C840,tramitacao!$A$2:$B$101,2,0),"0")</f>
        <v>Elaboração </v>
      </c>
      <c r="E840" s="10">
        <v>1.0</v>
      </c>
      <c r="F840" s="2" t="str">
        <f>IFERROR(VLOOKUP(E840,grupos!$A$2:$B$100,2,0),"0")</f>
        <v>Consulta Instâncias</v>
      </c>
      <c r="G840" s="10">
        <v>1.0</v>
      </c>
      <c r="H840" s="10" t="str">
        <f>IFERROR(VLOOKUP(G840,fontes!$A$2:$B$100,2,0),"0")</f>
        <v>Gestão Urbana</v>
      </c>
      <c r="I840" s="11">
        <v>43902.0</v>
      </c>
      <c r="J840" s="3" t="s">
        <v>1400</v>
      </c>
      <c r="K840" s="9" t="s">
        <v>27</v>
      </c>
      <c r="L840" s="9" t="s">
        <v>1401</v>
      </c>
    </row>
    <row r="841" ht="12.75" customHeight="1">
      <c r="A841" s="10">
        <v>3.0</v>
      </c>
      <c r="B841" s="2" t="str">
        <f>IFERROR(VLOOKUP(A841,projetos!$A$2:$B$96,2,0),"0")</f>
        <v>PIU Arco Tietê</v>
      </c>
      <c r="C841" s="10">
        <v>4.0</v>
      </c>
      <c r="D841" s="3" t="str">
        <f>IFERROR(VLOOKUP(C841,tramitacao!$A$2:$B$101,2,0),"0")</f>
        <v>Elaboração </v>
      </c>
      <c r="E841" s="10">
        <v>1.0</v>
      </c>
      <c r="F841" s="2" t="str">
        <f>IFERROR(VLOOKUP(E841,grupos!$A$2:$B$100,2,0),"0")</f>
        <v>Consulta Instâncias</v>
      </c>
      <c r="G841" s="10">
        <v>1.0</v>
      </c>
      <c r="H841" s="10" t="str">
        <f>IFERROR(VLOOKUP(G841,fontes!$A$2:$B$100,2,0),"0")</f>
        <v>Gestão Urbana</v>
      </c>
      <c r="I841" s="11">
        <v>43902.0</v>
      </c>
      <c r="J841" s="3" t="s">
        <v>1400</v>
      </c>
      <c r="K841" s="9" t="s">
        <v>32</v>
      </c>
      <c r="L841" s="40"/>
    </row>
    <row r="842" ht="12.75" customHeight="1">
      <c r="A842" s="10">
        <v>3.0</v>
      </c>
      <c r="B842" s="2" t="str">
        <f>IFERROR(VLOOKUP(A842,projetos!$A$2:$B$96,2,0),"0")</f>
        <v>PIU Arco Tietê</v>
      </c>
      <c r="C842" s="10">
        <v>4.0</v>
      </c>
      <c r="D842" s="3" t="str">
        <f>IFERROR(VLOOKUP(C842,tramitacao!$A$2:$B$101,2,0),"0")</f>
        <v>Elaboração </v>
      </c>
      <c r="E842" s="10">
        <v>1.0</v>
      </c>
      <c r="F842" s="2" t="str">
        <f>IFERROR(VLOOKUP(E842,grupos!$A$2:$B$100,2,0),"0")</f>
        <v>Consulta Instâncias</v>
      </c>
      <c r="G842" s="10">
        <v>1.0</v>
      </c>
      <c r="H842" s="10" t="str">
        <f>IFERROR(VLOOKUP(G842,fontes!$A$2:$B$100,2,0),"0")</f>
        <v>Gestão Urbana</v>
      </c>
      <c r="I842" s="11">
        <v>43902.0</v>
      </c>
      <c r="J842" s="3" t="s">
        <v>1400</v>
      </c>
      <c r="K842" s="9" t="s">
        <v>484</v>
      </c>
      <c r="L842" s="9" t="s">
        <v>1402</v>
      </c>
    </row>
    <row r="843" ht="12.75" customHeight="1">
      <c r="A843" s="10">
        <v>11.0</v>
      </c>
      <c r="B843" s="2" t="str">
        <f>IFERROR(VLOOKUP(A843,projetos!$A$2:$B$96,2,0),"0")</f>
        <v>PIU Setor Central</v>
      </c>
      <c r="C843" s="10">
        <v>5.0</v>
      </c>
      <c r="D843" s="3" t="str">
        <f>IFERROR(VLOOKUP(C843,tramitacao!$A$2:$B$101,2,0),"0")</f>
        <v>Discussão Pública</v>
      </c>
      <c r="E843" s="10">
        <v>5.0</v>
      </c>
      <c r="F843" s="2" t="str">
        <f>IFERROR(VLOOKUP(E843,grupos!$A$2:$B$100,2,0),"0")</f>
        <v>Reuniões Bilateriais</v>
      </c>
      <c r="G843" s="10">
        <v>1.0</v>
      </c>
      <c r="H843" s="10" t="str">
        <f>IFERROR(VLOOKUP(G843,fontes!$A$2:$B$100,2,0),"0")</f>
        <v>Gestão Urbana</v>
      </c>
      <c r="I843" s="11">
        <v>43902.0</v>
      </c>
      <c r="J843" s="3" t="s">
        <v>1403</v>
      </c>
      <c r="K843" s="9" t="s">
        <v>484</v>
      </c>
      <c r="L843" s="9" t="s">
        <v>1404</v>
      </c>
    </row>
    <row r="844" ht="12.75" customHeight="1">
      <c r="A844" s="10">
        <v>11.0</v>
      </c>
      <c r="B844" s="2" t="str">
        <f>IFERROR(VLOOKUP(A844,projetos!$A$2:$B$96,2,0),"0")</f>
        <v>PIU Setor Central</v>
      </c>
      <c r="C844" s="10">
        <v>5.0</v>
      </c>
      <c r="D844" s="3" t="str">
        <f>IFERROR(VLOOKUP(C844,tramitacao!$A$2:$B$101,2,0),"0")</f>
        <v>Discussão Pública</v>
      </c>
      <c r="E844" s="10">
        <v>5.0</v>
      </c>
      <c r="F844" s="2" t="str">
        <f>IFERROR(VLOOKUP(E844,grupos!$A$2:$B$100,2,0),"0")</f>
        <v>Reuniões Bilateriais</v>
      </c>
      <c r="G844" s="10">
        <v>1.0</v>
      </c>
      <c r="H844" s="10" t="str">
        <f>IFERROR(VLOOKUP(G844,fontes!$A$2:$B$100,2,0),"0")</f>
        <v>Gestão Urbana</v>
      </c>
      <c r="I844" s="11">
        <v>43902.0</v>
      </c>
      <c r="J844" s="3" t="s">
        <v>1403</v>
      </c>
      <c r="K844" s="9" t="s">
        <v>504</v>
      </c>
      <c r="L844" s="9" t="s">
        <v>1405</v>
      </c>
    </row>
    <row r="845" ht="12.75" customHeight="1">
      <c r="A845" s="10">
        <v>11.0</v>
      </c>
      <c r="B845" s="2" t="str">
        <f>IFERROR(VLOOKUP(A845,projetos!$A$2:$B$96,2,0),"0")</f>
        <v>PIU Setor Central</v>
      </c>
      <c r="C845" s="10">
        <v>5.0</v>
      </c>
      <c r="D845" s="3" t="str">
        <f>IFERROR(VLOOKUP(C845,tramitacao!$A$2:$B$101,2,0),"0")</f>
        <v>Discussão Pública</v>
      </c>
      <c r="E845" s="10">
        <v>5.0</v>
      </c>
      <c r="F845" s="2" t="str">
        <f>IFERROR(VLOOKUP(E845,grupos!$A$2:$B$100,2,0),"0")</f>
        <v>Reuniões Bilateriais</v>
      </c>
      <c r="G845" s="10">
        <v>1.0</v>
      </c>
      <c r="H845" s="10" t="str">
        <f>IFERROR(VLOOKUP(G845,fontes!$A$2:$B$100,2,0),"0")</f>
        <v>Gestão Urbana</v>
      </c>
      <c r="I845" s="11">
        <v>43903.0</v>
      </c>
      <c r="J845" s="3" t="s">
        <v>1392</v>
      </c>
      <c r="K845" s="9" t="s">
        <v>484</v>
      </c>
      <c r="L845" s="9" t="s">
        <v>1406</v>
      </c>
    </row>
    <row r="846" ht="12.75" customHeight="1">
      <c r="A846" s="10">
        <v>11.0</v>
      </c>
      <c r="B846" s="2" t="str">
        <f>IFERROR(VLOOKUP(A846,projetos!$A$2:$B$96,2,0),"0")</f>
        <v>PIU Setor Central</v>
      </c>
      <c r="C846" s="10">
        <v>5.0</v>
      </c>
      <c r="D846" s="3" t="str">
        <f>IFERROR(VLOOKUP(C846,tramitacao!$A$2:$B$101,2,0),"0")</f>
        <v>Discussão Pública</v>
      </c>
      <c r="E846" s="10">
        <v>5.0</v>
      </c>
      <c r="F846" s="2" t="str">
        <f>IFERROR(VLOOKUP(E846,grupos!$A$2:$B$100,2,0),"0")</f>
        <v>Reuniões Bilateriais</v>
      </c>
      <c r="G846" s="10">
        <v>1.0</v>
      </c>
      <c r="H846" s="10" t="str">
        <f>IFERROR(VLOOKUP(G846,fontes!$A$2:$B$100,2,0),"0")</f>
        <v>Gestão Urbana</v>
      </c>
      <c r="I846" s="11">
        <v>43903.0</v>
      </c>
      <c r="J846" s="3" t="s">
        <v>1392</v>
      </c>
      <c r="K846" s="9" t="s">
        <v>504</v>
      </c>
      <c r="L846" s="23" t="s">
        <v>1407</v>
      </c>
    </row>
    <row r="847" ht="12.75" customHeight="1">
      <c r="A847" s="10">
        <v>3.0</v>
      </c>
      <c r="B847" s="2" t="str">
        <f>IFERROR(VLOOKUP(A847,projetos!$A$2:$B$96,2,0),"0")</f>
        <v>PIU Arco Tietê</v>
      </c>
      <c r="C847" s="10">
        <v>1.0</v>
      </c>
      <c r="D847" s="3" t="str">
        <f>IFERROR(VLOOKUP(C847,tramitacao!$A$2:$B$101,2,0),"0")</f>
        <v>Proposição</v>
      </c>
      <c r="E847" s="10">
        <v>6.0</v>
      </c>
      <c r="F847" s="2" t="str">
        <f>IFERROR(VLOOKUP(E847,grupos!$A$2:$B$100,2,0),"0")</f>
        <v>Outros</v>
      </c>
      <c r="G847" s="10">
        <v>1.0</v>
      </c>
      <c r="H847" s="10" t="str">
        <f>IFERROR(VLOOKUP(G847,fontes!$A$2:$B$100,2,0),"0")</f>
        <v>Gestão Urbana</v>
      </c>
      <c r="I847" s="11"/>
      <c r="J847" s="10"/>
      <c r="K847" s="9" t="s">
        <v>1408</v>
      </c>
      <c r="L847" s="18" t="s">
        <v>1409</v>
      </c>
    </row>
    <row r="848" ht="12.75" customHeight="1">
      <c r="A848" s="10">
        <v>3.0</v>
      </c>
      <c r="B848" s="2" t="str">
        <f>IFERROR(VLOOKUP(A848,projetos!$A$2:$B$96,2,0),"0")</f>
        <v>PIU Arco Tietê</v>
      </c>
      <c r="C848" s="10">
        <v>1.0</v>
      </c>
      <c r="D848" s="3" t="str">
        <f>IFERROR(VLOOKUP(C848,tramitacao!$A$2:$B$101,2,0),"0")</f>
        <v>Proposição</v>
      </c>
      <c r="E848" s="10">
        <v>6.0</v>
      </c>
      <c r="F848" s="2" t="str">
        <f>IFERROR(VLOOKUP(E848,grupos!$A$2:$B$100,2,0),"0")</f>
        <v>Outros</v>
      </c>
      <c r="G848" s="10">
        <v>1.0</v>
      </c>
      <c r="H848" s="10" t="str">
        <f>IFERROR(VLOOKUP(G848,fontes!$A$2:$B$100,2,0),"0")</f>
        <v>Gestão Urbana</v>
      </c>
      <c r="I848" s="11"/>
      <c r="J848" s="10"/>
      <c r="K848" s="9" t="s">
        <v>1410</v>
      </c>
      <c r="L848" s="18" t="s">
        <v>1411</v>
      </c>
    </row>
    <row r="849" ht="12.75" customHeight="1">
      <c r="A849" s="10">
        <v>3.0</v>
      </c>
      <c r="B849" s="2" t="str">
        <f>IFERROR(VLOOKUP(A849,projetos!$A$2:$B$96,2,0),"0")</f>
        <v>PIU Arco Tietê</v>
      </c>
      <c r="C849" s="10">
        <v>1.0</v>
      </c>
      <c r="D849" s="3" t="str">
        <f>IFERROR(VLOOKUP(C849,tramitacao!$A$2:$B$101,2,0),"0")</f>
        <v>Proposição</v>
      </c>
      <c r="E849" s="10">
        <v>6.0</v>
      </c>
      <c r="F849" s="2" t="str">
        <f>IFERROR(VLOOKUP(E849,grupos!$A$2:$B$100,2,0),"0")</f>
        <v>Outros</v>
      </c>
      <c r="G849" s="10">
        <v>1.0</v>
      </c>
      <c r="H849" s="10" t="str">
        <f>IFERROR(VLOOKUP(G849,fontes!$A$2:$B$100,2,0),"0")</f>
        <v>Gestão Urbana</v>
      </c>
      <c r="I849" s="11"/>
      <c r="J849" s="10"/>
      <c r="K849" s="9" t="s">
        <v>1412</v>
      </c>
      <c r="L849" s="18" t="s">
        <v>1413</v>
      </c>
    </row>
    <row r="850" ht="12.75" customHeight="1">
      <c r="A850" s="10">
        <v>3.0</v>
      </c>
      <c r="B850" s="2" t="str">
        <f>IFERROR(VLOOKUP(A850,projetos!$A$2:$B$96,2,0),"0")</f>
        <v>PIU Arco Tietê</v>
      </c>
      <c r="C850" s="4">
        <v>12.0</v>
      </c>
      <c r="D850" s="3" t="str">
        <f>IFERROR(VLOOKUP(C850,tramitacao!$A$2:$B$101,2,0),"0")</f>
        <v>n/a</v>
      </c>
      <c r="E850" s="10">
        <v>6.0</v>
      </c>
      <c r="F850" s="2" t="str">
        <f>IFERROR(VLOOKUP(E850,grupos!$A$2:$B$100,2,0),"0")</f>
        <v>Outros</v>
      </c>
      <c r="G850" s="10">
        <v>1.0</v>
      </c>
      <c r="H850" s="10" t="str">
        <f>IFERROR(VLOOKUP(G850,fontes!$A$2:$B$100,2,0),"0")</f>
        <v>Gestão Urbana</v>
      </c>
      <c r="I850" s="11"/>
      <c r="J850" s="10"/>
      <c r="K850" s="9" t="s">
        <v>517</v>
      </c>
      <c r="L850" s="9" t="s">
        <v>1414</v>
      </c>
    </row>
    <row r="851" ht="12.75" customHeight="1">
      <c r="A851" s="10">
        <v>11.0</v>
      </c>
      <c r="B851" s="2" t="str">
        <f>IFERROR(VLOOKUP(A851,projetos!$A$2:$B$96,2,0),"0")</f>
        <v>PIU Setor Central</v>
      </c>
      <c r="C851" s="10">
        <v>1.0</v>
      </c>
      <c r="D851" s="3" t="str">
        <f>IFERROR(VLOOKUP(C851,tramitacao!$A$2:$B$101,2,0),"0")</f>
        <v>Proposição</v>
      </c>
      <c r="E851" s="10">
        <v>6.0</v>
      </c>
      <c r="F851" s="2" t="str">
        <f>IFERROR(VLOOKUP(E851,grupos!$A$2:$B$100,2,0),"0")</f>
        <v>Outros</v>
      </c>
      <c r="G851" s="10">
        <v>1.0</v>
      </c>
      <c r="H851" s="10" t="str">
        <f>IFERROR(VLOOKUP(G851,fontes!$A$2:$B$100,2,0),"0")</f>
        <v>Gestão Urbana</v>
      </c>
      <c r="I851" s="11"/>
      <c r="J851" s="10"/>
      <c r="K851" s="16" t="s">
        <v>1415</v>
      </c>
      <c r="L851" s="9" t="s">
        <v>1416</v>
      </c>
    </row>
    <row r="852" ht="12.75" customHeight="1">
      <c r="A852" s="10">
        <v>11.0</v>
      </c>
      <c r="B852" s="2" t="str">
        <f>IFERROR(VLOOKUP(A852,projetos!$A$2:$B$96,2,0),"0")</f>
        <v>PIU Setor Central</v>
      </c>
      <c r="C852" s="10">
        <v>1.0</v>
      </c>
      <c r="D852" s="3" t="str">
        <f>IFERROR(VLOOKUP(C852,tramitacao!$A$2:$B$101,2,0),"0")</f>
        <v>Proposição</v>
      </c>
      <c r="E852" s="10">
        <v>6.0</v>
      </c>
      <c r="F852" s="2" t="str">
        <f>IFERROR(VLOOKUP(E852,grupos!$A$2:$B$100,2,0),"0")</f>
        <v>Outros</v>
      </c>
      <c r="G852" s="10">
        <v>1.0</v>
      </c>
      <c r="H852" s="10" t="str">
        <f>IFERROR(VLOOKUP(G852,fontes!$A$2:$B$100,2,0),"0")</f>
        <v>Gestão Urbana</v>
      </c>
      <c r="I852" s="11"/>
      <c r="J852" s="10"/>
      <c r="K852" s="16" t="s">
        <v>1417</v>
      </c>
      <c r="L852" s="9" t="s">
        <v>1418</v>
      </c>
    </row>
    <row r="853" ht="12.75" customHeight="1">
      <c r="A853" s="10">
        <v>11.0</v>
      </c>
      <c r="B853" s="2" t="str">
        <f>IFERROR(VLOOKUP(A853,projetos!$A$2:$B$96,2,0),"0")</f>
        <v>PIU Setor Central</v>
      </c>
      <c r="C853" s="10">
        <v>1.0</v>
      </c>
      <c r="D853" s="3" t="str">
        <f>IFERROR(VLOOKUP(C853,tramitacao!$A$2:$B$101,2,0),"0")</f>
        <v>Proposição</v>
      </c>
      <c r="E853" s="10">
        <v>6.0</v>
      </c>
      <c r="F853" s="2" t="str">
        <f>IFERROR(VLOOKUP(E853,grupos!$A$2:$B$100,2,0),"0")</f>
        <v>Outros</v>
      </c>
      <c r="G853" s="10">
        <v>1.0</v>
      </c>
      <c r="H853" s="10" t="str">
        <f>IFERROR(VLOOKUP(G853,fontes!$A$2:$B$100,2,0),"0")</f>
        <v>Gestão Urbana</v>
      </c>
      <c r="I853" s="11"/>
      <c r="J853" s="10"/>
      <c r="K853" s="9" t="s">
        <v>1419</v>
      </c>
      <c r="L853" s="9" t="s">
        <v>1420</v>
      </c>
    </row>
    <row r="854" ht="12.75" customHeight="1">
      <c r="A854" s="10">
        <v>11.0</v>
      </c>
      <c r="B854" s="2" t="str">
        <f>IFERROR(VLOOKUP(A854,projetos!$A$2:$B$96,2,0),"0")</f>
        <v>PIU Setor Central</v>
      </c>
      <c r="C854" s="10">
        <v>1.0</v>
      </c>
      <c r="D854" s="3" t="str">
        <f>IFERROR(VLOOKUP(C854,tramitacao!$A$2:$B$101,2,0),"0")</f>
        <v>Proposição</v>
      </c>
      <c r="E854" s="10">
        <v>6.0</v>
      </c>
      <c r="F854" s="2" t="str">
        <f>IFERROR(VLOOKUP(E854,grupos!$A$2:$B$100,2,0),"0")</f>
        <v>Outros</v>
      </c>
      <c r="G854" s="10">
        <v>1.0</v>
      </c>
      <c r="H854" s="10" t="str">
        <f>IFERROR(VLOOKUP(G854,fontes!$A$2:$B$100,2,0),"0")</f>
        <v>Gestão Urbana</v>
      </c>
      <c r="I854" s="11"/>
      <c r="J854" s="10"/>
      <c r="K854" s="9" t="s">
        <v>1421</v>
      </c>
      <c r="L854" s="14" t="s">
        <v>1422</v>
      </c>
    </row>
    <row r="855" ht="12.75" customHeight="1">
      <c r="A855" s="10">
        <v>20.0</v>
      </c>
      <c r="B855" s="2" t="str">
        <f>IFERROR(VLOOKUP(A855,projetos!$A$2:$B$96,2,0),"0")</f>
        <v>Minhocão</v>
      </c>
      <c r="C855" s="10">
        <v>1.0</v>
      </c>
      <c r="D855" s="3" t="str">
        <f>IFERROR(VLOOKUP(C855,tramitacao!$A$2:$B$101,2,0),"0")</f>
        <v>Proposição</v>
      </c>
      <c r="E855" s="10">
        <v>1.0</v>
      </c>
      <c r="F855" s="2" t="str">
        <f>IFERROR(VLOOKUP(E855,grupos!$A$2:$B$100,2,0),"0")</f>
        <v>Consulta Instâncias</v>
      </c>
      <c r="G855" s="10">
        <v>10.0</v>
      </c>
      <c r="H855" s="10" t="str">
        <f>IFERROR(VLOOKUP(G855,fontes!$A$2:$B$100,2,0),"0")</f>
        <v>SEI</v>
      </c>
      <c r="I855" s="11">
        <v>43571.0</v>
      </c>
      <c r="J855" s="10"/>
      <c r="K855" s="9" t="s">
        <v>1423</v>
      </c>
      <c r="L855" s="22" t="s">
        <v>1424</v>
      </c>
    </row>
    <row r="856" ht="12.75" customHeight="1">
      <c r="A856" s="10">
        <v>20.0</v>
      </c>
      <c r="B856" s="2" t="str">
        <f>IFERROR(VLOOKUP(A856,projetos!$A$2:$B$96,2,0),"0")</f>
        <v>Minhocão</v>
      </c>
      <c r="C856" s="10">
        <v>1.0</v>
      </c>
      <c r="D856" s="3" t="str">
        <f>IFERROR(VLOOKUP(C856,tramitacao!$A$2:$B$101,2,0),"0")</f>
        <v>Proposição</v>
      </c>
      <c r="E856" s="10">
        <v>1.0</v>
      </c>
      <c r="F856" s="2" t="str">
        <f>IFERROR(VLOOKUP(E856,grupos!$A$2:$B$100,2,0),"0")</f>
        <v>Consulta Instâncias</v>
      </c>
      <c r="G856" s="10">
        <v>16.0</v>
      </c>
      <c r="H856" s="10" t="str">
        <f>IFERROR(VLOOKUP(G856,fontes!$A$2:$B$100,2,0),"0")</f>
        <v>Site PMSP</v>
      </c>
      <c r="I856" s="11">
        <v>43578.0</v>
      </c>
      <c r="J856" s="3" t="s">
        <v>1425</v>
      </c>
      <c r="K856" s="9" t="s">
        <v>1219</v>
      </c>
      <c r="L856" s="22" t="s">
        <v>1426</v>
      </c>
    </row>
    <row r="857" ht="12.75" customHeight="1">
      <c r="A857" s="10">
        <v>20.0</v>
      </c>
      <c r="B857" s="2" t="str">
        <f>IFERROR(VLOOKUP(A857,projetos!$A$2:$B$96,2,0),"0")</f>
        <v>Minhocão</v>
      </c>
      <c r="C857" s="10">
        <v>1.0</v>
      </c>
      <c r="D857" s="3" t="str">
        <f>IFERROR(VLOOKUP(C857,tramitacao!$A$2:$B$101,2,0),"0")</f>
        <v>Proposição</v>
      </c>
      <c r="E857" s="10">
        <v>1.0</v>
      </c>
      <c r="F857" s="2" t="str">
        <f>IFERROR(VLOOKUP(E857,grupos!$A$2:$B$100,2,0),"0")</f>
        <v>Consulta Instâncias</v>
      </c>
      <c r="G857" s="10">
        <v>1.0</v>
      </c>
      <c r="H857" s="10" t="str">
        <f>IFERROR(VLOOKUP(G857,fontes!$A$2:$B$100,2,0),"0")</f>
        <v>Gestão Urbana</v>
      </c>
      <c r="I857" s="11">
        <v>43585.0</v>
      </c>
      <c r="J857" s="3" t="s">
        <v>1425</v>
      </c>
      <c r="K857" s="9" t="s">
        <v>27</v>
      </c>
      <c r="L857" s="22" t="s">
        <v>1427</v>
      </c>
    </row>
    <row r="858" ht="12.75" customHeight="1">
      <c r="A858" s="10">
        <v>20.0</v>
      </c>
      <c r="B858" s="2" t="str">
        <f>IFERROR(VLOOKUP(A858,projetos!$A$2:$B$96,2,0),"0")</f>
        <v>Minhocão</v>
      </c>
      <c r="C858" s="10">
        <v>1.0</v>
      </c>
      <c r="D858" s="3" t="str">
        <f>IFERROR(VLOOKUP(C858,tramitacao!$A$2:$B$101,2,0),"0")</f>
        <v>Proposição</v>
      </c>
      <c r="E858" s="10">
        <v>1.0</v>
      </c>
      <c r="F858" s="2" t="str">
        <f>IFERROR(VLOOKUP(E858,grupos!$A$2:$B$100,2,0),"0")</f>
        <v>Consulta Instâncias</v>
      </c>
      <c r="G858" s="10">
        <v>26.0</v>
      </c>
      <c r="H858" s="10" t="str">
        <f>IFERROR(VLOOKUP(G858,fontes!$A$2:$B$100,2,0),"0")</f>
        <v>Site SMDU</v>
      </c>
      <c r="I858" s="11">
        <v>43585.0</v>
      </c>
      <c r="J858" s="3" t="s">
        <v>1425</v>
      </c>
      <c r="K858" s="9" t="s">
        <v>1428</v>
      </c>
      <c r="L858" s="14" t="s">
        <v>1127</v>
      </c>
    </row>
    <row r="859" ht="12.75" customHeight="1">
      <c r="A859" s="10">
        <v>20.0</v>
      </c>
      <c r="B859" s="2" t="str">
        <f>IFERROR(VLOOKUP(A859,projetos!$A$2:$B$96,2,0),"0")</f>
        <v>Minhocão</v>
      </c>
      <c r="C859" s="10">
        <v>1.0</v>
      </c>
      <c r="D859" s="3" t="str">
        <f>IFERROR(VLOOKUP(C859,tramitacao!$A$2:$B$101,2,0),"0")</f>
        <v>Proposição</v>
      </c>
      <c r="E859" s="10">
        <v>1.0</v>
      </c>
      <c r="F859" s="2" t="str">
        <f>IFERROR(VLOOKUP(E859,grupos!$A$2:$B$100,2,0),"0")</f>
        <v>Consulta Instâncias</v>
      </c>
      <c r="G859" s="10">
        <v>1.0</v>
      </c>
      <c r="H859" s="10" t="str">
        <f>IFERROR(VLOOKUP(G859,fontes!$A$2:$B$100,2,0),"0")</f>
        <v>Gestão Urbana</v>
      </c>
      <c r="I859" s="11">
        <v>43585.0</v>
      </c>
      <c r="J859" s="3" t="s">
        <v>1425</v>
      </c>
      <c r="K859" s="9" t="s">
        <v>484</v>
      </c>
      <c r="L859" s="9" t="s">
        <v>1429</v>
      </c>
    </row>
    <row r="860" ht="12.75" customHeight="1">
      <c r="A860" s="10">
        <v>20.0</v>
      </c>
      <c r="B860" s="2" t="str">
        <f>IFERROR(VLOOKUP(A860,projetos!$A$2:$B$96,2,0),"0")</f>
        <v>Minhocão</v>
      </c>
      <c r="C860" s="10">
        <v>1.0</v>
      </c>
      <c r="D860" s="3" t="str">
        <f>IFERROR(VLOOKUP(C860,tramitacao!$A$2:$B$101,2,0),"0")</f>
        <v>Proposição</v>
      </c>
      <c r="E860" s="10">
        <v>6.0</v>
      </c>
      <c r="F860" s="2" t="str">
        <f>IFERROR(VLOOKUP(E860,grupos!$A$2:$B$100,2,0),"0")</f>
        <v>Outros</v>
      </c>
      <c r="G860" s="10">
        <v>1.0</v>
      </c>
      <c r="H860" s="10" t="str">
        <f>IFERROR(VLOOKUP(G860,fontes!$A$2:$B$100,2,0),"0")</f>
        <v>Gestão Urbana</v>
      </c>
      <c r="I860" s="11">
        <v>43480.0</v>
      </c>
      <c r="J860" s="10"/>
      <c r="K860" s="16" t="s">
        <v>1430</v>
      </c>
      <c r="L860" s="22" t="s">
        <v>1431</v>
      </c>
    </row>
    <row r="861" ht="12.75" customHeight="1">
      <c r="A861" s="10">
        <v>20.0</v>
      </c>
      <c r="B861" s="2" t="str">
        <f>IFERROR(VLOOKUP(A861,projetos!$A$2:$B$96,2,0),"0")</f>
        <v>Minhocão</v>
      </c>
      <c r="C861" s="10">
        <v>1.0</v>
      </c>
      <c r="D861" s="3" t="str">
        <f>IFERROR(VLOOKUP(C861,tramitacao!$A$2:$B$101,2,0),"0")</f>
        <v>Proposição</v>
      </c>
      <c r="E861" s="10">
        <v>6.0</v>
      </c>
      <c r="F861" s="2" t="str">
        <f>IFERROR(VLOOKUP(E861,grupos!$A$2:$B$100,2,0),"0")</f>
        <v>Outros</v>
      </c>
      <c r="G861" s="10">
        <v>1.0</v>
      </c>
      <c r="H861" s="10" t="str">
        <f>IFERROR(VLOOKUP(G861,fontes!$A$2:$B$100,2,0),"0")</f>
        <v>Gestão Urbana</v>
      </c>
      <c r="I861" s="11"/>
      <c r="J861" s="10"/>
      <c r="K861" s="16" t="s">
        <v>1432</v>
      </c>
      <c r="L861" s="22" t="s">
        <v>1433</v>
      </c>
    </row>
    <row r="862" ht="12.75" customHeight="1">
      <c r="A862" s="10">
        <v>20.0</v>
      </c>
      <c r="B862" s="2" t="str">
        <f>IFERROR(VLOOKUP(A862,projetos!$A$2:$B$96,2,0),"0")</f>
        <v>Minhocão</v>
      </c>
      <c r="C862" s="10">
        <v>2.0</v>
      </c>
      <c r="D862" s="3" t="str">
        <f>IFERROR(VLOOKUP(C862,tramitacao!$A$2:$B$101,2,0),"0")</f>
        <v>Consulta Pública Inicial</v>
      </c>
      <c r="E862" s="10">
        <v>1.0</v>
      </c>
      <c r="F862" s="2" t="str">
        <f>IFERROR(VLOOKUP(E862,grupos!$A$2:$B$100,2,0),"0")</f>
        <v>Consulta Instâncias</v>
      </c>
      <c r="G862" s="10">
        <v>1.0</v>
      </c>
      <c r="H862" s="10" t="str">
        <f>IFERROR(VLOOKUP(G862,fontes!$A$2:$B$100,2,0),"0")</f>
        <v>Gestão Urbana</v>
      </c>
      <c r="I862" s="11">
        <v>43612.0</v>
      </c>
      <c r="J862" s="3" t="s">
        <v>1434</v>
      </c>
      <c r="K862" s="9" t="s">
        <v>27</v>
      </c>
      <c r="L862" s="9" t="s">
        <v>1435</v>
      </c>
    </row>
    <row r="863" ht="12.75" customHeight="1">
      <c r="A863" s="10">
        <v>20.0</v>
      </c>
      <c r="B863" s="2" t="str">
        <f>IFERROR(VLOOKUP(A863,projetos!$A$2:$B$96,2,0),"0")</f>
        <v>Minhocão</v>
      </c>
      <c r="C863" s="10">
        <v>2.0</v>
      </c>
      <c r="D863" s="3" t="str">
        <f>IFERROR(VLOOKUP(C863,tramitacao!$A$2:$B$101,2,0),"0")</f>
        <v>Consulta Pública Inicial</v>
      </c>
      <c r="E863" s="10">
        <v>1.0</v>
      </c>
      <c r="F863" s="2" t="str">
        <f>IFERROR(VLOOKUP(E863,grupos!$A$2:$B$100,2,0),"0")</f>
        <v>Consulta Instâncias</v>
      </c>
      <c r="G863" s="10">
        <v>1.0</v>
      </c>
      <c r="H863" s="10" t="str">
        <f>IFERROR(VLOOKUP(G863,fontes!$A$2:$B$100,2,0),"0")</f>
        <v>Gestão Urbana</v>
      </c>
      <c r="I863" s="11">
        <v>43612.0</v>
      </c>
      <c r="J863" s="3" t="s">
        <v>1434</v>
      </c>
      <c r="K863" s="9" t="s">
        <v>864</v>
      </c>
      <c r="L863" s="9" t="s">
        <v>1436</v>
      </c>
    </row>
    <row r="864" ht="12.75" customHeight="1">
      <c r="A864" s="10">
        <v>20.0</v>
      </c>
      <c r="B864" s="2" t="str">
        <f>IFERROR(VLOOKUP(A864,projetos!$A$2:$B$96,2,0),"0")</f>
        <v>Minhocão</v>
      </c>
      <c r="C864" s="10">
        <v>2.0</v>
      </c>
      <c r="D864" s="3" t="str">
        <f>IFERROR(VLOOKUP(C864,tramitacao!$A$2:$B$101,2,0),"0")</f>
        <v>Consulta Pública Inicial</v>
      </c>
      <c r="E864" s="10">
        <v>1.0</v>
      </c>
      <c r="F864" s="2" t="str">
        <f>IFERROR(VLOOKUP(E864,grupos!$A$2:$B$100,2,0),"0")</f>
        <v>Consulta Instâncias</v>
      </c>
      <c r="G864" s="10">
        <v>1.0</v>
      </c>
      <c r="H864" s="10" t="str">
        <f>IFERROR(VLOOKUP(G864,fontes!$A$2:$B$100,2,0),"0")</f>
        <v>Gestão Urbana</v>
      </c>
      <c r="I864" s="11">
        <v>43612.0</v>
      </c>
      <c r="J864" s="3" t="s">
        <v>1434</v>
      </c>
      <c r="K864" s="9" t="s">
        <v>484</v>
      </c>
      <c r="L864" s="9" t="s">
        <v>1437</v>
      </c>
    </row>
    <row r="865" ht="12.75" customHeight="1">
      <c r="A865" s="10">
        <v>20.0</v>
      </c>
      <c r="B865" s="2" t="str">
        <f>IFERROR(VLOOKUP(A865,projetos!$A$2:$B$96,2,0),"0")</f>
        <v>Minhocão</v>
      </c>
      <c r="C865" s="10">
        <v>2.0</v>
      </c>
      <c r="D865" s="3" t="str">
        <f>IFERROR(VLOOKUP(C865,tramitacao!$A$2:$B$101,2,0),"0")</f>
        <v>Consulta Pública Inicial</v>
      </c>
      <c r="E865" s="10">
        <v>1.0</v>
      </c>
      <c r="F865" s="2" t="str">
        <f>IFERROR(VLOOKUP(E865,grupos!$A$2:$B$100,2,0),"0")</f>
        <v>Consulta Instâncias</v>
      </c>
      <c r="G865" s="10">
        <v>1.0</v>
      </c>
      <c r="H865" s="10" t="str">
        <f>IFERROR(VLOOKUP(G865,fontes!$A$2:$B$100,2,0),"0")</f>
        <v>Gestão Urbana</v>
      </c>
      <c r="I865" s="11">
        <v>43626.0</v>
      </c>
      <c r="J865" s="3" t="s">
        <v>1438</v>
      </c>
      <c r="K865" s="9" t="s">
        <v>27</v>
      </c>
      <c r="L865" s="9" t="s">
        <v>1439</v>
      </c>
    </row>
    <row r="866" ht="12.75" customHeight="1">
      <c r="A866" s="10">
        <v>20.0</v>
      </c>
      <c r="B866" s="2" t="str">
        <f>IFERROR(VLOOKUP(A866,projetos!$A$2:$B$96,2,0),"0")</f>
        <v>Minhocão</v>
      </c>
      <c r="C866" s="10">
        <v>2.0</v>
      </c>
      <c r="D866" s="3" t="str">
        <f>IFERROR(VLOOKUP(C866,tramitacao!$A$2:$B$101,2,0),"0")</f>
        <v>Consulta Pública Inicial</v>
      </c>
      <c r="E866" s="10">
        <v>1.0</v>
      </c>
      <c r="F866" s="2" t="str">
        <f>IFERROR(VLOOKUP(E866,grupos!$A$2:$B$100,2,0),"0")</f>
        <v>Consulta Instâncias</v>
      </c>
      <c r="G866" s="10">
        <v>1.0</v>
      </c>
      <c r="H866" s="10" t="str">
        <f>IFERROR(VLOOKUP(G866,fontes!$A$2:$B$100,2,0),"0")</f>
        <v>Gestão Urbana</v>
      </c>
      <c r="I866" s="11">
        <v>43626.0</v>
      </c>
      <c r="J866" s="3" t="s">
        <v>1438</v>
      </c>
      <c r="K866" s="9" t="s">
        <v>864</v>
      </c>
      <c r="L866" s="9" t="s">
        <v>1440</v>
      </c>
    </row>
    <row r="867" ht="12.75" customHeight="1">
      <c r="A867" s="10">
        <v>20.0</v>
      </c>
      <c r="B867" s="2" t="str">
        <f>IFERROR(VLOOKUP(A867,projetos!$A$2:$B$96,2,0),"0")</f>
        <v>Minhocão</v>
      </c>
      <c r="C867" s="10">
        <v>2.0</v>
      </c>
      <c r="D867" s="3" t="str">
        <f>IFERROR(VLOOKUP(C867,tramitacao!$A$2:$B$101,2,0),"0")</f>
        <v>Consulta Pública Inicial</v>
      </c>
      <c r="E867" s="10">
        <v>1.0</v>
      </c>
      <c r="F867" s="2" t="str">
        <f>IFERROR(VLOOKUP(E867,grupos!$A$2:$B$100,2,0),"0")</f>
        <v>Consulta Instâncias</v>
      </c>
      <c r="G867" s="10">
        <v>1.0</v>
      </c>
      <c r="H867" s="10" t="str">
        <f>IFERROR(VLOOKUP(G867,fontes!$A$2:$B$100,2,0),"0")</f>
        <v>Gestão Urbana</v>
      </c>
      <c r="I867" s="11">
        <v>43626.0</v>
      </c>
      <c r="J867" s="3" t="s">
        <v>1438</v>
      </c>
      <c r="K867" s="9" t="s">
        <v>484</v>
      </c>
      <c r="L867" s="9" t="s">
        <v>1441</v>
      </c>
    </row>
    <row r="868" ht="12.75" customHeight="1">
      <c r="A868" s="10">
        <v>20.0</v>
      </c>
      <c r="B868" s="2" t="str">
        <f>IFERROR(VLOOKUP(A868,projetos!$A$2:$B$96,2,0),"0")</f>
        <v>Minhocão</v>
      </c>
      <c r="C868" s="10">
        <v>2.0</v>
      </c>
      <c r="D868" s="3" t="str">
        <f>IFERROR(VLOOKUP(C868,tramitacao!$A$2:$B$101,2,0),"0")</f>
        <v>Consulta Pública Inicial</v>
      </c>
      <c r="E868" s="10">
        <v>2.0</v>
      </c>
      <c r="F868" s="2" t="str">
        <f>IFERROR(VLOOKUP(E868,grupos!$A$2:$B$100,2,0),"0")</f>
        <v>Consulta Inicial</v>
      </c>
      <c r="G868" s="10">
        <v>1.0</v>
      </c>
      <c r="H868" s="10" t="str">
        <f>IFERROR(VLOOKUP(G868,fontes!$A$2:$B$100,2,0),"0")</f>
        <v>Gestão Urbana</v>
      </c>
      <c r="I868" s="11">
        <v>43600.0</v>
      </c>
      <c r="J868" s="3" t="s">
        <v>738</v>
      </c>
      <c r="K868" s="9" t="s">
        <v>1442</v>
      </c>
      <c r="L868" s="18" t="s">
        <v>1443</v>
      </c>
      <c r="M868" s="9"/>
      <c r="N868" s="9"/>
      <c r="O868" s="9"/>
      <c r="P868" s="9"/>
      <c r="Q868" s="9"/>
      <c r="R868" s="9"/>
      <c r="S868" s="9"/>
      <c r="T868" s="9"/>
      <c r="U868" s="9"/>
      <c r="V868" s="9"/>
      <c r="W868" s="9"/>
      <c r="X868" s="9"/>
      <c r="Y868" s="9"/>
      <c r="Z868" s="9"/>
      <c r="AA868" s="9"/>
    </row>
    <row r="869" ht="12.75" customHeight="1">
      <c r="A869" s="10">
        <v>20.0</v>
      </c>
      <c r="B869" s="2" t="str">
        <f>IFERROR(VLOOKUP(A869,projetos!$A$2:$B$96,2,0),"0")</f>
        <v>Minhocão</v>
      </c>
      <c r="C869" s="10">
        <v>2.0</v>
      </c>
      <c r="D869" s="3" t="str">
        <f>IFERROR(VLOOKUP(C869,tramitacao!$A$2:$B$101,2,0),"0")</f>
        <v>Consulta Pública Inicial</v>
      </c>
      <c r="E869" s="10">
        <v>2.0</v>
      </c>
      <c r="F869" s="2" t="str">
        <f>IFERROR(VLOOKUP(E869,grupos!$A$2:$B$100,2,0),"0")</f>
        <v>Consulta Inicial</v>
      </c>
      <c r="G869" s="10">
        <v>1.0</v>
      </c>
      <c r="H869" s="10" t="str">
        <f>IFERROR(VLOOKUP(G869,fontes!$A$2:$B$100,2,0),"0")</f>
        <v>Gestão Urbana</v>
      </c>
      <c r="I869" s="11">
        <v>43602.0</v>
      </c>
      <c r="J869" s="3" t="s">
        <v>738</v>
      </c>
      <c r="K869" s="9" t="s">
        <v>23</v>
      </c>
      <c r="L869" s="22" t="s">
        <v>1444</v>
      </c>
      <c r="M869" s="9"/>
      <c r="N869" s="9"/>
      <c r="O869" s="9"/>
      <c r="P869" s="9"/>
      <c r="Q869" s="9"/>
      <c r="R869" s="9"/>
      <c r="S869" s="9"/>
      <c r="T869" s="9"/>
      <c r="U869" s="9"/>
      <c r="V869" s="9"/>
      <c r="W869" s="9"/>
      <c r="X869" s="9"/>
      <c r="Y869" s="9"/>
      <c r="Z869" s="9"/>
      <c r="AA869" s="9"/>
    </row>
    <row r="870" ht="12.75" customHeight="1">
      <c r="A870" s="10">
        <v>20.0</v>
      </c>
      <c r="B870" s="2" t="str">
        <f>IFERROR(VLOOKUP(A870,projetos!$A$2:$B$96,2,0),"0")</f>
        <v>Minhocão</v>
      </c>
      <c r="C870" s="10">
        <v>2.0</v>
      </c>
      <c r="D870" s="3" t="str">
        <f>IFERROR(VLOOKUP(C870,tramitacao!$A$2:$B$101,2,0),"0")</f>
        <v>Consulta Pública Inicial</v>
      </c>
      <c r="E870" s="10">
        <v>2.0</v>
      </c>
      <c r="F870" s="2" t="str">
        <f>IFERROR(VLOOKUP(E870,grupos!$A$2:$B$100,2,0),"0")</f>
        <v>Consulta Inicial</v>
      </c>
      <c r="G870" s="10">
        <v>18.0</v>
      </c>
      <c r="H870" s="10" t="str">
        <f>IFERROR(VLOOKUP(G870,fontes!$A$2:$B$100,2,0),"0")</f>
        <v>DOC</v>
      </c>
      <c r="I870" s="11">
        <v>43617.0</v>
      </c>
      <c r="J870" s="3" t="s">
        <v>1445</v>
      </c>
      <c r="K870" s="9" t="s">
        <v>1446</v>
      </c>
      <c r="L870" s="41" t="s">
        <v>1198</v>
      </c>
    </row>
    <row r="871" ht="12.75" customHeight="1">
      <c r="A871" s="10">
        <v>20.0</v>
      </c>
      <c r="B871" s="2" t="str">
        <f>IFERROR(VLOOKUP(A871,projetos!$A$2:$B$96,2,0),"0")</f>
        <v>Minhocão</v>
      </c>
      <c r="C871" s="10">
        <v>2.0</v>
      </c>
      <c r="D871" s="3" t="str">
        <f>IFERROR(VLOOKUP(C871,tramitacao!$A$2:$B$101,2,0),"0")</f>
        <v>Consulta Pública Inicial</v>
      </c>
      <c r="E871" s="10">
        <v>2.0</v>
      </c>
      <c r="F871" s="2" t="str">
        <f>IFERROR(VLOOKUP(E871,grupos!$A$2:$B$100,2,0),"0")</f>
        <v>Consulta Inicial</v>
      </c>
      <c r="G871" s="10">
        <v>1.0</v>
      </c>
      <c r="H871" s="10" t="str">
        <f>IFERROR(VLOOKUP(G871,fontes!$A$2:$B$100,2,0),"0")</f>
        <v>Gestão Urbana</v>
      </c>
      <c r="I871" s="11">
        <v>43627.0</v>
      </c>
      <c r="J871" s="3" t="s">
        <v>1445</v>
      </c>
      <c r="K871" s="9" t="s">
        <v>27</v>
      </c>
      <c r="L871" s="9" t="s">
        <v>1447</v>
      </c>
    </row>
    <row r="872" ht="12.75" customHeight="1">
      <c r="A872" s="10">
        <v>20.0</v>
      </c>
      <c r="B872" s="2" t="str">
        <f>IFERROR(VLOOKUP(A872,projetos!$A$2:$B$96,2,0),"0")</f>
        <v>Minhocão</v>
      </c>
      <c r="C872" s="10">
        <v>2.0</v>
      </c>
      <c r="D872" s="3" t="str">
        <f>IFERROR(VLOOKUP(C872,tramitacao!$A$2:$B$101,2,0),"0")</f>
        <v>Consulta Pública Inicial</v>
      </c>
      <c r="E872" s="10">
        <v>2.0</v>
      </c>
      <c r="F872" s="2" t="str">
        <f>IFERROR(VLOOKUP(E872,grupos!$A$2:$B$100,2,0),"0")</f>
        <v>Consulta Inicial</v>
      </c>
      <c r="G872" s="10">
        <v>1.0</v>
      </c>
      <c r="H872" s="10" t="str">
        <f>IFERROR(VLOOKUP(G872,fontes!$A$2:$B$100,2,0),"0")</f>
        <v>Gestão Urbana</v>
      </c>
      <c r="I872" s="11">
        <v>43627.0</v>
      </c>
      <c r="J872" s="3" t="s">
        <v>1445</v>
      </c>
      <c r="K872" s="9" t="s">
        <v>32</v>
      </c>
      <c r="L872" s="9" t="s">
        <v>1448</v>
      </c>
    </row>
    <row r="873" ht="12.75" customHeight="1">
      <c r="A873" s="10">
        <v>20.0</v>
      </c>
      <c r="B873" s="2" t="str">
        <f>IFERROR(VLOOKUP(A873,projetos!$A$2:$B$96,2,0),"0")</f>
        <v>Minhocão</v>
      </c>
      <c r="C873" s="10">
        <v>2.0</v>
      </c>
      <c r="D873" s="3" t="str">
        <f>IFERROR(VLOOKUP(C873,tramitacao!$A$2:$B$101,2,0),"0")</f>
        <v>Consulta Pública Inicial</v>
      </c>
      <c r="E873" s="10">
        <v>2.0</v>
      </c>
      <c r="F873" s="2" t="str">
        <f>IFERROR(VLOOKUP(E873,grupos!$A$2:$B$100,2,0),"0")</f>
        <v>Consulta Inicial</v>
      </c>
      <c r="G873" s="10">
        <v>1.0</v>
      </c>
      <c r="H873" s="10" t="str">
        <f>IFERROR(VLOOKUP(G873,fontes!$A$2:$B$100,2,0),"0")</f>
        <v>Gestão Urbana</v>
      </c>
      <c r="I873" s="11">
        <v>43627.0</v>
      </c>
      <c r="J873" s="3" t="s">
        <v>1445</v>
      </c>
      <c r="K873" s="9" t="s">
        <v>484</v>
      </c>
      <c r="L873" s="9" t="s">
        <v>1449</v>
      </c>
    </row>
    <row r="874" ht="12.75" customHeight="1">
      <c r="A874" s="10">
        <v>20.0</v>
      </c>
      <c r="B874" s="2" t="str">
        <f>IFERROR(VLOOKUP(A874,projetos!$A$2:$B$96,2,0),"0")</f>
        <v>Minhocão</v>
      </c>
      <c r="C874" s="10">
        <v>2.0</v>
      </c>
      <c r="D874" s="3" t="str">
        <f>IFERROR(VLOOKUP(C874,tramitacao!$A$2:$B$101,2,0),"0")</f>
        <v>Consulta Pública Inicial</v>
      </c>
      <c r="E874" s="10">
        <v>2.0</v>
      </c>
      <c r="F874" s="2" t="str">
        <f>IFERROR(VLOOKUP(E874,grupos!$A$2:$B$100,2,0),"0")</f>
        <v>Consulta Inicial</v>
      </c>
      <c r="G874" s="10">
        <v>1.0</v>
      </c>
      <c r="H874" s="10" t="str">
        <f>IFERROR(VLOOKUP(G874,fontes!$A$2:$B$100,2,0),"0")</f>
        <v>Gestão Urbana</v>
      </c>
      <c r="I874" s="11">
        <v>43627.0</v>
      </c>
      <c r="J874" s="3" t="s">
        <v>1445</v>
      </c>
      <c r="K874" s="9" t="s">
        <v>1113</v>
      </c>
      <c r="L874" s="9" t="s">
        <v>1450</v>
      </c>
    </row>
    <row r="875" ht="12.75" customHeight="1">
      <c r="A875" s="10">
        <v>20.0</v>
      </c>
      <c r="B875" s="2" t="str">
        <f>IFERROR(VLOOKUP(A875,projetos!$A$2:$B$96,2,0),"0")</f>
        <v>Minhocão</v>
      </c>
      <c r="C875" s="10">
        <v>2.0</v>
      </c>
      <c r="D875" s="3" t="str">
        <f>IFERROR(VLOOKUP(C875,tramitacao!$A$2:$B$101,2,0),"0")</f>
        <v>Consulta Pública Inicial</v>
      </c>
      <c r="E875" s="10">
        <v>2.0</v>
      </c>
      <c r="F875" s="2" t="str">
        <f>IFERROR(VLOOKUP(E875,grupos!$A$2:$B$100,2,0),"0")</f>
        <v>Consulta Inicial</v>
      </c>
      <c r="G875" s="10">
        <v>1.0</v>
      </c>
      <c r="H875" s="10" t="str">
        <f>IFERROR(VLOOKUP(G875,fontes!$A$2:$B$100,2,0),"0")</f>
        <v>Gestão Urbana</v>
      </c>
      <c r="I875" s="11">
        <v>43791.0</v>
      </c>
      <c r="J875" s="3" t="s">
        <v>738</v>
      </c>
      <c r="K875" s="9" t="s">
        <v>1451</v>
      </c>
      <c r="L875" s="18" t="s">
        <v>1452</v>
      </c>
    </row>
    <row r="876" ht="12.75" customHeight="1">
      <c r="A876" s="10">
        <v>20.0</v>
      </c>
      <c r="B876" s="2" t="str">
        <f>IFERROR(VLOOKUP(A876,projetos!$A$2:$B$96,2,0),"0")</f>
        <v>Minhocão</v>
      </c>
      <c r="C876" s="10">
        <v>3.0</v>
      </c>
      <c r="D876" s="3" t="str">
        <f>IFERROR(VLOOKUP(C876,tramitacao!$A$2:$B$101,2,0),"0")</f>
        <v>Avaliação SMUL</v>
      </c>
      <c r="E876" s="19">
        <v>8.0</v>
      </c>
      <c r="F876" s="2" t="str">
        <f>IFERROR(VLOOKUP(E876,grupos!$A$2:$B$100,2,0),"0")</f>
        <v>Processo Administrativo</v>
      </c>
      <c r="G876" s="10">
        <v>18.0</v>
      </c>
      <c r="H876" s="10" t="str">
        <f>IFERROR(VLOOKUP(G876,fontes!$A$2:$B$100,2,0),"0")</f>
        <v>DOC</v>
      </c>
      <c r="I876" s="11">
        <v>43843.0</v>
      </c>
      <c r="J876" s="10"/>
      <c r="K876" s="9" t="s">
        <v>354</v>
      </c>
      <c r="L876" s="18" t="s">
        <v>1453</v>
      </c>
    </row>
    <row r="877" ht="12.75" customHeight="1">
      <c r="A877" s="10">
        <v>20.0</v>
      </c>
      <c r="B877" s="2" t="str">
        <f>IFERROR(VLOOKUP(A877,projetos!$A$2:$B$96,2,0),"0")</f>
        <v>Minhocão</v>
      </c>
      <c r="C877" s="10">
        <v>3.0</v>
      </c>
      <c r="D877" s="3" t="str">
        <f>IFERROR(VLOOKUP(C877,tramitacao!$A$2:$B$101,2,0),"0")</f>
        <v>Avaliação SMUL</v>
      </c>
      <c r="E877" s="19">
        <v>8.0</v>
      </c>
      <c r="F877" s="2" t="str">
        <f>IFERROR(VLOOKUP(E877,grupos!$A$2:$B$100,2,0),"0")</f>
        <v>Processo Administrativo</v>
      </c>
      <c r="G877" s="10">
        <v>18.0</v>
      </c>
      <c r="H877" s="10" t="str">
        <f>IFERROR(VLOOKUP(G877,fontes!$A$2:$B$100,2,0),"0")</f>
        <v>DOC</v>
      </c>
      <c r="I877" s="11">
        <v>43845.0</v>
      </c>
      <c r="J877" s="10"/>
      <c r="K877" s="9" t="s">
        <v>352</v>
      </c>
      <c r="L877" s="18" t="s">
        <v>1454</v>
      </c>
    </row>
    <row r="878" ht="12.75" customHeight="1">
      <c r="A878" s="10">
        <v>20.0</v>
      </c>
      <c r="B878" s="2" t="str">
        <f>IFERROR(VLOOKUP(A878,projetos!$A$2:$B$96,2,0),"0")</f>
        <v>Minhocão</v>
      </c>
      <c r="C878" s="10">
        <v>3.0</v>
      </c>
      <c r="D878" s="3" t="str">
        <f>IFERROR(VLOOKUP(C878,tramitacao!$A$2:$B$101,2,0),"0")</f>
        <v>Avaliação SMUL</v>
      </c>
      <c r="E878" s="19">
        <v>8.0</v>
      </c>
      <c r="F878" s="2" t="str">
        <f>IFERROR(VLOOKUP(E878,grupos!$A$2:$B$100,2,0),"0")</f>
        <v>Processo Administrativo</v>
      </c>
      <c r="G878" s="10">
        <v>18.0</v>
      </c>
      <c r="H878" s="10" t="str">
        <f>IFERROR(VLOOKUP(G878,fontes!$A$2:$B$100,2,0),"0")</f>
        <v>DOC</v>
      </c>
      <c r="I878" s="11">
        <v>43880.0</v>
      </c>
      <c r="J878" s="10"/>
      <c r="K878" s="9" t="s">
        <v>351</v>
      </c>
      <c r="L878" s="18" t="s">
        <v>1455</v>
      </c>
    </row>
    <row r="879" ht="12.75" customHeight="1">
      <c r="A879" s="10">
        <v>20.0</v>
      </c>
      <c r="B879" s="2" t="str">
        <f>IFERROR(VLOOKUP(A879,projetos!$A$2:$B$96,2,0),"0")</f>
        <v>Minhocão</v>
      </c>
      <c r="C879" s="10">
        <v>3.0</v>
      </c>
      <c r="D879" s="3" t="str">
        <f>IFERROR(VLOOKUP(C879,tramitacao!$A$2:$B$101,2,0),"0")</f>
        <v>Avaliação SMUL</v>
      </c>
      <c r="E879" s="19">
        <v>8.0</v>
      </c>
      <c r="F879" s="2" t="str">
        <f>IFERROR(VLOOKUP(E879,grupos!$A$2:$B$100,2,0),"0")</f>
        <v>Processo Administrativo</v>
      </c>
      <c r="G879" s="10">
        <v>18.0</v>
      </c>
      <c r="H879" s="10" t="str">
        <f>IFERROR(VLOOKUP(G879,fontes!$A$2:$B$100,2,0),"0")</f>
        <v>DOC</v>
      </c>
      <c r="I879" s="11">
        <v>43888.0</v>
      </c>
      <c r="J879" s="10"/>
      <c r="K879" s="9" t="s">
        <v>345</v>
      </c>
      <c r="L879" s="18" t="s">
        <v>1456</v>
      </c>
    </row>
    <row r="880" ht="12.75" customHeight="1">
      <c r="A880" s="10">
        <v>20.0</v>
      </c>
      <c r="B880" s="2" t="str">
        <f>IFERROR(VLOOKUP(A880,projetos!$A$2:$B$96,2,0),"0")</f>
        <v>Minhocão</v>
      </c>
      <c r="C880" s="10">
        <v>3.0</v>
      </c>
      <c r="D880" s="3" t="str">
        <f>IFERROR(VLOOKUP(C880,tramitacao!$A$2:$B$101,2,0),"0")</f>
        <v>Avaliação SMUL</v>
      </c>
      <c r="E880" s="19">
        <v>8.0</v>
      </c>
      <c r="F880" s="2" t="str">
        <f>IFERROR(VLOOKUP(E880,grupos!$A$2:$B$100,2,0),"0")</f>
        <v>Processo Administrativo</v>
      </c>
      <c r="G880" s="10">
        <v>18.0</v>
      </c>
      <c r="H880" s="10" t="str">
        <f>IFERROR(VLOOKUP(G880,fontes!$A$2:$B$100,2,0),"0")</f>
        <v>DOC</v>
      </c>
      <c r="I880" s="11">
        <v>43893.0</v>
      </c>
      <c r="J880" s="10"/>
      <c r="K880" s="9" t="s">
        <v>1457</v>
      </c>
      <c r="L880" s="18" t="s">
        <v>1458</v>
      </c>
    </row>
    <row r="881" ht="12.75" customHeight="1">
      <c r="A881" s="10">
        <v>20.0</v>
      </c>
      <c r="B881" s="2" t="str">
        <f>IFERROR(VLOOKUP(A881,projetos!$A$2:$B$96,2,0),"0")</f>
        <v>Minhocão</v>
      </c>
      <c r="C881" s="10">
        <v>4.0</v>
      </c>
      <c r="D881" s="3" t="str">
        <f>IFERROR(VLOOKUP(C881,tramitacao!$A$2:$B$101,2,0),"0")</f>
        <v>Elaboração </v>
      </c>
      <c r="E881" s="10">
        <v>6.0</v>
      </c>
      <c r="F881" s="2" t="str">
        <f>IFERROR(VLOOKUP(E881,grupos!$A$2:$B$100,2,0),"0")</f>
        <v>Outros</v>
      </c>
      <c r="G881" s="10">
        <v>1.0</v>
      </c>
      <c r="H881" s="10" t="str">
        <f>IFERROR(VLOOKUP(G881,fontes!$A$2:$B$100,2,0),"0")</f>
        <v>Gestão Urbana</v>
      </c>
      <c r="I881" s="11">
        <v>43935.0</v>
      </c>
      <c r="J881" s="10"/>
      <c r="K881" s="9" t="s">
        <v>1459</v>
      </c>
      <c r="L881" s="42" t="s">
        <v>1460</v>
      </c>
    </row>
    <row r="882" ht="12.75" customHeight="1">
      <c r="A882" s="10">
        <v>20.0</v>
      </c>
      <c r="B882" s="2" t="str">
        <f>IFERROR(VLOOKUP(A882,projetos!$A$2:$B$96,2,0),"0")</f>
        <v>Minhocão</v>
      </c>
      <c r="C882" s="10">
        <v>11.0</v>
      </c>
      <c r="D882" s="3" t="str">
        <f>IFERROR(VLOOKUP(C882,tramitacao!$A$2:$B$101,2,0),"0")</f>
        <v>Em prospecção</v>
      </c>
      <c r="E882" s="10">
        <v>0.0</v>
      </c>
      <c r="F882" s="2" t="str">
        <f>IFERROR(VLOOKUP(E882,grupos!$A$2:$B$100,2,0),"0")</f>
        <v>0</v>
      </c>
      <c r="G882" s="10">
        <v>9.0</v>
      </c>
      <c r="H882" s="10" t="str">
        <f>IFERROR(VLOOKUP(G882,fontes!$A$2:$B$100,2,0),"0")</f>
        <v>CMSP</v>
      </c>
      <c r="I882" s="11">
        <v>43333.0</v>
      </c>
      <c r="J882" s="10"/>
      <c r="K882" s="9" t="s">
        <v>1461</v>
      </c>
      <c r="L882" s="15" t="s">
        <v>1462</v>
      </c>
    </row>
    <row r="883" ht="12.75" customHeight="1">
      <c r="A883" s="10">
        <v>20.0</v>
      </c>
      <c r="B883" s="2" t="str">
        <f>IFERROR(VLOOKUP(A883,projetos!$A$2:$B$96,2,0),"0")</f>
        <v>Minhocão</v>
      </c>
      <c r="C883" s="4">
        <v>12.0</v>
      </c>
      <c r="D883" s="3" t="str">
        <f>IFERROR(VLOOKUP(C883,tramitacao!$A$2:$B$101,2,0),"0")</f>
        <v>n/a</v>
      </c>
      <c r="E883" s="10">
        <v>0.0</v>
      </c>
      <c r="F883" s="2" t="str">
        <f>IFERROR(VLOOKUP(E883,grupos!$A$2:$B$100,2,0),"0")</f>
        <v>0</v>
      </c>
      <c r="G883" s="10">
        <v>1.0</v>
      </c>
      <c r="H883" s="10" t="str">
        <f>IFERROR(VLOOKUP(G883,fontes!$A$2:$B$100,2,0),"0")</f>
        <v>Gestão Urbana</v>
      </c>
      <c r="I883" s="11">
        <v>43578.0</v>
      </c>
      <c r="J883" s="10"/>
      <c r="K883" s="16" t="s">
        <v>517</v>
      </c>
      <c r="L883" s="18" t="s">
        <v>1463</v>
      </c>
    </row>
    <row r="884" ht="12.75" customHeight="1">
      <c r="A884" s="10">
        <v>20.0</v>
      </c>
      <c r="B884" s="2" t="str">
        <f>IFERROR(VLOOKUP(A884,projetos!$A$2:$B$96,2,0),"0")</f>
        <v>Minhocão</v>
      </c>
      <c r="C884" s="4">
        <v>13.0</v>
      </c>
      <c r="D884" s="3" t="str">
        <f>IFERROR(VLOOKUP(C884,tramitacao!$A$2:$B$101,2,0),"0")</f>
        <v>Processo Administrativo</v>
      </c>
      <c r="E884" s="10">
        <v>0.0</v>
      </c>
      <c r="F884" s="2" t="str">
        <f>IFERROR(VLOOKUP(E884,grupos!$A$2:$B$100,2,0),"0")</f>
        <v>0</v>
      </c>
      <c r="G884" s="10">
        <v>10.0</v>
      </c>
      <c r="H884" s="10" t="str">
        <f>IFERROR(VLOOKUP(G884,fontes!$A$2:$B$100,2,0),"0")</f>
        <v>SEI</v>
      </c>
      <c r="I884" s="11">
        <v>43578.0</v>
      </c>
      <c r="J884" s="10"/>
      <c r="K884" s="16" t="s">
        <v>1464</v>
      </c>
      <c r="L884" s="14" t="s">
        <v>1465</v>
      </c>
    </row>
    <row r="885" ht="12.75" customHeight="1">
      <c r="A885" s="10">
        <v>21.0</v>
      </c>
      <c r="B885" s="2" t="str">
        <f>IFERROR(VLOOKUP(A885,projetos!$A$2:$B$96,2,0),"0")</f>
        <v>Joquey Club</v>
      </c>
      <c r="C885" s="10">
        <v>1.0</v>
      </c>
      <c r="D885" s="3" t="str">
        <f>IFERROR(VLOOKUP(C885,tramitacao!$A$2:$B$101,2,0),"0")</f>
        <v>Proposição</v>
      </c>
      <c r="E885" s="10">
        <v>6.0</v>
      </c>
      <c r="F885" s="2" t="str">
        <f>IFERROR(VLOOKUP(E885,grupos!$A$2:$B$100,2,0),"0")</f>
        <v>Outros</v>
      </c>
      <c r="G885" s="10">
        <v>1.0</v>
      </c>
      <c r="H885" s="10" t="str">
        <f>IFERROR(VLOOKUP(G885,fontes!$A$2:$B$100,2,0),"0")</f>
        <v>Gestão Urbana</v>
      </c>
      <c r="I885" s="11"/>
      <c r="J885" s="10"/>
      <c r="K885" s="9" t="s">
        <v>1408</v>
      </c>
      <c r="L885" s="18" t="s">
        <v>1466</v>
      </c>
    </row>
    <row r="886" ht="12.75" customHeight="1">
      <c r="A886" s="10">
        <v>21.0</v>
      </c>
      <c r="B886" s="2" t="str">
        <f>IFERROR(VLOOKUP(A886,projetos!$A$2:$B$96,2,0),"0")</f>
        <v>Joquey Club</v>
      </c>
      <c r="C886" s="10">
        <v>1.0</v>
      </c>
      <c r="D886" s="3" t="str">
        <f>IFERROR(VLOOKUP(C886,tramitacao!$A$2:$B$101,2,0),"0")</f>
        <v>Proposição</v>
      </c>
      <c r="E886" s="10">
        <v>6.0</v>
      </c>
      <c r="F886" s="2" t="str">
        <f>IFERROR(VLOOKUP(E886,grupos!$A$2:$B$100,2,0),"0")</f>
        <v>Outros</v>
      </c>
      <c r="G886" s="10">
        <v>1.0</v>
      </c>
      <c r="H886" s="10" t="str">
        <f>IFERROR(VLOOKUP(G886,fontes!$A$2:$B$100,2,0),"0")</f>
        <v>Gestão Urbana</v>
      </c>
      <c r="I886" s="11"/>
      <c r="J886" s="10"/>
      <c r="K886" s="9" t="s">
        <v>1467</v>
      </c>
      <c r="L886" s="18" t="s">
        <v>1468</v>
      </c>
    </row>
    <row r="887" ht="12.75" customHeight="1">
      <c r="A887" s="10">
        <v>21.0</v>
      </c>
      <c r="B887" s="2" t="str">
        <f>IFERROR(VLOOKUP(A887,projetos!$A$2:$B$96,2,0),"0")</f>
        <v>Joquey Club</v>
      </c>
      <c r="C887" s="10">
        <v>1.0</v>
      </c>
      <c r="D887" s="3" t="str">
        <f>IFERROR(VLOOKUP(C887,tramitacao!$A$2:$B$101,2,0),"0")</f>
        <v>Proposição</v>
      </c>
      <c r="E887" s="10">
        <v>6.0</v>
      </c>
      <c r="F887" s="2" t="str">
        <f>IFERROR(VLOOKUP(E887,grupos!$A$2:$B$100,2,0),"0")</f>
        <v>Outros</v>
      </c>
      <c r="G887" s="10">
        <v>1.0</v>
      </c>
      <c r="H887" s="10" t="str">
        <f>IFERROR(VLOOKUP(G887,fontes!$A$2:$B$100,2,0),"0")</f>
        <v>Gestão Urbana</v>
      </c>
      <c r="I887" s="11"/>
      <c r="J887" s="10"/>
      <c r="K887" s="9" t="s">
        <v>1469</v>
      </c>
      <c r="L887" s="18" t="s">
        <v>1470</v>
      </c>
    </row>
    <row r="888" ht="12.75" customHeight="1">
      <c r="A888" s="10">
        <v>21.0</v>
      </c>
      <c r="B888" s="2" t="str">
        <f>IFERROR(VLOOKUP(A888,projetos!$A$2:$B$96,2,0),"0")</f>
        <v>Joquey Club</v>
      </c>
      <c r="C888" s="10">
        <v>1.0</v>
      </c>
      <c r="D888" s="3" t="str">
        <f>IFERROR(VLOOKUP(C888,tramitacao!$A$2:$B$101,2,0),"0")</f>
        <v>Proposição</v>
      </c>
      <c r="E888" s="10">
        <v>6.0</v>
      </c>
      <c r="F888" s="2" t="str">
        <f>IFERROR(VLOOKUP(E888,grupos!$A$2:$B$100,2,0),"0")</f>
        <v>Outros</v>
      </c>
      <c r="G888" s="10">
        <v>1.0</v>
      </c>
      <c r="H888" s="10" t="str">
        <f>IFERROR(VLOOKUP(G888,fontes!$A$2:$B$100,2,0),"0")</f>
        <v>Gestão Urbana</v>
      </c>
      <c r="I888" s="11"/>
      <c r="J888" s="10"/>
      <c r="K888" s="9" t="s">
        <v>1471</v>
      </c>
      <c r="L888" s="42" t="s">
        <v>1472</v>
      </c>
    </row>
    <row r="889" ht="12.75" customHeight="1">
      <c r="A889" s="10">
        <v>21.0</v>
      </c>
      <c r="B889" s="2" t="str">
        <f>IFERROR(VLOOKUP(A889,projetos!$A$2:$B$96,2,0),"0")</f>
        <v>Joquey Club</v>
      </c>
      <c r="C889" s="10">
        <v>1.0</v>
      </c>
      <c r="D889" s="3" t="str">
        <f>IFERROR(VLOOKUP(C889,tramitacao!$A$2:$B$101,2,0),"0")</f>
        <v>Proposição</v>
      </c>
      <c r="E889" s="10">
        <v>6.0</v>
      </c>
      <c r="F889" s="2" t="str">
        <f>IFERROR(VLOOKUP(E889,grupos!$A$2:$B$100,2,0),"0")</f>
        <v>Outros</v>
      </c>
      <c r="G889" s="10">
        <v>1.0</v>
      </c>
      <c r="H889" s="10" t="str">
        <f>IFERROR(VLOOKUP(G889,fontes!$A$2:$B$100,2,0),"0")</f>
        <v>Gestão Urbana</v>
      </c>
      <c r="I889" s="11"/>
      <c r="J889" s="10"/>
      <c r="K889" s="16" t="s">
        <v>1473</v>
      </c>
      <c r="L889" s="18" t="s">
        <v>1474</v>
      </c>
      <c r="M889" s="9"/>
      <c r="N889" s="9"/>
      <c r="O889" s="9"/>
      <c r="P889" s="9"/>
      <c r="Q889" s="9"/>
      <c r="R889" s="9"/>
      <c r="S889" s="9"/>
      <c r="T889" s="9"/>
      <c r="U889" s="9"/>
      <c r="V889" s="9"/>
      <c r="W889" s="9"/>
      <c r="X889" s="9"/>
      <c r="Y889" s="9"/>
      <c r="Z889" s="9"/>
      <c r="AA889" s="9"/>
    </row>
    <row r="890" ht="12.75" customHeight="1">
      <c r="A890" s="10">
        <v>2.0</v>
      </c>
      <c r="B890" s="2" t="str">
        <f>IFERROR(VLOOKUP(A890,projetos!$A$2:$B$96,2,0),"0")</f>
        <v>PIU Vila Leopoldina</v>
      </c>
      <c r="C890" s="10">
        <v>0.0</v>
      </c>
      <c r="D890" s="3" t="str">
        <f>IFERROR(VLOOKUP(C890,tramitacao!$A$2:$B$101,2,0),"0")</f>
        <v>0</v>
      </c>
      <c r="E890" s="10">
        <v>0.0</v>
      </c>
      <c r="F890" s="2" t="str">
        <f>IFERROR(VLOOKUP(E890,grupos!$A$2:$B$100,2,0),"0")</f>
        <v>0</v>
      </c>
      <c r="G890" s="10">
        <v>1.0</v>
      </c>
      <c r="H890" s="10" t="str">
        <f>IFERROR(VLOOKUP(G890,fontes!$A$2:$B$100,2,0),"0")</f>
        <v>Gestão Urbana</v>
      </c>
      <c r="I890" s="11" t="s">
        <v>1475</v>
      </c>
      <c r="J890" s="10"/>
      <c r="K890" s="9" t="s">
        <v>1476</v>
      </c>
      <c r="L890" s="9" t="s">
        <v>1477</v>
      </c>
    </row>
    <row r="891" ht="12.75" customHeight="1">
      <c r="A891" s="10">
        <v>2.0</v>
      </c>
      <c r="B891" s="2" t="str">
        <f>IFERROR(VLOOKUP(A891,projetos!$A$2:$B$96,2,0),"0")</f>
        <v>PIU Vila Leopoldina</v>
      </c>
      <c r="C891" s="10">
        <v>0.0</v>
      </c>
      <c r="D891" s="3" t="str">
        <f>IFERROR(VLOOKUP(C891,tramitacao!$A$2:$B$101,2,0),"0")</f>
        <v>0</v>
      </c>
      <c r="E891" s="10">
        <v>0.0</v>
      </c>
      <c r="F891" s="2" t="str">
        <f>IFERROR(VLOOKUP(E891,grupos!$A$2:$B$100,2,0),"0")</f>
        <v>0</v>
      </c>
      <c r="G891" s="10">
        <v>1.0</v>
      </c>
      <c r="H891" s="10" t="str">
        <f>IFERROR(VLOOKUP(G891,fontes!$A$2:$B$100,2,0),"0")</f>
        <v>Gestão Urbana</v>
      </c>
      <c r="I891" s="11" t="s">
        <v>1478</v>
      </c>
      <c r="J891" s="10"/>
      <c r="K891" s="9" t="s">
        <v>1479</v>
      </c>
      <c r="L891" s="9" t="s">
        <v>1480</v>
      </c>
    </row>
    <row r="892" ht="12.75" customHeight="1">
      <c r="A892" s="10">
        <v>12.0</v>
      </c>
      <c r="B892" s="2" t="str">
        <f>IFERROR(VLOOKUP(A892,projetos!$A$2:$B$96,2,0),"0")</f>
        <v>PIU Arco Pinheiros</v>
      </c>
      <c r="C892" s="10">
        <v>0.0</v>
      </c>
      <c r="D892" s="3" t="str">
        <f>IFERROR(VLOOKUP(C892,tramitacao!$A$2:$B$101,2,0),"0")</f>
        <v>0</v>
      </c>
      <c r="E892" s="10">
        <v>0.0</v>
      </c>
      <c r="F892" s="2" t="str">
        <f>IFERROR(VLOOKUP(E892,grupos!$A$2:$B$100,2,0),"0")</f>
        <v>0</v>
      </c>
      <c r="G892" s="10">
        <v>1.0</v>
      </c>
      <c r="H892" s="10" t="str">
        <f>IFERROR(VLOOKUP(G892,fontes!$A$2:$B$100,2,0),"0")</f>
        <v>Gestão Urbana</v>
      </c>
      <c r="I892" s="11"/>
      <c r="J892" s="10"/>
      <c r="K892" s="9" t="s">
        <v>1481</v>
      </c>
      <c r="L892" s="9" t="s">
        <v>1482</v>
      </c>
    </row>
    <row r="893" ht="12.75" customHeight="1">
      <c r="A893" s="10">
        <v>12.0</v>
      </c>
      <c r="B893" s="2" t="str">
        <f>IFERROR(VLOOKUP(A893,projetos!$A$2:$B$96,2,0),"0")</f>
        <v>PIU Arco Pinheiros</v>
      </c>
      <c r="C893" s="10">
        <v>0.0</v>
      </c>
      <c r="D893" s="3" t="str">
        <f>IFERROR(VLOOKUP(C893,tramitacao!$A$2:$B$101,2,0),"0")</f>
        <v>0</v>
      </c>
      <c r="E893" s="10">
        <v>0.0</v>
      </c>
      <c r="F893" s="2" t="str">
        <f>IFERROR(VLOOKUP(E893,grupos!$A$2:$B$100,2,0),"0")</f>
        <v>0</v>
      </c>
      <c r="G893" s="10">
        <v>1.0</v>
      </c>
      <c r="H893" s="10" t="str">
        <f>IFERROR(VLOOKUP(G893,fontes!$A$2:$B$100,2,0),"0")</f>
        <v>Gestão Urbana</v>
      </c>
      <c r="I893" s="11"/>
      <c r="J893" s="10"/>
      <c r="K893" s="9" t="s">
        <v>1483</v>
      </c>
      <c r="L893" s="9" t="s">
        <v>1484</v>
      </c>
    </row>
    <row r="894" ht="12.75" customHeight="1">
      <c r="A894" s="10">
        <v>12.0</v>
      </c>
      <c r="B894" s="2" t="str">
        <f>IFERROR(VLOOKUP(A894,projetos!$A$2:$B$96,2,0),"0")</f>
        <v>PIU Arco Pinheiros</v>
      </c>
      <c r="C894" s="10">
        <v>0.0</v>
      </c>
      <c r="D894" s="3" t="str">
        <f>IFERROR(VLOOKUP(C894,tramitacao!$A$2:$B$101,2,0),"0")</f>
        <v>0</v>
      </c>
      <c r="E894" s="10">
        <v>0.0</v>
      </c>
      <c r="F894" s="2" t="str">
        <f>IFERROR(VLOOKUP(E894,grupos!$A$2:$B$100,2,0),"0")</f>
        <v>0</v>
      </c>
      <c r="G894" s="10">
        <v>1.0</v>
      </c>
      <c r="H894" s="10" t="str">
        <f>IFERROR(VLOOKUP(G894,fontes!$A$2:$B$100,2,0),"0")</f>
        <v>Gestão Urbana</v>
      </c>
      <c r="I894" s="11"/>
      <c r="J894" s="10"/>
      <c r="K894" s="9" t="s">
        <v>1483</v>
      </c>
      <c r="L894" s="9" t="s">
        <v>1485</v>
      </c>
    </row>
    <row r="895" ht="12.75" customHeight="1">
      <c r="A895" s="10">
        <v>12.0</v>
      </c>
      <c r="B895" s="2" t="str">
        <f>IFERROR(VLOOKUP(A895,projetos!$A$2:$B$96,2,0),"0")</f>
        <v>PIU Arco Pinheiros</v>
      </c>
      <c r="C895" s="10">
        <v>0.0</v>
      </c>
      <c r="D895" s="3" t="str">
        <f>IFERROR(VLOOKUP(C895,tramitacao!$A$2:$B$101,2,0),"0")</f>
        <v>0</v>
      </c>
      <c r="E895" s="10">
        <v>0.0</v>
      </c>
      <c r="F895" s="2" t="str">
        <f>IFERROR(VLOOKUP(E895,grupos!$A$2:$B$100,2,0),"0")</f>
        <v>0</v>
      </c>
      <c r="G895" s="10">
        <v>1.0</v>
      </c>
      <c r="H895" s="10" t="str">
        <f>IFERROR(VLOOKUP(G895,fontes!$A$2:$B$100,2,0),"0")</f>
        <v>Gestão Urbana</v>
      </c>
      <c r="I895" s="11"/>
      <c r="J895" s="10"/>
      <c r="K895" s="9" t="s">
        <v>1486</v>
      </c>
      <c r="L895" s="9" t="s">
        <v>1487</v>
      </c>
    </row>
    <row r="896" ht="12.75" customHeight="1">
      <c r="A896" s="10">
        <v>12.0</v>
      </c>
      <c r="B896" s="2" t="str">
        <f>IFERROR(VLOOKUP(A896,projetos!$A$2:$B$96,2,0),"0")</f>
        <v>PIU Arco Pinheiros</v>
      </c>
      <c r="C896" s="10">
        <v>0.0</v>
      </c>
      <c r="D896" s="3" t="str">
        <f>IFERROR(VLOOKUP(C896,tramitacao!$A$2:$B$101,2,0),"0")</f>
        <v>0</v>
      </c>
      <c r="E896" s="10">
        <v>0.0</v>
      </c>
      <c r="F896" s="2" t="str">
        <f>IFERROR(VLOOKUP(E896,grupos!$A$2:$B$100,2,0),"0")</f>
        <v>0</v>
      </c>
      <c r="G896" s="10">
        <v>1.0</v>
      </c>
      <c r="H896" s="10" t="str">
        <f>IFERROR(VLOOKUP(G896,fontes!$A$2:$B$100,2,0),"0")</f>
        <v>Gestão Urbana</v>
      </c>
      <c r="I896" s="11"/>
      <c r="J896" s="10"/>
      <c r="K896" s="9" t="s">
        <v>1488</v>
      </c>
      <c r="L896" s="9" t="s">
        <v>1489</v>
      </c>
    </row>
    <row r="897" ht="12.75" customHeight="1">
      <c r="A897" s="10">
        <v>12.0</v>
      </c>
      <c r="B897" s="2" t="str">
        <f>IFERROR(VLOOKUP(A897,projetos!$A$2:$B$96,2,0),"0")</f>
        <v>PIU Arco Pinheiros</v>
      </c>
      <c r="C897" s="10">
        <v>0.0</v>
      </c>
      <c r="D897" s="3" t="str">
        <f>IFERROR(VLOOKUP(C897,tramitacao!$A$2:$B$101,2,0),"0")</f>
        <v>0</v>
      </c>
      <c r="E897" s="10">
        <v>0.0</v>
      </c>
      <c r="F897" s="2" t="str">
        <f>IFERROR(VLOOKUP(E897,grupos!$A$2:$B$100,2,0),"0")</f>
        <v>0</v>
      </c>
      <c r="G897" s="10">
        <v>1.0</v>
      </c>
      <c r="H897" s="10" t="str">
        <f>IFERROR(VLOOKUP(G897,fontes!$A$2:$B$100,2,0),"0")</f>
        <v>Gestão Urbana</v>
      </c>
      <c r="I897" s="11"/>
      <c r="J897" s="10"/>
      <c r="K897" s="9" t="s">
        <v>1490</v>
      </c>
      <c r="L897" s="9" t="s">
        <v>1491</v>
      </c>
      <c r="M897" s="9"/>
      <c r="N897" s="9"/>
      <c r="O897" s="9"/>
      <c r="P897" s="9"/>
      <c r="Q897" s="9"/>
      <c r="R897" s="9"/>
      <c r="S897" s="9"/>
      <c r="T897" s="9"/>
      <c r="U897" s="9"/>
      <c r="V897" s="9"/>
      <c r="W897" s="9"/>
      <c r="X897" s="9"/>
      <c r="Y897" s="9"/>
      <c r="Z897" s="9"/>
      <c r="AA897" s="9"/>
    </row>
    <row r="898" ht="12.75" customHeight="1">
      <c r="A898" s="10">
        <v>12.0</v>
      </c>
      <c r="B898" s="2" t="str">
        <f>IFERROR(VLOOKUP(A898,projetos!$A$2:$B$96,2,0),"0")</f>
        <v>PIU Arco Pinheiros</v>
      </c>
      <c r="C898" s="10">
        <v>0.0</v>
      </c>
      <c r="D898" s="3" t="str">
        <f>IFERROR(VLOOKUP(C898,tramitacao!$A$2:$B$101,2,0),"0")</f>
        <v>0</v>
      </c>
      <c r="E898" s="10">
        <v>0.0</v>
      </c>
      <c r="F898" s="2" t="str">
        <f>IFERROR(VLOOKUP(E898,grupos!$A$2:$B$100,2,0),"0")</f>
        <v>0</v>
      </c>
      <c r="G898" s="10">
        <v>1.0</v>
      </c>
      <c r="H898" s="10" t="str">
        <f>IFERROR(VLOOKUP(G898,fontes!$A$2:$B$100,2,0),"0")</f>
        <v>Gestão Urbana</v>
      </c>
      <c r="I898" s="11"/>
      <c r="J898" s="10"/>
      <c r="K898" s="9" t="s">
        <v>1492</v>
      </c>
      <c r="L898" s="9" t="s">
        <v>1493</v>
      </c>
    </row>
    <row r="899" ht="12.75" customHeight="1">
      <c r="A899" s="10">
        <v>12.0</v>
      </c>
      <c r="B899" s="2" t="str">
        <f>IFERROR(VLOOKUP(A899,projetos!$A$2:$B$96,2,0),"0")</f>
        <v>PIU Arco Pinheiros</v>
      </c>
      <c r="C899" s="10">
        <v>0.0</v>
      </c>
      <c r="D899" s="3" t="str">
        <f>IFERROR(VLOOKUP(C899,tramitacao!$A$2:$B$101,2,0),"0")</f>
        <v>0</v>
      </c>
      <c r="E899" s="10">
        <v>0.0</v>
      </c>
      <c r="F899" s="2" t="str">
        <f>IFERROR(VLOOKUP(E899,grupos!$A$2:$B$100,2,0),"0")</f>
        <v>0</v>
      </c>
      <c r="G899" s="10">
        <v>1.0</v>
      </c>
      <c r="H899" s="10" t="str">
        <f>IFERROR(VLOOKUP(G899,fontes!$A$2:$B$100,2,0),"0")</f>
        <v>Gestão Urbana</v>
      </c>
      <c r="I899" s="11"/>
      <c r="J899" s="10"/>
      <c r="K899" s="9" t="s">
        <v>1494</v>
      </c>
      <c r="L899" s="9" t="s">
        <v>1495</v>
      </c>
    </row>
    <row r="900" ht="12.75" customHeight="1">
      <c r="A900" s="10">
        <v>12.0</v>
      </c>
      <c r="B900" s="2" t="str">
        <f>IFERROR(VLOOKUP(A900,projetos!$A$2:$B$96,2,0),"0")</f>
        <v>PIU Arco Pinheiros</v>
      </c>
      <c r="C900" s="10">
        <v>0.0</v>
      </c>
      <c r="D900" s="3" t="str">
        <f>IFERROR(VLOOKUP(C900,tramitacao!$A$2:$B$101,2,0),"0")</f>
        <v>0</v>
      </c>
      <c r="E900" s="10">
        <v>0.0</v>
      </c>
      <c r="F900" s="2" t="str">
        <f>IFERROR(VLOOKUP(E900,grupos!$A$2:$B$100,2,0),"0")</f>
        <v>0</v>
      </c>
      <c r="G900" s="10">
        <v>1.0</v>
      </c>
      <c r="H900" s="10" t="str">
        <f>IFERROR(VLOOKUP(G900,fontes!$A$2:$B$100,2,0),"0")</f>
        <v>Gestão Urbana</v>
      </c>
      <c r="I900" s="11"/>
      <c r="J900" s="10"/>
      <c r="K900" s="9" t="s">
        <v>1490</v>
      </c>
      <c r="L900" s="9" t="s">
        <v>1496</v>
      </c>
    </row>
    <row r="901" ht="12.75" customHeight="1">
      <c r="A901" s="10">
        <v>12.0</v>
      </c>
      <c r="B901" s="2" t="str">
        <f>IFERROR(VLOOKUP(A901,projetos!$A$2:$B$96,2,0),"0")</f>
        <v>PIU Arco Pinheiros</v>
      </c>
      <c r="C901" s="10">
        <v>0.0</v>
      </c>
      <c r="D901" s="3" t="str">
        <f>IFERROR(VLOOKUP(C901,tramitacao!$A$2:$B$101,2,0),"0")</f>
        <v>0</v>
      </c>
      <c r="E901" s="10">
        <v>0.0</v>
      </c>
      <c r="F901" s="2" t="str">
        <f>IFERROR(VLOOKUP(E901,grupos!$A$2:$B$100,2,0),"0")</f>
        <v>0</v>
      </c>
      <c r="G901" s="10">
        <v>1.0</v>
      </c>
      <c r="H901" s="10" t="str">
        <f>IFERROR(VLOOKUP(G901,fontes!$A$2:$B$100,2,0),"0")</f>
        <v>Gestão Urbana</v>
      </c>
      <c r="I901" s="11"/>
      <c r="J901" s="10"/>
      <c r="K901" s="9" t="s">
        <v>1497</v>
      </c>
      <c r="L901" s="9" t="s">
        <v>1498</v>
      </c>
    </row>
    <row r="902" ht="12.75" customHeight="1">
      <c r="A902" s="10">
        <v>12.0</v>
      </c>
      <c r="B902" s="2" t="str">
        <f>IFERROR(VLOOKUP(A902,projetos!$A$2:$B$96,2,0),"0")</f>
        <v>PIU Arco Pinheiros</v>
      </c>
      <c r="C902" s="10">
        <v>0.0</v>
      </c>
      <c r="D902" s="3" t="str">
        <f>IFERROR(VLOOKUP(C902,tramitacao!$A$2:$B$101,2,0),"0")</f>
        <v>0</v>
      </c>
      <c r="E902" s="10">
        <v>0.0</v>
      </c>
      <c r="F902" s="2" t="str">
        <f>IFERROR(VLOOKUP(E902,grupos!$A$2:$B$100,2,0),"0")</f>
        <v>0</v>
      </c>
      <c r="G902" s="10">
        <v>1.0</v>
      </c>
      <c r="H902" s="10" t="str">
        <f>IFERROR(VLOOKUP(G902,fontes!$A$2:$B$100,2,0),"0")</f>
        <v>Gestão Urbana</v>
      </c>
      <c r="I902" s="11"/>
      <c r="J902" s="10"/>
      <c r="K902" s="9" t="s">
        <v>1499</v>
      </c>
      <c r="L902" s="9" t="s">
        <v>1500</v>
      </c>
    </row>
    <row r="903" ht="12.75" customHeight="1">
      <c r="A903" s="10">
        <v>12.0</v>
      </c>
      <c r="B903" s="2" t="str">
        <f>IFERROR(VLOOKUP(A903,projetos!$A$2:$B$96,2,0),"0")</f>
        <v>PIU Arco Pinheiros</v>
      </c>
      <c r="C903" s="10">
        <v>0.0</v>
      </c>
      <c r="D903" s="3" t="str">
        <f>IFERROR(VLOOKUP(C903,tramitacao!$A$2:$B$101,2,0),"0")</f>
        <v>0</v>
      </c>
      <c r="E903" s="10">
        <v>0.0</v>
      </c>
      <c r="F903" s="2" t="str">
        <f>IFERROR(VLOOKUP(E903,grupos!$A$2:$B$100,2,0),"0")</f>
        <v>0</v>
      </c>
      <c r="G903" s="10">
        <v>1.0</v>
      </c>
      <c r="H903" s="10" t="str">
        <f>IFERROR(VLOOKUP(G903,fontes!$A$2:$B$100,2,0),"0")</f>
        <v>Gestão Urbana</v>
      </c>
      <c r="I903" s="11"/>
      <c r="J903" s="10"/>
      <c r="K903" s="9" t="s">
        <v>1497</v>
      </c>
      <c r="L903" s="9" t="s">
        <v>1501</v>
      </c>
    </row>
    <row r="904" ht="12.75" customHeight="1">
      <c r="A904" s="10">
        <v>12.0</v>
      </c>
      <c r="B904" s="2" t="str">
        <f>IFERROR(VLOOKUP(A904,projetos!$A$2:$B$96,2,0),"0")</f>
        <v>PIU Arco Pinheiros</v>
      </c>
      <c r="C904" s="10">
        <v>0.0</v>
      </c>
      <c r="D904" s="3" t="str">
        <f>IFERROR(VLOOKUP(C904,tramitacao!$A$2:$B$101,2,0),"0")</f>
        <v>0</v>
      </c>
      <c r="E904" s="10">
        <v>0.0</v>
      </c>
      <c r="F904" s="2" t="str">
        <f>IFERROR(VLOOKUP(E904,grupos!$A$2:$B$100,2,0),"0")</f>
        <v>0</v>
      </c>
      <c r="G904" s="10">
        <v>1.0</v>
      </c>
      <c r="H904" s="10" t="str">
        <f>IFERROR(VLOOKUP(G904,fontes!$A$2:$B$100,2,0),"0")</f>
        <v>Gestão Urbana</v>
      </c>
      <c r="I904" s="11"/>
      <c r="J904" s="10"/>
      <c r="K904" s="9" t="s">
        <v>1502</v>
      </c>
      <c r="L904" s="9" t="s">
        <v>1503</v>
      </c>
    </row>
    <row r="905" ht="12.75" customHeight="1">
      <c r="A905" s="10">
        <v>12.0</v>
      </c>
      <c r="B905" s="2" t="str">
        <f>IFERROR(VLOOKUP(A905,projetos!$A$2:$B$96,2,0),"0")</f>
        <v>PIU Arco Pinheiros</v>
      </c>
      <c r="C905" s="10">
        <v>0.0</v>
      </c>
      <c r="D905" s="3" t="str">
        <f>IFERROR(VLOOKUP(C905,tramitacao!$A$2:$B$101,2,0),"0")</f>
        <v>0</v>
      </c>
      <c r="E905" s="10">
        <v>0.0</v>
      </c>
      <c r="F905" s="2" t="str">
        <f>IFERROR(VLOOKUP(E905,grupos!$A$2:$B$100,2,0),"0")</f>
        <v>0</v>
      </c>
      <c r="G905" s="10">
        <v>1.0</v>
      </c>
      <c r="H905" s="10" t="str">
        <f>IFERROR(VLOOKUP(G905,fontes!$A$2:$B$100,2,0),"0")</f>
        <v>Gestão Urbana</v>
      </c>
      <c r="I905" s="11"/>
      <c r="J905" s="10"/>
      <c r="K905" s="9" t="s">
        <v>1504</v>
      </c>
      <c r="L905" s="9" t="s">
        <v>1505</v>
      </c>
    </row>
    <row r="906" ht="12.75" customHeight="1">
      <c r="A906" s="10">
        <v>12.0</v>
      </c>
      <c r="B906" s="2" t="str">
        <f>IFERROR(VLOOKUP(A906,projetos!$A$2:$B$96,2,0),"0")</f>
        <v>PIU Arco Pinheiros</v>
      </c>
      <c r="C906" s="10">
        <v>0.0</v>
      </c>
      <c r="D906" s="3" t="str">
        <f>IFERROR(VLOOKUP(C906,tramitacao!$A$2:$B$101,2,0),"0")</f>
        <v>0</v>
      </c>
      <c r="E906" s="10">
        <v>0.0</v>
      </c>
      <c r="F906" s="2" t="str">
        <f>IFERROR(VLOOKUP(E906,grupos!$A$2:$B$100,2,0),"0")</f>
        <v>0</v>
      </c>
      <c r="G906" s="10">
        <v>1.0</v>
      </c>
      <c r="H906" s="10" t="str">
        <f>IFERROR(VLOOKUP(G906,fontes!$A$2:$B$100,2,0),"0")</f>
        <v>Gestão Urbana</v>
      </c>
      <c r="I906" s="11"/>
      <c r="J906" s="10"/>
      <c r="K906" s="9" t="s">
        <v>1506</v>
      </c>
      <c r="L906" s="9" t="s">
        <v>1507</v>
      </c>
    </row>
    <row r="907" ht="12.75" customHeight="1">
      <c r="A907" s="10">
        <v>12.0</v>
      </c>
      <c r="B907" s="2" t="str">
        <f>IFERROR(VLOOKUP(A907,projetos!$A$2:$B$96,2,0),"0")</f>
        <v>PIU Arco Pinheiros</v>
      </c>
      <c r="C907" s="10">
        <v>0.0</v>
      </c>
      <c r="D907" s="3" t="str">
        <f>IFERROR(VLOOKUP(C907,tramitacao!$A$2:$B$101,2,0),"0")</f>
        <v>0</v>
      </c>
      <c r="E907" s="10">
        <v>0.0</v>
      </c>
      <c r="F907" s="2" t="str">
        <f>IFERROR(VLOOKUP(E907,grupos!$A$2:$B$100,2,0),"0")</f>
        <v>0</v>
      </c>
      <c r="G907" s="10">
        <v>1.0</v>
      </c>
      <c r="H907" s="10" t="str">
        <f>IFERROR(VLOOKUP(G907,fontes!$A$2:$B$100,2,0),"0")</f>
        <v>Gestão Urbana</v>
      </c>
      <c r="I907" s="11"/>
      <c r="J907" s="10"/>
      <c r="K907" s="9" t="s">
        <v>1508</v>
      </c>
      <c r="L907" s="9" t="s">
        <v>1509</v>
      </c>
    </row>
    <row r="908" ht="12.75" customHeight="1">
      <c r="A908" s="10">
        <v>12.0</v>
      </c>
      <c r="B908" s="2" t="str">
        <f>IFERROR(VLOOKUP(A908,projetos!$A$2:$B$96,2,0),"0")</f>
        <v>PIU Arco Pinheiros</v>
      </c>
      <c r="C908" s="10">
        <v>0.0</v>
      </c>
      <c r="D908" s="3" t="str">
        <f>IFERROR(VLOOKUP(C908,tramitacao!$A$2:$B$101,2,0),"0")</f>
        <v>0</v>
      </c>
      <c r="E908" s="10">
        <v>0.0</v>
      </c>
      <c r="F908" s="2" t="str">
        <f>IFERROR(VLOOKUP(E908,grupos!$A$2:$B$100,2,0),"0")</f>
        <v>0</v>
      </c>
      <c r="G908" s="10">
        <v>1.0</v>
      </c>
      <c r="H908" s="10" t="str">
        <f>IFERROR(VLOOKUP(G908,fontes!$A$2:$B$100,2,0),"0")</f>
        <v>Gestão Urbana</v>
      </c>
      <c r="I908" s="11"/>
      <c r="J908" s="10"/>
      <c r="K908" s="9" t="s">
        <v>1510</v>
      </c>
      <c r="L908" s="9" t="s">
        <v>1511</v>
      </c>
    </row>
    <row r="909" ht="12.75" customHeight="1">
      <c r="A909" s="10">
        <v>12.0</v>
      </c>
      <c r="B909" s="2" t="str">
        <f>IFERROR(VLOOKUP(A909,projetos!$A$2:$B$96,2,0),"0")</f>
        <v>PIU Arco Pinheiros</v>
      </c>
      <c r="C909" s="10">
        <v>0.0</v>
      </c>
      <c r="D909" s="3" t="str">
        <f>IFERROR(VLOOKUP(C909,tramitacao!$A$2:$B$101,2,0),"0")</f>
        <v>0</v>
      </c>
      <c r="E909" s="10">
        <v>0.0</v>
      </c>
      <c r="F909" s="2" t="str">
        <f>IFERROR(VLOOKUP(E909,grupos!$A$2:$B$100,2,0),"0")</f>
        <v>0</v>
      </c>
      <c r="G909" s="10">
        <v>1.0</v>
      </c>
      <c r="H909" s="10" t="str">
        <f>IFERROR(VLOOKUP(G909,fontes!$A$2:$B$100,2,0),"0")</f>
        <v>Gestão Urbana</v>
      </c>
      <c r="I909" s="11"/>
      <c r="J909" s="10"/>
      <c r="K909" s="9" t="s">
        <v>1512</v>
      </c>
      <c r="L909" s="9" t="s">
        <v>1513</v>
      </c>
    </row>
    <row r="910" ht="12.75" customHeight="1">
      <c r="A910" s="10">
        <v>12.0</v>
      </c>
      <c r="B910" s="2" t="str">
        <f>IFERROR(VLOOKUP(A910,projetos!$A$2:$B$96,2,0),"0")</f>
        <v>PIU Arco Pinheiros</v>
      </c>
      <c r="C910" s="10">
        <v>0.0</v>
      </c>
      <c r="D910" s="3" t="str">
        <f>IFERROR(VLOOKUP(C910,tramitacao!$A$2:$B$101,2,0),"0")</f>
        <v>0</v>
      </c>
      <c r="E910" s="10">
        <v>0.0</v>
      </c>
      <c r="F910" s="2" t="str">
        <f>IFERROR(VLOOKUP(E910,grupos!$A$2:$B$100,2,0),"0")</f>
        <v>0</v>
      </c>
      <c r="G910" s="10">
        <v>1.0</v>
      </c>
      <c r="H910" s="10" t="str">
        <f>IFERROR(VLOOKUP(G910,fontes!$A$2:$B$100,2,0),"0")</f>
        <v>Gestão Urbana</v>
      </c>
      <c r="I910" s="11"/>
      <c r="J910" s="10"/>
      <c r="K910" s="9" t="s">
        <v>1514</v>
      </c>
      <c r="L910" s="9" t="s">
        <v>1515</v>
      </c>
    </row>
    <row r="911" ht="12.75" customHeight="1">
      <c r="A911" s="10">
        <v>12.0</v>
      </c>
      <c r="B911" s="2" t="str">
        <f>IFERROR(VLOOKUP(A911,projetos!$A$2:$B$96,2,0),"0")</f>
        <v>PIU Arco Pinheiros</v>
      </c>
      <c r="C911" s="10">
        <v>0.0</v>
      </c>
      <c r="D911" s="3" t="str">
        <f>IFERROR(VLOOKUP(C911,tramitacao!$A$2:$B$101,2,0),"0")</f>
        <v>0</v>
      </c>
      <c r="E911" s="10">
        <v>0.0</v>
      </c>
      <c r="F911" s="2" t="str">
        <f>IFERROR(VLOOKUP(E911,grupos!$A$2:$B$100,2,0),"0")</f>
        <v>0</v>
      </c>
      <c r="G911" s="10">
        <v>1.0</v>
      </c>
      <c r="H911" s="10" t="str">
        <f>IFERROR(VLOOKUP(G911,fontes!$A$2:$B$100,2,0),"0")</f>
        <v>Gestão Urbana</v>
      </c>
      <c r="I911" s="11"/>
      <c r="J911" s="10"/>
      <c r="K911" s="9" t="s">
        <v>1516</v>
      </c>
      <c r="L911" s="9" t="s">
        <v>1517</v>
      </c>
    </row>
    <row r="912" ht="12.75" customHeight="1">
      <c r="A912" s="10">
        <v>12.0</v>
      </c>
      <c r="B912" s="2" t="str">
        <f>IFERROR(VLOOKUP(A912,projetos!$A$2:$B$96,2,0),"0")</f>
        <v>PIU Arco Pinheiros</v>
      </c>
      <c r="C912" s="10">
        <v>0.0</v>
      </c>
      <c r="D912" s="3" t="str">
        <f>IFERROR(VLOOKUP(C912,tramitacao!$A$2:$B$101,2,0),"0")</f>
        <v>0</v>
      </c>
      <c r="E912" s="10">
        <v>0.0</v>
      </c>
      <c r="F912" s="2" t="str">
        <f>IFERROR(VLOOKUP(E912,grupos!$A$2:$B$100,2,0),"0")</f>
        <v>0</v>
      </c>
      <c r="G912" s="10">
        <v>1.0</v>
      </c>
      <c r="H912" s="10" t="str">
        <f>IFERROR(VLOOKUP(G912,fontes!$A$2:$B$100,2,0),"0")</f>
        <v>Gestão Urbana</v>
      </c>
      <c r="I912" s="11"/>
      <c r="J912" s="10"/>
      <c r="K912" s="9" t="s">
        <v>1518</v>
      </c>
      <c r="L912" s="9" t="s">
        <v>1519</v>
      </c>
    </row>
    <row r="913" ht="12.75" customHeight="1">
      <c r="A913" s="10">
        <v>12.0</v>
      </c>
      <c r="B913" s="2" t="str">
        <f>IFERROR(VLOOKUP(A913,projetos!$A$2:$B$96,2,0),"0")</f>
        <v>PIU Arco Pinheiros</v>
      </c>
      <c r="C913" s="10">
        <v>0.0</v>
      </c>
      <c r="D913" s="3" t="str">
        <f>IFERROR(VLOOKUP(C913,tramitacao!$A$2:$B$101,2,0),"0")</f>
        <v>0</v>
      </c>
      <c r="E913" s="10">
        <v>0.0</v>
      </c>
      <c r="F913" s="2" t="str">
        <f>IFERROR(VLOOKUP(E913,grupos!$A$2:$B$100,2,0),"0")</f>
        <v>0</v>
      </c>
      <c r="G913" s="10">
        <v>1.0</v>
      </c>
      <c r="H913" s="10" t="str">
        <f>IFERROR(VLOOKUP(G913,fontes!$A$2:$B$100,2,0),"0")</f>
        <v>Gestão Urbana</v>
      </c>
      <c r="I913" s="11"/>
      <c r="J913" s="10"/>
      <c r="K913" s="9" t="s">
        <v>1520</v>
      </c>
      <c r="L913" s="9" t="s">
        <v>1521</v>
      </c>
    </row>
    <row r="914" ht="12.75" customHeight="1">
      <c r="A914" s="10">
        <v>12.0</v>
      </c>
      <c r="B914" s="2" t="str">
        <f>IFERROR(VLOOKUP(A914,projetos!$A$2:$B$96,2,0),"0")</f>
        <v>PIU Arco Pinheiros</v>
      </c>
      <c r="C914" s="10">
        <v>0.0</v>
      </c>
      <c r="D914" s="3" t="str">
        <f>IFERROR(VLOOKUP(C914,tramitacao!$A$2:$B$101,2,0),"0")</f>
        <v>0</v>
      </c>
      <c r="E914" s="10">
        <v>0.0</v>
      </c>
      <c r="F914" s="2" t="str">
        <f>IFERROR(VLOOKUP(E914,grupos!$A$2:$B$100,2,0),"0")</f>
        <v>0</v>
      </c>
      <c r="G914" s="10">
        <v>1.0</v>
      </c>
      <c r="H914" s="10" t="str">
        <f>IFERROR(VLOOKUP(G914,fontes!$A$2:$B$100,2,0),"0")</f>
        <v>Gestão Urbana</v>
      </c>
      <c r="I914" s="11"/>
      <c r="J914" s="10"/>
      <c r="K914" s="9" t="s">
        <v>1522</v>
      </c>
      <c r="L914" s="9" t="s">
        <v>1523</v>
      </c>
    </row>
    <row r="915" ht="12.75" customHeight="1">
      <c r="A915" s="10">
        <v>12.0</v>
      </c>
      <c r="B915" s="2" t="str">
        <f>IFERROR(VLOOKUP(A915,projetos!$A$2:$B$96,2,0),"0")</f>
        <v>PIU Arco Pinheiros</v>
      </c>
      <c r="C915" s="10">
        <v>0.0</v>
      </c>
      <c r="D915" s="3" t="str">
        <f>IFERROR(VLOOKUP(C915,tramitacao!$A$2:$B$101,2,0),"0")</f>
        <v>0</v>
      </c>
      <c r="E915" s="10">
        <v>0.0</v>
      </c>
      <c r="F915" s="2" t="str">
        <f>IFERROR(VLOOKUP(E915,grupos!$A$2:$B$100,2,0),"0")</f>
        <v>0</v>
      </c>
      <c r="G915" s="10">
        <v>1.0</v>
      </c>
      <c r="H915" s="10" t="str">
        <f>IFERROR(VLOOKUP(G915,fontes!$A$2:$B$100,2,0),"0")</f>
        <v>Gestão Urbana</v>
      </c>
      <c r="I915" s="11"/>
      <c r="J915" s="10"/>
      <c r="K915" s="9" t="s">
        <v>1524</v>
      </c>
      <c r="L915" s="9" t="s">
        <v>1525</v>
      </c>
    </row>
    <row r="916" ht="12.75" customHeight="1">
      <c r="A916" s="10">
        <v>12.0</v>
      </c>
      <c r="B916" s="2" t="str">
        <f>IFERROR(VLOOKUP(A916,projetos!$A$2:$B$96,2,0),"0")</f>
        <v>PIU Arco Pinheiros</v>
      </c>
      <c r="C916" s="10">
        <v>0.0</v>
      </c>
      <c r="D916" s="3" t="str">
        <f>IFERROR(VLOOKUP(C916,tramitacao!$A$2:$B$101,2,0),"0")</f>
        <v>0</v>
      </c>
      <c r="E916" s="10">
        <v>0.0</v>
      </c>
      <c r="F916" s="2" t="str">
        <f>IFERROR(VLOOKUP(E916,grupos!$A$2:$B$100,2,0),"0")</f>
        <v>0</v>
      </c>
      <c r="G916" s="10">
        <v>1.0</v>
      </c>
      <c r="H916" s="10" t="str">
        <f>IFERROR(VLOOKUP(G916,fontes!$A$2:$B$100,2,0),"0")</f>
        <v>Gestão Urbana</v>
      </c>
      <c r="I916" s="11"/>
      <c r="J916" s="10"/>
      <c r="K916" s="9" t="s">
        <v>1526</v>
      </c>
      <c r="L916" s="9" t="s">
        <v>1527</v>
      </c>
      <c r="M916" s="9"/>
      <c r="N916" s="9"/>
      <c r="O916" s="9"/>
      <c r="P916" s="9"/>
      <c r="Q916" s="9"/>
      <c r="R916" s="9"/>
      <c r="S916" s="9"/>
      <c r="T916" s="9"/>
      <c r="U916" s="9"/>
      <c r="V916" s="9"/>
      <c r="W916" s="9"/>
      <c r="X916" s="9"/>
      <c r="Y916" s="9"/>
      <c r="Z916" s="9"/>
      <c r="AA916" s="9"/>
    </row>
    <row r="917" ht="12.75" customHeight="1">
      <c r="A917" s="10">
        <v>12.0</v>
      </c>
      <c r="B917" s="2" t="str">
        <f>IFERROR(VLOOKUP(A917,projetos!$A$2:$B$96,2,0),"0")</f>
        <v>PIU Arco Pinheiros</v>
      </c>
      <c r="C917" s="10">
        <v>0.0</v>
      </c>
      <c r="D917" s="3" t="str">
        <f>IFERROR(VLOOKUP(C917,tramitacao!$A$2:$B$101,2,0),"0")</f>
        <v>0</v>
      </c>
      <c r="E917" s="10">
        <v>0.0</v>
      </c>
      <c r="F917" s="2" t="str">
        <f>IFERROR(VLOOKUP(E917,grupos!$A$2:$B$100,2,0),"0")</f>
        <v>0</v>
      </c>
      <c r="G917" s="10">
        <v>1.0</v>
      </c>
      <c r="H917" s="10" t="str">
        <f>IFERROR(VLOOKUP(G917,fontes!$A$2:$B$100,2,0),"0")</f>
        <v>Gestão Urbana</v>
      </c>
      <c r="I917" s="11"/>
      <c r="J917" s="10"/>
      <c r="K917" s="9" t="s">
        <v>1528</v>
      </c>
      <c r="L917" s="9" t="s">
        <v>1529</v>
      </c>
      <c r="M917" s="9"/>
      <c r="N917" s="9"/>
      <c r="O917" s="9"/>
      <c r="P917" s="9"/>
      <c r="Q917" s="9"/>
      <c r="R917" s="9"/>
      <c r="S917" s="9"/>
      <c r="T917" s="9"/>
      <c r="U917" s="9"/>
      <c r="V917" s="9"/>
      <c r="W917" s="9"/>
      <c r="X917" s="9"/>
      <c r="Y917" s="9"/>
      <c r="Z917" s="9"/>
      <c r="AA917" s="9"/>
    </row>
    <row r="918" ht="12.75" customHeight="1">
      <c r="A918" s="10">
        <v>12.0</v>
      </c>
      <c r="B918" s="2" t="str">
        <f>IFERROR(VLOOKUP(A918,projetos!$A$2:$B$96,2,0),"0")</f>
        <v>PIU Arco Pinheiros</v>
      </c>
      <c r="C918" s="10">
        <v>0.0</v>
      </c>
      <c r="D918" s="3" t="str">
        <f>IFERROR(VLOOKUP(C918,tramitacao!$A$2:$B$101,2,0),"0")</f>
        <v>0</v>
      </c>
      <c r="E918" s="10">
        <v>0.0</v>
      </c>
      <c r="F918" s="2" t="str">
        <f>IFERROR(VLOOKUP(E918,grupos!$A$2:$B$100,2,0),"0")</f>
        <v>0</v>
      </c>
      <c r="G918" s="10">
        <v>1.0</v>
      </c>
      <c r="H918" s="10" t="str">
        <f>IFERROR(VLOOKUP(G918,fontes!$A$2:$B$100,2,0),"0")</f>
        <v>Gestão Urbana</v>
      </c>
      <c r="I918" s="11"/>
      <c r="J918" s="10"/>
      <c r="K918" s="9" t="s">
        <v>1530</v>
      </c>
      <c r="L918" s="9" t="s">
        <v>1531</v>
      </c>
      <c r="M918" s="9"/>
      <c r="N918" s="9"/>
      <c r="O918" s="9"/>
      <c r="P918" s="9"/>
      <c r="Q918" s="9"/>
      <c r="R918" s="9"/>
      <c r="S918" s="9"/>
      <c r="T918" s="9"/>
      <c r="U918" s="9"/>
      <c r="V918" s="9"/>
      <c r="W918" s="9"/>
      <c r="X918" s="9"/>
      <c r="Y918" s="9"/>
      <c r="Z918" s="9"/>
      <c r="AA918" s="9"/>
    </row>
    <row r="919" ht="12.75" customHeight="1">
      <c r="A919" s="10">
        <v>12.0</v>
      </c>
      <c r="B919" s="2" t="str">
        <f>IFERROR(VLOOKUP(A919,projetos!$A$2:$B$96,2,0),"0")</f>
        <v>PIU Arco Pinheiros</v>
      </c>
      <c r="C919" s="10">
        <v>0.0</v>
      </c>
      <c r="D919" s="3" t="str">
        <f>IFERROR(VLOOKUP(C919,tramitacao!$A$2:$B$101,2,0),"0")</f>
        <v>0</v>
      </c>
      <c r="E919" s="10">
        <v>0.0</v>
      </c>
      <c r="F919" s="2" t="str">
        <f>IFERROR(VLOOKUP(E919,grupos!$A$2:$B$100,2,0),"0")</f>
        <v>0</v>
      </c>
      <c r="G919" s="10">
        <v>1.0</v>
      </c>
      <c r="H919" s="10" t="str">
        <f>IFERROR(VLOOKUP(G919,fontes!$A$2:$B$100,2,0),"0")</f>
        <v>Gestão Urbana</v>
      </c>
      <c r="I919" s="11"/>
      <c r="J919" s="10"/>
      <c r="K919" s="9" t="s">
        <v>1532</v>
      </c>
      <c r="L919" s="9" t="s">
        <v>1533</v>
      </c>
      <c r="M919" s="9"/>
      <c r="N919" s="9"/>
      <c r="O919" s="9"/>
      <c r="P919" s="9"/>
      <c r="Q919" s="9"/>
      <c r="R919" s="9"/>
      <c r="S919" s="9"/>
      <c r="T919" s="9"/>
      <c r="U919" s="9"/>
      <c r="V919" s="9"/>
      <c r="W919" s="9"/>
      <c r="X919" s="9"/>
      <c r="Y919" s="9"/>
      <c r="Z919" s="9"/>
      <c r="AA919" s="9"/>
    </row>
    <row r="920" ht="12.75" customHeight="1">
      <c r="A920" s="10">
        <v>12.0</v>
      </c>
      <c r="B920" s="2" t="str">
        <f>IFERROR(VLOOKUP(A920,projetos!$A$2:$B$96,2,0),"0")</f>
        <v>PIU Arco Pinheiros</v>
      </c>
      <c r="C920" s="10">
        <v>0.0</v>
      </c>
      <c r="D920" s="3" t="str">
        <f>IFERROR(VLOOKUP(C920,tramitacao!$A$2:$B$101,2,0),"0")</f>
        <v>0</v>
      </c>
      <c r="E920" s="10">
        <v>0.0</v>
      </c>
      <c r="F920" s="2" t="str">
        <f>IFERROR(VLOOKUP(E920,grupos!$A$2:$B$100,2,0),"0")</f>
        <v>0</v>
      </c>
      <c r="G920" s="10">
        <v>1.0</v>
      </c>
      <c r="H920" s="10" t="str">
        <f>IFERROR(VLOOKUP(G920,fontes!$A$2:$B$100,2,0),"0")</f>
        <v>Gestão Urbana</v>
      </c>
      <c r="I920" s="11"/>
      <c r="J920" s="10"/>
      <c r="K920" s="9" t="s">
        <v>1534</v>
      </c>
      <c r="L920" s="9" t="s">
        <v>1535</v>
      </c>
      <c r="M920" s="9"/>
      <c r="N920" s="9"/>
      <c r="O920" s="9"/>
      <c r="P920" s="9"/>
      <c r="Q920" s="9"/>
      <c r="R920" s="9"/>
      <c r="S920" s="9"/>
      <c r="T920" s="9"/>
      <c r="U920" s="9"/>
      <c r="V920" s="9"/>
      <c r="W920" s="9"/>
      <c r="X920" s="9"/>
      <c r="Y920" s="9"/>
      <c r="Z920" s="9"/>
      <c r="AA920" s="9"/>
    </row>
    <row r="921" ht="12.75" customHeight="1">
      <c r="A921" s="10">
        <v>12.0</v>
      </c>
      <c r="B921" s="2" t="str">
        <f>IFERROR(VLOOKUP(A921,projetos!$A$2:$B$96,2,0),"0")</f>
        <v>PIU Arco Pinheiros</v>
      </c>
      <c r="C921" s="10">
        <v>0.0</v>
      </c>
      <c r="D921" s="3" t="str">
        <f>IFERROR(VLOOKUP(C921,tramitacao!$A$2:$B$101,2,0),"0")</f>
        <v>0</v>
      </c>
      <c r="E921" s="10">
        <v>0.0</v>
      </c>
      <c r="F921" s="2" t="str">
        <f>IFERROR(VLOOKUP(E921,grupos!$A$2:$B$100,2,0),"0")</f>
        <v>0</v>
      </c>
      <c r="G921" s="10">
        <v>1.0</v>
      </c>
      <c r="H921" s="10" t="str">
        <f>IFERROR(VLOOKUP(G921,fontes!$A$2:$B$100,2,0),"0")</f>
        <v>Gestão Urbana</v>
      </c>
      <c r="I921" s="11"/>
      <c r="J921" s="10"/>
      <c r="K921" s="9" t="s">
        <v>1536</v>
      </c>
      <c r="L921" s="9" t="s">
        <v>1537</v>
      </c>
      <c r="M921" s="9"/>
      <c r="N921" s="9"/>
      <c r="O921" s="9"/>
      <c r="P921" s="9"/>
      <c r="Q921" s="9"/>
      <c r="R921" s="9"/>
      <c r="S921" s="9"/>
      <c r="T921" s="9"/>
      <c r="U921" s="9"/>
      <c r="V921" s="9"/>
      <c r="W921" s="9"/>
      <c r="X921" s="9"/>
      <c r="Y921" s="9"/>
      <c r="Z921" s="9"/>
      <c r="AA921" s="9"/>
    </row>
    <row r="922" ht="12.75" customHeight="1">
      <c r="A922" s="10">
        <v>12.0</v>
      </c>
      <c r="B922" s="2" t="str">
        <f>IFERROR(VLOOKUP(A922,projetos!$A$2:$B$96,2,0),"0")</f>
        <v>PIU Arco Pinheiros</v>
      </c>
      <c r="C922" s="10">
        <v>0.0</v>
      </c>
      <c r="D922" s="3" t="str">
        <f>IFERROR(VLOOKUP(C922,tramitacao!$A$2:$B$101,2,0),"0")</f>
        <v>0</v>
      </c>
      <c r="E922" s="10">
        <v>0.0</v>
      </c>
      <c r="F922" s="2" t="str">
        <f>IFERROR(VLOOKUP(E922,grupos!$A$2:$B$100,2,0),"0")</f>
        <v>0</v>
      </c>
      <c r="G922" s="10">
        <v>1.0</v>
      </c>
      <c r="H922" s="10" t="str">
        <f>IFERROR(VLOOKUP(G922,fontes!$A$2:$B$100,2,0),"0")</f>
        <v>Gestão Urbana</v>
      </c>
      <c r="I922" s="11"/>
      <c r="J922" s="10"/>
      <c r="K922" s="9" t="s">
        <v>1538</v>
      </c>
      <c r="L922" s="9" t="s">
        <v>1539</v>
      </c>
    </row>
    <row r="923" ht="12.75" customHeight="1">
      <c r="A923" s="10">
        <v>12.0</v>
      </c>
      <c r="B923" s="2" t="str">
        <f>IFERROR(VLOOKUP(A923,projetos!$A$2:$B$96,2,0),"0")</f>
        <v>PIU Arco Pinheiros</v>
      </c>
      <c r="C923" s="10">
        <v>0.0</v>
      </c>
      <c r="D923" s="3" t="str">
        <f>IFERROR(VLOOKUP(C923,tramitacao!$A$2:$B$101,2,0),"0")</f>
        <v>0</v>
      </c>
      <c r="E923" s="10">
        <v>0.0</v>
      </c>
      <c r="F923" s="2" t="str">
        <f>IFERROR(VLOOKUP(E923,grupos!$A$2:$B$100,2,0),"0")</f>
        <v>0</v>
      </c>
      <c r="G923" s="10">
        <v>1.0</v>
      </c>
      <c r="H923" s="10" t="str">
        <f>IFERROR(VLOOKUP(G923,fontes!$A$2:$B$100,2,0),"0")</f>
        <v>Gestão Urbana</v>
      </c>
      <c r="I923" s="11"/>
      <c r="J923" s="10"/>
      <c r="K923" s="9" t="s">
        <v>1540</v>
      </c>
      <c r="L923" s="9" t="s">
        <v>1541</v>
      </c>
    </row>
    <row r="924" ht="12.75" customHeight="1">
      <c r="A924" s="10">
        <v>12.0</v>
      </c>
      <c r="B924" s="2" t="str">
        <f>IFERROR(VLOOKUP(A924,projetos!$A$2:$B$96,2,0),"0")</f>
        <v>PIU Arco Pinheiros</v>
      </c>
      <c r="C924" s="10">
        <v>0.0</v>
      </c>
      <c r="D924" s="3" t="str">
        <f>IFERROR(VLOOKUP(C924,tramitacao!$A$2:$B$101,2,0),"0")</f>
        <v>0</v>
      </c>
      <c r="E924" s="10">
        <v>0.0</v>
      </c>
      <c r="F924" s="2" t="str">
        <f>IFERROR(VLOOKUP(E924,grupos!$A$2:$B$100,2,0),"0")</f>
        <v>0</v>
      </c>
      <c r="G924" s="10">
        <v>1.0</v>
      </c>
      <c r="H924" s="10" t="str">
        <f>IFERROR(VLOOKUP(G924,fontes!$A$2:$B$100,2,0),"0")</f>
        <v>Gestão Urbana</v>
      </c>
      <c r="I924" s="11"/>
      <c r="J924" s="10"/>
      <c r="K924" s="9" t="s">
        <v>1542</v>
      </c>
      <c r="L924" s="9" t="s">
        <v>1543</v>
      </c>
    </row>
    <row r="925" ht="12.75" customHeight="1">
      <c r="A925" s="10">
        <v>12.0</v>
      </c>
      <c r="B925" s="2" t="str">
        <f>IFERROR(VLOOKUP(A925,projetos!$A$2:$B$96,2,0),"0")</f>
        <v>PIU Arco Pinheiros</v>
      </c>
      <c r="C925" s="10">
        <v>0.0</v>
      </c>
      <c r="D925" s="3" t="str">
        <f>IFERROR(VLOOKUP(C925,tramitacao!$A$2:$B$101,2,0),"0")</f>
        <v>0</v>
      </c>
      <c r="E925" s="10">
        <v>0.0</v>
      </c>
      <c r="F925" s="2" t="str">
        <f>IFERROR(VLOOKUP(E925,grupos!$A$2:$B$100,2,0),"0")</f>
        <v>0</v>
      </c>
      <c r="G925" s="10">
        <v>1.0</v>
      </c>
      <c r="H925" s="10" t="str">
        <f>IFERROR(VLOOKUP(G925,fontes!$A$2:$B$100,2,0),"0")</f>
        <v>Gestão Urbana</v>
      </c>
      <c r="I925" s="11"/>
      <c r="J925" s="10"/>
      <c r="K925" s="9" t="s">
        <v>1544</v>
      </c>
      <c r="L925" s="9" t="s">
        <v>1545</v>
      </c>
    </row>
    <row r="926" ht="12.75" customHeight="1">
      <c r="A926" s="10">
        <v>17.0</v>
      </c>
      <c r="B926" s="2" t="str">
        <f>IFERROR(VLOOKUP(A926,projetos!$A$2:$B$96,2,0),"0")</f>
        <v>PIU Terminal Capelinha</v>
      </c>
      <c r="C926" s="10">
        <v>0.0</v>
      </c>
      <c r="D926" s="3" t="str">
        <f>IFERROR(VLOOKUP(C926,tramitacao!$A$2:$B$101,2,0),"0")</f>
        <v>0</v>
      </c>
      <c r="E926" s="10">
        <v>0.0</v>
      </c>
      <c r="F926" s="2" t="str">
        <f>IFERROR(VLOOKUP(E926,grupos!$A$2:$B$100,2,0),"0")</f>
        <v>0</v>
      </c>
      <c r="G926" s="10">
        <v>1.0</v>
      </c>
      <c r="H926" s="10" t="str">
        <f>IFERROR(VLOOKUP(G926,fontes!$A$2:$B$100,2,0),"0")</f>
        <v>Gestão Urbana</v>
      </c>
      <c r="I926" s="11"/>
      <c r="J926" s="10"/>
      <c r="K926" s="9" t="s">
        <v>1546</v>
      </c>
      <c r="L926" s="9" t="s">
        <v>1547</v>
      </c>
    </row>
    <row r="927" ht="12.75" customHeight="1">
      <c r="A927" s="10">
        <v>17.0</v>
      </c>
      <c r="B927" s="2" t="str">
        <f>IFERROR(VLOOKUP(A927,projetos!$A$2:$B$96,2,0),"0")</f>
        <v>PIU Terminal Capelinha</v>
      </c>
      <c r="C927" s="10">
        <v>0.0</v>
      </c>
      <c r="D927" s="3" t="str">
        <f>IFERROR(VLOOKUP(C927,tramitacao!$A$2:$B$101,2,0),"0")</f>
        <v>0</v>
      </c>
      <c r="E927" s="10">
        <v>0.0</v>
      </c>
      <c r="F927" s="2" t="str">
        <f>IFERROR(VLOOKUP(E927,grupos!$A$2:$B$100,2,0),"0")</f>
        <v>0</v>
      </c>
      <c r="G927" s="10">
        <v>1.0</v>
      </c>
      <c r="H927" s="10" t="str">
        <f>IFERROR(VLOOKUP(G927,fontes!$A$2:$B$100,2,0),"0")</f>
        <v>Gestão Urbana</v>
      </c>
      <c r="I927" s="11"/>
      <c r="J927" s="10"/>
      <c r="K927" s="9" t="s">
        <v>1548</v>
      </c>
      <c r="L927" s="9" t="s">
        <v>1549</v>
      </c>
    </row>
    <row r="928" ht="12.75" customHeight="1">
      <c r="A928" s="10">
        <v>17.0</v>
      </c>
      <c r="B928" s="2" t="str">
        <f>IFERROR(VLOOKUP(A928,projetos!$A$2:$B$96,2,0),"0")</f>
        <v>PIU Terminal Capelinha</v>
      </c>
      <c r="C928" s="10">
        <v>0.0</v>
      </c>
      <c r="D928" s="3" t="str">
        <f>IFERROR(VLOOKUP(C928,tramitacao!$A$2:$B$101,2,0),"0")</f>
        <v>0</v>
      </c>
      <c r="E928" s="10">
        <v>0.0</v>
      </c>
      <c r="F928" s="2" t="str">
        <f>IFERROR(VLOOKUP(E928,grupos!$A$2:$B$100,2,0),"0")</f>
        <v>0</v>
      </c>
      <c r="G928" s="10">
        <v>1.0</v>
      </c>
      <c r="H928" s="10" t="str">
        <f>IFERROR(VLOOKUP(G928,fontes!$A$2:$B$100,2,0),"0")</f>
        <v>Gestão Urbana</v>
      </c>
      <c r="I928" s="11"/>
      <c r="J928" s="10"/>
      <c r="K928" s="9" t="s">
        <v>1546</v>
      </c>
      <c r="L928" s="9" t="s">
        <v>1550</v>
      </c>
    </row>
    <row r="929" ht="12.75" customHeight="1">
      <c r="A929" s="10">
        <v>18.0</v>
      </c>
      <c r="B929" s="2" t="str">
        <f>IFERROR(VLOOKUP(A929,projetos!$A$2:$B$96,2,0),"0")</f>
        <v>PIU Terminal Campo Limpo</v>
      </c>
      <c r="C929" s="10">
        <v>0.0</v>
      </c>
      <c r="D929" s="3" t="str">
        <f>IFERROR(VLOOKUP(C929,tramitacao!$A$2:$B$101,2,0),"0")</f>
        <v>0</v>
      </c>
      <c r="E929" s="10">
        <v>0.0</v>
      </c>
      <c r="F929" s="2" t="str">
        <f>IFERROR(VLOOKUP(E929,grupos!$A$2:$B$100,2,0),"0")</f>
        <v>0</v>
      </c>
      <c r="G929" s="10">
        <v>1.0</v>
      </c>
      <c r="H929" s="10" t="str">
        <f>IFERROR(VLOOKUP(G929,fontes!$A$2:$B$100,2,0),"0")</f>
        <v>Gestão Urbana</v>
      </c>
      <c r="I929" s="11"/>
      <c r="J929" s="10"/>
      <c r="K929" s="9" t="s">
        <v>1546</v>
      </c>
      <c r="L929" s="9" t="s">
        <v>1547</v>
      </c>
    </row>
    <row r="930" ht="12.75" customHeight="1">
      <c r="A930" s="10">
        <v>18.0</v>
      </c>
      <c r="B930" s="2" t="str">
        <f>IFERROR(VLOOKUP(A930,projetos!$A$2:$B$96,2,0),"0")</f>
        <v>PIU Terminal Campo Limpo</v>
      </c>
      <c r="C930" s="10">
        <v>0.0</v>
      </c>
      <c r="D930" s="3" t="str">
        <f>IFERROR(VLOOKUP(C930,tramitacao!$A$2:$B$101,2,0),"0")</f>
        <v>0</v>
      </c>
      <c r="E930" s="10">
        <v>0.0</v>
      </c>
      <c r="F930" s="2" t="str">
        <f>IFERROR(VLOOKUP(E930,grupos!$A$2:$B$100,2,0),"0")</f>
        <v>0</v>
      </c>
      <c r="G930" s="10">
        <v>1.0</v>
      </c>
      <c r="H930" s="10" t="str">
        <f>IFERROR(VLOOKUP(G930,fontes!$A$2:$B$100,2,0),"0")</f>
        <v>Gestão Urbana</v>
      </c>
      <c r="I930" s="11"/>
      <c r="J930" s="10"/>
      <c r="K930" s="9" t="s">
        <v>1548</v>
      </c>
      <c r="L930" s="9" t="s">
        <v>1549</v>
      </c>
    </row>
    <row r="931" ht="12.75" customHeight="1">
      <c r="A931" s="10">
        <v>18.0</v>
      </c>
      <c r="B931" s="2" t="str">
        <f>IFERROR(VLOOKUP(A931,projetos!$A$2:$B$96,2,0),"0")</f>
        <v>PIU Terminal Campo Limpo</v>
      </c>
      <c r="C931" s="10">
        <v>0.0</v>
      </c>
      <c r="D931" s="3" t="str">
        <f>IFERROR(VLOOKUP(C931,tramitacao!$A$2:$B$101,2,0),"0")</f>
        <v>0</v>
      </c>
      <c r="E931" s="10">
        <v>0.0</v>
      </c>
      <c r="F931" s="2" t="str">
        <f>IFERROR(VLOOKUP(E931,grupos!$A$2:$B$100,2,0),"0")</f>
        <v>0</v>
      </c>
      <c r="G931" s="10">
        <v>1.0</v>
      </c>
      <c r="H931" s="10" t="str">
        <f>IFERROR(VLOOKUP(G931,fontes!$A$2:$B$100,2,0),"0")</f>
        <v>Gestão Urbana</v>
      </c>
      <c r="I931" s="11"/>
      <c r="J931" s="10"/>
      <c r="K931" s="9" t="s">
        <v>1546</v>
      </c>
      <c r="L931" s="9" t="s">
        <v>1550</v>
      </c>
    </row>
    <row r="932" ht="12.75" customHeight="1">
      <c r="A932" s="10">
        <v>19.0</v>
      </c>
      <c r="B932" s="17" t="str">
        <f>IFERROR(VLOOKUP(A932,projetos!$A$2:$B$96,2,0),"0")</f>
        <v>PIU Terminal Princesa Isabel</v>
      </c>
      <c r="C932" s="10">
        <v>0.0</v>
      </c>
      <c r="D932" s="3" t="str">
        <f>IFERROR(VLOOKUP(C932,tramitacao!$A$2:$B$101,2,0),"0")</f>
        <v>0</v>
      </c>
      <c r="E932" s="10">
        <v>0.0</v>
      </c>
      <c r="F932" s="2" t="str">
        <f>IFERROR(VLOOKUP(E932,grupos!$A$2:$B$100,2,0),"0")</f>
        <v>0</v>
      </c>
      <c r="G932" s="10">
        <v>1.0</v>
      </c>
      <c r="H932" s="10" t="str">
        <f>IFERROR(VLOOKUP(G932,fontes!$A$2:$B$100,2,0),"0")</f>
        <v>Gestão Urbana</v>
      </c>
      <c r="I932" s="11"/>
      <c r="J932" s="10"/>
      <c r="K932" s="9" t="s">
        <v>1546</v>
      </c>
      <c r="L932" s="9" t="s">
        <v>1547</v>
      </c>
    </row>
    <row r="933" ht="12.75" customHeight="1">
      <c r="A933" s="10">
        <v>19.0</v>
      </c>
      <c r="B933" s="17" t="str">
        <f>IFERROR(VLOOKUP(A933,projetos!$A$2:$B$96,2,0),"0")</f>
        <v>PIU Terminal Princesa Isabel</v>
      </c>
      <c r="C933" s="10">
        <v>0.0</v>
      </c>
      <c r="D933" s="3" t="str">
        <f>IFERROR(VLOOKUP(C933,tramitacao!$A$2:$B$101,2,0),"0")</f>
        <v>0</v>
      </c>
      <c r="E933" s="10">
        <v>0.0</v>
      </c>
      <c r="F933" s="2" t="str">
        <f>IFERROR(VLOOKUP(E933,grupos!$A$2:$B$100,2,0),"0")</f>
        <v>0</v>
      </c>
      <c r="G933" s="10">
        <v>1.0</v>
      </c>
      <c r="H933" s="10" t="str">
        <f>IFERROR(VLOOKUP(G933,fontes!$A$2:$B$100,2,0),"0")</f>
        <v>Gestão Urbana</v>
      </c>
      <c r="I933" s="11"/>
      <c r="J933" s="10"/>
      <c r="K933" s="9" t="s">
        <v>1548</v>
      </c>
      <c r="L933" s="9" t="s">
        <v>1549</v>
      </c>
    </row>
    <row r="934" ht="12.75" customHeight="1">
      <c r="A934" s="10">
        <v>19.0</v>
      </c>
      <c r="B934" s="17" t="str">
        <f>IFERROR(VLOOKUP(A934,projetos!$A$2:$B$96,2,0),"0")</f>
        <v>PIU Terminal Princesa Isabel</v>
      </c>
      <c r="C934" s="10">
        <v>0.0</v>
      </c>
      <c r="D934" s="3" t="str">
        <f>IFERROR(VLOOKUP(C934,tramitacao!$A$2:$B$101,2,0),"0")</f>
        <v>0</v>
      </c>
      <c r="E934" s="10">
        <v>0.0</v>
      </c>
      <c r="F934" s="2" t="str">
        <f>IFERROR(VLOOKUP(E934,grupos!$A$2:$B$100,2,0),"0")</f>
        <v>0</v>
      </c>
      <c r="G934" s="10">
        <v>1.0</v>
      </c>
      <c r="H934" s="10" t="str">
        <f>IFERROR(VLOOKUP(G934,fontes!$A$2:$B$100,2,0),"0")</f>
        <v>Gestão Urbana</v>
      </c>
      <c r="I934" s="11"/>
      <c r="J934" s="10"/>
      <c r="K934" s="9" t="s">
        <v>1546</v>
      </c>
      <c r="L934" s="9" t="s">
        <v>1550</v>
      </c>
    </row>
    <row r="935" ht="12.75" customHeight="1">
      <c r="A935" s="10">
        <v>17.0</v>
      </c>
      <c r="B935" s="2" t="str">
        <f>IFERROR(VLOOKUP(A935,projetos!$A$2:$B$96,2,0),"0")</f>
        <v>PIU Terminal Capelinha</v>
      </c>
      <c r="C935" s="10">
        <v>0.0</v>
      </c>
      <c r="D935" s="3" t="str">
        <f>IFERROR(VLOOKUP(C935,tramitacao!$A$2:$B$101,2,0),"0")</f>
        <v>0</v>
      </c>
      <c r="E935" s="10">
        <v>0.0</v>
      </c>
      <c r="F935" s="2" t="str">
        <f>IFERROR(VLOOKUP(E935,grupos!$A$2:$B$100,2,0),"0")</f>
        <v>0</v>
      </c>
      <c r="G935" s="10">
        <v>1.0</v>
      </c>
      <c r="H935" s="10" t="str">
        <f>IFERROR(VLOOKUP(G935,fontes!$A$2:$B$100,2,0),"0")</f>
        <v>Gestão Urbana</v>
      </c>
      <c r="I935" s="11"/>
      <c r="J935" s="10"/>
      <c r="K935" s="9" t="s">
        <v>236</v>
      </c>
      <c r="L935" s="9" t="s">
        <v>1551</v>
      </c>
    </row>
    <row r="936" ht="12.75" customHeight="1">
      <c r="A936" s="10">
        <v>17.0</v>
      </c>
      <c r="B936" s="2" t="str">
        <f>IFERROR(VLOOKUP(A936,projetos!$A$2:$B$96,2,0),"0")</f>
        <v>PIU Terminal Capelinha</v>
      </c>
      <c r="C936" s="10">
        <v>0.0</v>
      </c>
      <c r="D936" s="3" t="str">
        <f>IFERROR(VLOOKUP(C936,tramitacao!$A$2:$B$101,2,0),"0")</f>
        <v>0</v>
      </c>
      <c r="E936" s="10">
        <v>0.0</v>
      </c>
      <c r="F936" s="2" t="str">
        <f>IFERROR(VLOOKUP(E936,grupos!$A$2:$B$100,2,0),"0")</f>
        <v>0</v>
      </c>
      <c r="G936" s="10">
        <v>1.0</v>
      </c>
      <c r="H936" s="10" t="str">
        <f>IFERROR(VLOOKUP(G936,fontes!$A$2:$B$100,2,0),"0")</f>
        <v>Gestão Urbana</v>
      </c>
      <c r="I936" s="11"/>
      <c r="J936" s="10"/>
      <c r="K936" s="9" t="s">
        <v>240</v>
      </c>
      <c r="L936" s="9" t="s">
        <v>1552</v>
      </c>
    </row>
    <row r="937" ht="12.75" customHeight="1">
      <c r="A937" s="10">
        <v>17.0</v>
      </c>
      <c r="B937" s="2" t="str">
        <f>IFERROR(VLOOKUP(A937,projetos!$A$2:$B$96,2,0),"0")</f>
        <v>PIU Terminal Capelinha</v>
      </c>
      <c r="C937" s="10">
        <v>0.0</v>
      </c>
      <c r="D937" s="3" t="str">
        <f>IFERROR(VLOOKUP(C937,tramitacao!$A$2:$B$101,2,0),"0")</f>
        <v>0</v>
      </c>
      <c r="E937" s="10">
        <v>0.0</v>
      </c>
      <c r="F937" s="2" t="str">
        <f>IFERROR(VLOOKUP(E937,grupos!$A$2:$B$100,2,0),"0")</f>
        <v>0</v>
      </c>
      <c r="G937" s="10">
        <v>1.0</v>
      </c>
      <c r="H937" s="10" t="str">
        <f>IFERROR(VLOOKUP(G937,fontes!$A$2:$B$100,2,0),"0")</f>
        <v>Gestão Urbana</v>
      </c>
      <c r="I937" s="11"/>
      <c r="J937" s="10"/>
      <c r="K937" s="9" t="s">
        <v>242</v>
      </c>
      <c r="L937" s="9" t="s">
        <v>1553</v>
      </c>
    </row>
    <row r="938" ht="12.75" customHeight="1">
      <c r="A938" s="10">
        <v>18.0</v>
      </c>
      <c r="B938" s="2" t="str">
        <f>IFERROR(VLOOKUP(A938,projetos!$A$2:$B$96,2,0),"0")</f>
        <v>PIU Terminal Campo Limpo</v>
      </c>
      <c r="C938" s="10">
        <v>0.0</v>
      </c>
      <c r="D938" s="3" t="str">
        <f>IFERROR(VLOOKUP(C938,tramitacao!$A$2:$B$101,2,0),"0")</f>
        <v>0</v>
      </c>
      <c r="E938" s="10">
        <v>0.0</v>
      </c>
      <c r="F938" s="2" t="str">
        <f>IFERROR(VLOOKUP(E938,grupos!$A$2:$B$100,2,0),"0")</f>
        <v>0</v>
      </c>
      <c r="G938" s="10">
        <v>1.0</v>
      </c>
      <c r="H938" s="10" t="str">
        <f>IFERROR(VLOOKUP(G938,fontes!$A$2:$B$100,2,0),"0")</f>
        <v>Gestão Urbana</v>
      </c>
      <c r="I938" s="11"/>
      <c r="J938" s="10"/>
      <c r="K938" s="9" t="s">
        <v>226</v>
      </c>
      <c r="L938" s="9" t="s">
        <v>1554</v>
      </c>
    </row>
    <row r="939" ht="12.75" customHeight="1">
      <c r="A939" s="10">
        <v>18.0</v>
      </c>
      <c r="B939" s="2" t="str">
        <f>IFERROR(VLOOKUP(A939,projetos!$A$2:$B$96,2,0),"0")</f>
        <v>PIU Terminal Campo Limpo</v>
      </c>
      <c r="C939" s="10">
        <v>0.0</v>
      </c>
      <c r="D939" s="3" t="str">
        <f>IFERROR(VLOOKUP(C939,tramitacao!$A$2:$B$101,2,0),"0")</f>
        <v>0</v>
      </c>
      <c r="E939" s="10">
        <v>0.0</v>
      </c>
      <c r="F939" s="2" t="str">
        <f>IFERROR(VLOOKUP(E939,grupos!$A$2:$B$100,2,0),"0")</f>
        <v>0</v>
      </c>
      <c r="G939" s="10">
        <v>1.0</v>
      </c>
      <c r="H939" s="10" t="str">
        <f>IFERROR(VLOOKUP(G939,fontes!$A$2:$B$100,2,0),"0")</f>
        <v>Gestão Urbana</v>
      </c>
      <c r="I939" s="11"/>
      <c r="J939" s="10"/>
      <c r="K939" s="9" t="s">
        <v>242</v>
      </c>
      <c r="L939" s="9" t="s">
        <v>1555</v>
      </c>
    </row>
    <row r="940" ht="12.75" customHeight="1">
      <c r="A940" s="10">
        <v>19.0</v>
      </c>
      <c r="B940" s="17" t="str">
        <f>IFERROR(VLOOKUP(A940,projetos!$A$2:$B$96,2,0),"0")</f>
        <v>PIU Terminal Princesa Isabel</v>
      </c>
      <c r="C940" s="10">
        <v>0.0</v>
      </c>
      <c r="D940" s="3" t="str">
        <f>IFERROR(VLOOKUP(C940,tramitacao!$A$2:$B$101,2,0),"0")</f>
        <v>0</v>
      </c>
      <c r="E940" s="10">
        <v>0.0</v>
      </c>
      <c r="F940" s="2" t="str">
        <f>IFERROR(VLOOKUP(E940,grupos!$A$2:$B$100,2,0),"0")</f>
        <v>0</v>
      </c>
      <c r="G940" s="10">
        <v>1.0</v>
      </c>
      <c r="H940" s="10" t="str">
        <f>IFERROR(VLOOKUP(G940,fontes!$A$2:$B$100,2,0),"0")</f>
        <v>Gestão Urbana</v>
      </c>
      <c r="I940" s="11"/>
      <c r="J940" s="10"/>
      <c r="K940" s="9" t="s">
        <v>236</v>
      </c>
      <c r="L940" s="9" t="s">
        <v>1556</v>
      </c>
    </row>
    <row r="941" ht="12.75" customHeight="1">
      <c r="A941" s="10">
        <v>19.0</v>
      </c>
      <c r="B941" s="17" t="str">
        <f>IFERROR(VLOOKUP(A941,projetos!$A$2:$B$96,2,0),"0")</f>
        <v>PIU Terminal Princesa Isabel</v>
      </c>
      <c r="C941" s="10">
        <v>0.0</v>
      </c>
      <c r="D941" s="3" t="str">
        <f>IFERROR(VLOOKUP(C941,tramitacao!$A$2:$B$101,2,0),"0")</f>
        <v>0</v>
      </c>
      <c r="E941" s="10">
        <v>0.0</v>
      </c>
      <c r="F941" s="2" t="str">
        <f>IFERROR(VLOOKUP(E941,grupos!$A$2:$B$100,2,0),"0")</f>
        <v>0</v>
      </c>
      <c r="G941" s="10">
        <v>1.0</v>
      </c>
      <c r="H941" s="10" t="str">
        <f>IFERROR(VLOOKUP(G941,fontes!$A$2:$B$100,2,0),"0")</f>
        <v>Gestão Urbana</v>
      </c>
      <c r="I941" s="11"/>
      <c r="J941" s="10"/>
      <c r="K941" s="9" t="s">
        <v>240</v>
      </c>
      <c r="L941" s="9" t="s">
        <v>1557</v>
      </c>
    </row>
    <row r="942" ht="12.75" customHeight="1">
      <c r="A942" s="10">
        <v>19.0</v>
      </c>
      <c r="B942" s="17" t="str">
        <f>IFERROR(VLOOKUP(A942,projetos!$A$2:$B$96,2,0),"0")</f>
        <v>PIU Terminal Princesa Isabel</v>
      </c>
      <c r="C942" s="10">
        <v>0.0</v>
      </c>
      <c r="D942" s="3" t="str">
        <f>IFERROR(VLOOKUP(C942,tramitacao!$A$2:$B$101,2,0),"0")</f>
        <v>0</v>
      </c>
      <c r="E942" s="10">
        <v>0.0</v>
      </c>
      <c r="F942" s="2" t="str">
        <f>IFERROR(VLOOKUP(E942,grupos!$A$2:$B$100,2,0),"0")</f>
        <v>0</v>
      </c>
      <c r="G942" s="10">
        <v>1.0</v>
      </c>
      <c r="H942" s="10" t="str">
        <f>IFERROR(VLOOKUP(G942,fontes!$A$2:$B$100,2,0),"0")</f>
        <v>Gestão Urbana</v>
      </c>
      <c r="I942" s="11"/>
      <c r="J942" s="10"/>
      <c r="K942" s="9" t="s">
        <v>242</v>
      </c>
      <c r="L942" s="9" t="s">
        <v>1558</v>
      </c>
    </row>
    <row r="943" ht="12.75" customHeight="1">
      <c r="A943" s="10">
        <v>17.0</v>
      </c>
      <c r="B943" s="2" t="str">
        <f>IFERROR(VLOOKUP(A943,projetos!$A$2:$B$96,2,0),"0")</f>
        <v>PIU Terminal Capelinha</v>
      </c>
      <c r="C943" s="10">
        <v>0.0</v>
      </c>
      <c r="D943" s="3" t="str">
        <f>IFERROR(VLOOKUP(C943,tramitacao!$A$2:$B$101,2,0),"0")</f>
        <v>0</v>
      </c>
      <c r="E943" s="10">
        <v>0.0</v>
      </c>
      <c r="F943" s="2" t="str">
        <f>IFERROR(VLOOKUP(E943,grupos!$A$2:$B$100,2,0),"0")</f>
        <v>0</v>
      </c>
      <c r="G943" s="10">
        <v>1.0</v>
      </c>
      <c r="H943" s="10" t="str">
        <f>IFERROR(VLOOKUP(G943,fontes!$A$2:$B$100,2,0),"0")</f>
        <v>Gestão Urbana</v>
      </c>
      <c r="I943" s="11"/>
      <c r="J943" s="10"/>
      <c r="K943" s="9" t="s">
        <v>1559</v>
      </c>
      <c r="L943" s="9" t="s">
        <v>1560</v>
      </c>
    </row>
    <row r="944" ht="12.75" customHeight="1">
      <c r="A944" s="10">
        <v>18.0</v>
      </c>
      <c r="B944" s="2" t="str">
        <f>IFERROR(VLOOKUP(A944,projetos!$A$2:$B$96,2,0),"0")</f>
        <v>PIU Terminal Campo Limpo</v>
      </c>
      <c r="C944" s="10">
        <v>0.0</v>
      </c>
      <c r="D944" s="3" t="str">
        <f>IFERROR(VLOOKUP(C944,tramitacao!$A$2:$B$101,2,0),"0")</f>
        <v>0</v>
      </c>
      <c r="E944" s="10">
        <v>0.0</v>
      </c>
      <c r="F944" s="2" t="str">
        <f>IFERROR(VLOOKUP(E944,grupos!$A$2:$B$100,2,0),"0")</f>
        <v>0</v>
      </c>
      <c r="G944" s="10">
        <v>1.0</v>
      </c>
      <c r="H944" s="10" t="str">
        <f>IFERROR(VLOOKUP(G944,fontes!$A$2:$B$100,2,0),"0")</f>
        <v>Gestão Urbana</v>
      </c>
      <c r="I944" s="11"/>
      <c r="J944" s="10"/>
      <c r="K944" s="9" t="s">
        <v>1559</v>
      </c>
      <c r="L944" s="9" t="s">
        <v>1561</v>
      </c>
    </row>
    <row r="945" ht="12.75" customHeight="1">
      <c r="A945" s="10">
        <v>19.0</v>
      </c>
      <c r="B945" s="17" t="str">
        <f>IFERROR(VLOOKUP(A945,projetos!$A$2:$B$96,2,0),"0")</f>
        <v>PIU Terminal Princesa Isabel</v>
      </c>
      <c r="C945" s="10">
        <v>0.0</v>
      </c>
      <c r="D945" s="3" t="str">
        <f>IFERROR(VLOOKUP(C945,tramitacao!$A$2:$B$101,2,0),"0")</f>
        <v>0</v>
      </c>
      <c r="E945" s="10">
        <v>0.0</v>
      </c>
      <c r="F945" s="2" t="str">
        <f>IFERROR(VLOOKUP(E945,grupos!$A$2:$B$100,2,0),"0")</f>
        <v>0</v>
      </c>
      <c r="G945" s="10">
        <v>1.0</v>
      </c>
      <c r="H945" s="10" t="str">
        <f>IFERROR(VLOOKUP(G945,fontes!$A$2:$B$100,2,0),"0")</f>
        <v>Gestão Urbana</v>
      </c>
      <c r="I945" s="11"/>
      <c r="J945" s="10"/>
      <c r="K945" s="9" t="s">
        <v>1562</v>
      </c>
      <c r="L945" s="9" t="s">
        <v>1563</v>
      </c>
    </row>
    <row r="946" ht="12.75" customHeight="1">
      <c r="A946" s="10">
        <v>21.0</v>
      </c>
      <c r="B946" s="2" t="str">
        <f>IFERROR(VLOOKUP(A946,projetos!$A$2:$B$96,2,0),"0")</f>
        <v>Joquey Club</v>
      </c>
      <c r="C946" s="10">
        <v>2.0</v>
      </c>
      <c r="D946" s="3" t="str">
        <f>IFERROR(VLOOKUP(C946,tramitacao!$A$2:$B$101,2,0),"0")</f>
        <v>Consulta Pública Inicial</v>
      </c>
      <c r="E946" s="10">
        <v>1.0</v>
      </c>
      <c r="F946" s="2" t="str">
        <f>IFERROR(VLOOKUP(E946,grupos!$A$2:$B$100,2,0),"0")</f>
        <v>Consulta Instâncias</v>
      </c>
      <c r="G946" s="10">
        <v>1.0</v>
      </c>
      <c r="H946" s="10" t="str">
        <f>IFERROR(VLOOKUP(G946,fontes!$A$2:$B$100,2,0),"0")</f>
        <v>Gestão Urbana</v>
      </c>
      <c r="I946" s="11">
        <v>43767.0</v>
      </c>
      <c r="J946" s="3" t="s">
        <v>1564</v>
      </c>
      <c r="K946" s="9" t="s">
        <v>27</v>
      </c>
      <c r="L946" s="9" t="s">
        <v>1565</v>
      </c>
    </row>
    <row r="947" ht="12.75" customHeight="1">
      <c r="A947" s="10">
        <v>21.0</v>
      </c>
      <c r="B947" s="2" t="str">
        <f>IFERROR(VLOOKUP(A947,projetos!$A$2:$B$96,2,0),"0")</f>
        <v>Joquey Club</v>
      </c>
      <c r="C947" s="10">
        <v>2.0</v>
      </c>
      <c r="D947" s="3" t="str">
        <f>IFERROR(VLOOKUP(C947,tramitacao!$A$2:$B$101,2,0),"0")</f>
        <v>Consulta Pública Inicial</v>
      </c>
      <c r="E947" s="10">
        <v>1.0</v>
      </c>
      <c r="F947" s="2" t="str">
        <f>IFERROR(VLOOKUP(E947,grupos!$A$2:$B$100,2,0),"0")</f>
        <v>Consulta Instâncias</v>
      </c>
      <c r="G947" s="10">
        <v>1.0</v>
      </c>
      <c r="H947" s="10" t="str">
        <f>IFERROR(VLOOKUP(G947,fontes!$A$2:$B$100,2,0),"0")</f>
        <v>Gestão Urbana</v>
      </c>
      <c r="I947" s="11">
        <v>43767.0</v>
      </c>
      <c r="J947" s="3" t="s">
        <v>1564</v>
      </c>
      <c r="K947" s="9" t="s">
        <v>32</v>
      </c>
      <c r="L947" s="43"/>
    </row>
    <row r="948" ht="12.75" customHeight="1">
      <c r="A948" s="10">
        <v>21.0</v>
      </c>
      <c r="B948" s="2" t="str">
        <f>IFERROR(VLOOKUP(A948,projetos!$A$2:$B$96,2,0),"0")</f>
        <v>Joquey Club</v>
      </c>
      <c r="C948" s="10">
        <v>2.0</v>
      </c>
      <c r="D948" s="3" t="str">
        <f>IFERROR(VLOOKUP(C948,tramitacao!$A$2:$B$101,2,0),"0")</f>
        <v>Consulta Pública Inicial</v>
      </c>
      <c r="E948" s="10">
        <v>1.0</v>
      </c>
      <c r="F948" s="2" t="str">
        <f>IFERROR(VLOOKUP(E948,grupos!$A$2:$B$100,2,0),"0")</f>
        <v>Consulta Instâncias</v>
      </c>
      <c r="G948" s="10">
        <v>1.0</v>
      </c>
      <c r="H948" s="10" t="str">
        <f>IFERROR(VLOOKUP(G948,fontes!$A$2:$B$100,2,0),"0")</f>
        <v>Gestão Urbana</v>
      </c>
      <c r="I948" s="11">
        <v>43767.0</v>
      </c>
      <c r="J948" s="3" t="s">
        <v>1564</v>
      </c>
      <c r="K948" s="9" t="s">
        <v>1219</v>
      </c>
      <c r="L948" s="22" t="s">
        <v>1566</v>
      </c>
    </row>
    <row r="949" ht="12.75" customHeight="1">
      <c r="A949" s="10">
        <v>21.0</v>
      </c>
      <c r="B949" s="2" t="str">
        <f>IFERROR(VLOOKUP(A949,projetos!$A$2:$B$96,2,0),"0")</f>
        <v>Joquey Club</v>
      </c>
      <c r="C949" s="10">
        <v>2.0</v>
      </c>
      <c r="D949" s="3" t="str">
        <f>IFERROR(VLOOKUP(C949,tramitacao!$A$2:$B$101,2,0),"0")</f>
        <v>Consulta Pública Inicial</v>
      </c>
      <c r="E949" s="10">
        <v>1.0</v>
      </c>
      <c r="F949" s="2" t="str">
        <f>IFERROR(VLOOKUP(E949,grupos!$A$2:$B$100,2,0),"0")</f>
        <v>Consulta Instâncias</v>
      </c>
      <c r="G949" s="10">
        <v>1.0</v>
      </c>
      <c r="H949" s="10" t="str">
        <f>IFERROR(VLOOKUP(G949,fontes!$A$2:$B$100,2,0),"0")</f>
        <v>Gestão Urbana</v>
      </c>
      <c r="I949" s="11">
        <v>43767.0</v>
      </c>
      <c r="J949" s="3" t="s">
        <v>1564</v>
      </c>
      <c r="K949" s="9" t="s">
        <v>484</v>
      </c>
      <c r="L949" s="43" t="s">
        <v>1567</v>
      </c>
    </row>
    <row r="950" ht="12.75" customHeight="1">
      <c r="A950" s="10">
        <v>21.0</v>
      </c>
      <c r="B950" s="2" t="str">
        <f>IFERROR(VLOOKUP(A950,projetos!$A$2:$B$96,2,0),"0")</f>
        <v>Joquey Club</v>
      </c>
      <c r="C950" s="10">
        <v>2.0</v>
      </c>
      <c r="D950" s="3" t="str">
        <f>IFERROR(VLOOKUP(C950,tramitacao!$A$2:$B$101,2,0),"0")</f>
        <v>Consulta Pública Inicial</v>
      </c>
      <c r="E950" s="10">
        <v>1.0</v>
      </c>
      <c r="F950" s="2" t="str">
        <f>IFERROR(VLOOKUP(E950,grupos!$A$2:$B$100,2,0),"0")</f>
        <v>Consulta Instâncias</v>
      </c>
      <c r="G950" s="10">
        <v>1.0</v>
      </c>
      <c r="H950" s="10" t="str">
        <f>IFERROR(VLOOKUP(G950,fontes!$A$2:$B$100,2,0),"0")</f>
        <v>Gestão Urbana</v>
      </c>
      <c r="I950" s="11">
        <v>43776.0</v>
      </c>
      <c r="J950" s="3" t="s">
        <v>1568</v>
      </c>
      <c r="K950" s="9" t="s">
        <v>1219</v>
      </c>
      <c r="L950" s="18" t="s">
        <v>1569</v>
      </c>
    </row>
    <row r="951" ht="12.75" customHeight="1">
      <c r="A951" s="10">
        <v>21.0</v>
      </c>
      <c r="B951" s="2" t="str">
        <f>IFERROR(VLOOKUP(A951,projetos!$A$2:$B$96,2,0),"0")</f>
        <v>Joquey Club</v>
      </c>
      <c r="C951" s="10">
        <v>2.0</v>
      </c>
      <c r="D951" s="3" t="str">
        <f>IFERROR(VLOOKUP(C951,tramitacao!$A$2:$B$101,2,0),"0")</f>
        <v>Consulta Pública Inicial</v>
      </c>
      <c r="E951" s="10">
        <v>1.0</v>
      </c>
      <c r="F951" s="2" t="str">
        <f>IFERROR(VLOOKUP(E951,grupos!$A$2:$B$100,2,0),"0")</f>
        <v>Consulta Instâncias</v>
      </c>
      <c r="G951" s="10">
        <v>1.0</v>
      </c>
      <c r="H951" s="10" t="str">
        <f>IFERROR(VLOOKUP(G951,fontes!$A$2:$B$100,2,0),"0")</f>
        <v>Gestão Urbana</v>
      </c>
      <c r="I951" s="11">
        <v>43783.0</v>
      </c>
      <c r="J951" s="3" t="s">
        <v>1568</v>
      </c>
      <c r="K951" s="9" t="s">
        <v>27</v>
      </c>
      <c r="L951" s="18" t="s">
        <v>1570</v>
      </c>
    </row>
    <row r="952" ht="12.75" customHeight="1">
      <c r="A952" s="10">
        <v>21.0</v>
      </c>
      <c r="B952" s="2" t="str">
        <f>IFERROR(VLOOKUP(A952,projetos!$A$2:$B$96,2,0),"0")</f>
        <v>Joquey Club</v>
      </c>
      <c r="C952" s="10">
        <v>2.0</v>
      </c>
      <c r="D952" s="3" t="str">
        <f>IFERROR(VLOOKUP(C952,tramitacao!$A$2:$B$101,2,0),"0")</f>
        <v>Consulta Pública Inicial</v>
      </c>
      <c r="E952" s="10">
        <v>1.0</v>
      </c>
      <c r="F952" s="2" t="str">
        <f>IFERROR(VLOOKUP(E952,grupos!$A$2:$B$100,2,0),"0")</f>
        <v>Consulta Instâncias</v>
      </c>
      <c r="G952" s="10">
        <v>1.0</v>
      </c>
      <c r="H952" s="10" t="str">
        <f>IFERROR(VLOOKUP(G952,fontes!$A$2:$B$100,2,0),"0")</f>
        <v>Gestão Urbana</v>
      </c>
      <c r="I952" s="11">
        <v>43783.0</v>
      </c>
      <c r="J952" s="3" t="s">
        <v>1568</v>
      </c>
      <c r="K952" s="9" t="s">
        <v>1221</v>
      </c>
      <c r="L952" s="18" t="s">
        <v>1571</v>
      </c>
    </row>
    <row r="953" ht="12.75" customHeight="1">
      <c r="A953" s="10">
        <v>21.0</v>
      </c>
      <c r="B953" s="2" t="str">
        <f>IFERROR(VLOOKUP(A953,projetos!$A$2:$B$96,2,0),"0")</f>
        <v>Joquey Club</v>
      </c>
      <c r="C953" s="10">
        <v>2.0</v>
      </c>
      <c r="D953" s="3" t="str">
        <f>IFERROR(VLOOKUP(C953,tramitacao!$A$2:$B$101,2,0),"0")</f>
        <v>Consulta Pública Inicial</v>
      </c>
      <c r="E953" s="10">
        <v>1.0</v>
      </c>
      <c r="F953" s="2" t="str">
        <f>IFERROR(VLOOKUP(E953,grupos!$A$2:$B$100,2,0),"0")</f>
        <v>Consulta Instâncias</v>
      </c>
      <c r="G953" s="10">
        <v>1.0</v>
      </c>
      <c r="H953" s="10" t="str">
        <f>IFERROR(VLOOKUP(G953,fontes!$A$2:$B$100,2,0),"0")</f>
        <v>Gestão Urbana</v>
      </c>
      <c r="I953" s="11">
        <v>43783.0</v>
      </c>
      <c r="J953" s="3" t="s">
        <v>1568</v>
      </c>
      <c r="K953" s="9" t="s">
        <v>484</v>
      </c>
      <c r="L953" s="40"/>
    </row>
    <row r="954" ht="12.75" customHeight="1">
      <c r="A954" s="10">
        <v>21.0</v>
      </c>
      <c r="B954" s="2" t="str">
        <f>IFERROR(VLOOKUP(A954,projetos!$A$2:$B$96,2,0),"0")</f>
        <v>Joquey Club</v>
      </c>
      <c r="C954" s="10">
        <v>2.0</v>
      </c>
      <c r="D954" s="3" t="str">
        <f>IFERROR(VLOOKUP(C954,tramitacao!$A$2:$B$101,2,0),"0")</f>
        <v>Consulta Pública Inicial</v>
      </c>
      <c r="E954" s="10">
        <v>2.0</v>
      </c>
      <c r="F954" s="2" t="str">
        <f>IFERROR(VLOOKUP(E954,grupos!$A$2:$B$100,2,0),"0")</f>
        <v>Consulta Inicial</v>
      </c>
      <c r="G954" s="10">
        <v>1.0</v>
      </c>
      <c r="H954" s="10" t="str">
        <f>IFERROR(VLOOKUP(G954,fontes!$A$2:$B$100,2,0),"0")</f>
        <v>Gestão Urbana</v>
      </c>
      <c r="I954" s="11">
        <v>43768.0</v>
      </c>
      <c r="J954" s="3" t="s">
        <v>738</v>
      </c>
      <c r="K954" s="9" t="s">
        <v>739</v>
      </c>
      <c r="L954" s="22" t="s">
        <v>1572</v>
      </c>
    </row>
    <row r="955" ht="12.75" customHeight="1">
      <c r="A955" s="10">
        <v>21.0</v>
      </c>
      <c r="B955" s="2" t="str">
        <f>IFERROR(VLOOKUP(A955,projetos!$A$2:$B$96,2,0),"0")</f>
        <v>Joquey Club</v>
      </c>
      <c r="C955" s="10">
        <v>2.0</v>
      </c>
      <c r="D955" s="3" t="str">
        <f>IFERROR(VLOOKUP(C955,tramitacao!$A$2:$B$101,2,0),"0")</f>
        <v>Consulta Pública Inicial</v>
      </c>
      <c r="E955" s="10">
        <v>2.0</v>
      </c>
      <c r="F955" s="2" t="str">
        <f>IFERROR(VLOOKUP(E955,grupos!$A$2:$B$100,2,0),"0")</f>
        <v>Consulta Inicial</v>
      </c>
      <c r="G955" s="10">
        <v>1.0</v>
      </c>
      <c r="H955" s="10" t="str">
        <f>IFERROR(VLOOKUP(G955,fontes!$A$2:$B$100,2,0),"0")</f>
        <v>Gestão Urbana</v>
      </c>
      <c r="I955" s="11">
        <v>43768.0</v>
      </c>
      <c r="J955" s="3" t="s">
        <v>738</v>
      </c>
      <c r="K955" s="9" t="s">
        <v>23</v>
      </c>
      <c r="L955" s="22" t="s">
        <v>1573</v>
      </c>
    </row>
    <row r="956" ht="12.75" customHeight="1">
      <c r="A956" s="10">
        <v>4.0</v>
      </c>
      <c r="B956" s="2" t="str">
        <f>IFERROR(VLOOKUP(A956,projetos!$A$2:$B$96,2,0),"0")</f>
        <v>PIU NESP</v>
      </c>
      <c r="C956" s="10">
        <v>0.0</v>
      </c>
      <c r="D956" s="3" t="str">
        <f>IFERROR(VLOOKUP(C956,tramitacao!$A$2:$B$101,2,0),"0")</f>
        <v>0</v>
      </c>
      <c r="E956" s="10">
        <v>0.0</v>
      </c>
      <c r="F956" s="2" t="str">
        <f>IFERROR(VLOOKUP(E956,grupos!$A$2:$B$100,2,0),"0")</f>
        <v>0</v>
      </c>
      <c r="G956" s="10">
        <v>1.0</v>
      </c>
      <c r="H956" s="10" t="str">
        <f>IFERROR(VLOOKUP(G956,fontes!$A$2:$B$100,2,0),"0")</f>
        <v>Gestão Urbana</v>
      </c>
      <c r="I956" s="11"/>
      <c r="J956" s="10"/>
      <c r="K956" s="9" t="s">
        <v>1574</v>
      </c>
      <c r="L956" s="9" t="s">
        <v>1575</v>
      </c>
    </row>
    <row r="957" ht="12.75" customHeight="1">
      <c r="A957" s="10">
        <v>4.0</v>
      </c>
      <c r="B957" s="2" t="str">
        <f>IFERROR(VLOOKUP(A957,projetos!$A$2:$B$96,2,0),"0")</f>
        <v>PIU NESP</v>
      </c>
      <c r="C957" s="10">
        <v>0.0</v>
      </c>
      <c r="D957" s="3" t="str">
        <f>IFERROR(VLOOKUP(C957,tramitacao!$A$2:$B$101,2,0),"0")</f>
        <v>0</v>
      </c>
      <c r="E957" s="10">
        <v>0.0</v>
      </c>
      <c r="F957" s="2" t="str">
        <f>IFERROR(VLOOKUP(E957,grupos!$A$2:$B$100,2,0),"0")</f>
        <v>0</v>
      </c>
      <c r="G957" s="10">
        <v>1.0</v>
      </c>
      <c r="H957" s="10" t="str">
        <f>IFERROR(VLOOKUP(G957,fontes!$A$2:$B$100,2,0),"0")</f>
        <v>Gestão Urbana</v>
      </c>
      <c r="I957" s="11"/>
      <c r="J957" s="10"/>
      <c r="K957" s="9" t="s">
        <v>1576</v>
      </c>
      <c r="L957" s="9" t="s">
        <v>1577</v>
      </c>
    </row>
    <row r="958" ht="12.75" customHeight="1">
      <c r="A958" s="10">
        <v>4.0</v>
      </c>
      <c r="B958" s="2" t="str">
        <f>IFERROR(VLOOKUP(A958,projetos!$A$2:$B$96,2,0),"0")</f>
        <v>PIU NESP</v>
      </c>
      <c r="C958" s="10">
        <v>0.0</v>
      </c>
      <c r="D958" s="3" t="str">
        <f>IFERROR(VLOOKUP(C958,tramitacao!$A$2:$B$101,2,0),"0")</f>
        <v>0</v>
      </c>
      <c r="E958" s="10">
        <v>0.0</v>
      </c>
      <c r="F958" s="2" t="str">
        <f>IFERROR(VLOOKUP(E958,grupos!$A$2:$B$100,2,0),"0")</f>
        <v>0</v>
      </c>
      <c r="G958" s="10">
        <v>1.0</v>
      </c>
      <c r="H958" s="10" t="str">
        <f>IFERROR(VLOOKUP(G958,fontes!$A$2:$B$100,2,0),"0")</f>
        <v>Gestão Urbana</v>
      </c>
      <c r="I958" s="11"/>
      <c r="J958" s="10"/>
      <c r="K958" s="9" t="s">
        <v>1578</v>
      </c>
      <c r="L958" s="9" t="s">
        <v>1579</v>
      </c>
    </row>
    <row r="959" ht="12.75" customHeight="1">
      <c r="A959" s="10">
        <v>4.0</v>
      </c>
      <c r="B959" s="2" t="str">
        <f>IFERROR(VLOOKUP(A959,projetos!$A$2:$B$96,2,0),"0")</f>
        <v>PIU NESP</v>
      </c>
      <c r="C959" s="10">
        <v>0.0</v>
      </c>
      <c r="D959" s="3" t="str">
        <f>IFERROR(VLOOKUP(C959,tramitacao!$A$2:$B$101,2,0),"0")</f>
        <v>0</v>
      </c>
      <c r="E959" s="10">
        <v>0.0</v>
      </c>
      <c r="F959" s="2" t="str">
        <f>IFERROR(VLOOKUP(E959,grupos!$A$2:$B$100,2,0),"0")</f>
        <v>0</v>
      </c>
      <c r="G959" s="10">
        <v>1.0</v>
      </c>
      <c r="H959" s="10" t="str">
        <f>IFERROR(VLOOKUP(G959,fontes!$A$2:$B$100,2,0),"0")</f>
        <v>Gestão Urbana</v>
      </c>
      <c r="I959" s="11"/>
      <c r="J959" s="10"/>
      <c r="K959" s="9" t="s">
        <v>1578</v>
      </c>
      <c r="L959" s="9" t="s">
        <v>1580</v>
      </c>
    </row>
    <row r="960" ht="12.75" customHeight="1">
      <c r="A960" s="10">
        <v>4.0</v>
      </c>
      <c r="B960" s="2" t="str">
        <f>IFERROR(VLOOKUP(A960,projetos!$A$2:$B$96,2,0),"0")</f>
        <v>PIU NESP</v>
      </c>
      <c r="C960" s="10">
        <v>0.0</v>
      </c>
      <c r="D960" s="3" t="str">
        <f>IFERROR(VLOOKUP(C960,tramitacao!$A$2:$B$101,2,0),"0")</f>
        <v>0</v>
      </c>
      <c r="E960" s="10">
        <v>0.0</v>
      </c>
      <c r="F960" s="2" t="str">
        <f>IFERROR(VLOOKUP(E960,grupos!$A$2:$B$100,2,0),"0")</f>
        <v>0</v>
      </c>
      <c r="G960" s="10">
        <v>1.0</v>
      </c>
      <c r="H960" s="10" t="str">
        <f>IFERROR(VLOOKUP(G960,fontes!$A$2:$B$100,2,0),"0")</f>
        <v>Gestão Urbana</v>
      </c>
      <c r="I960" s="11"/>
      <c r="J960" s="10"/>
      <c r="K960" s="9" t="s">
        <v>1581</v>
      </c>
      <c r="L960" s="44" t="s">
        <v>1582</v>
      </c>
    </row>
    <row r="961" ht="12.75" customHeight="1">
      <c r="A961" s="10">
        <v>4.0</v>
      </c>
      <c r="B961" s="2" t="str">
        <f>IFERROR(VLOOKUP(A961,projetos!$A$2:$B$96,2,0),"0")</f>
        <v>PIU NESP</v>
      </c>
      <c r="C961" s="10">
        <v>0.0</v>
      </c>
      <c r="D961" s="3" t="str">
        <f>IFERROR(VLOOKUP(C961,tramitacao!$A$2:$B$101,2,0),"0")</f>
        <v>0</v>
      </c>
      <c r="E961" s="10">
        <v>0.0</v>
      </c>
      <c r="F961" s="2" t="str">
        <f>IFERROR(VLOOKUP(E961,grupos!$A$2:$B$100,2,0),"0")</f>
        <v>0</v>
      </c>
      <c r="G961" s="10">
        <v>1.0</v>
      </c>
      <c r="H961" s="10" t="str">
        <f>IFERROR(VLOOKUP(G961,fontes!$A$2:$B$100,2,0),"0")</f>
        <v>Gestão Urbana</v>
      </c>
      <c r="I961" s="11"/>
      <c r="J961" s="10"/>
      <c r="K961" s="9" t="s">
        <v>1581</v>
      </c>
      <c r="L961" s="44" t="s">
        <v>1583</v>
      </c>
    </row>
    <row r="962" ht="12.75" customHeight="1">
      <c r="A962" s="10">
        <v>21.0</v>
      </c>
      <c r="B962" s="2" t="str">
        <f>IFERROR(VLOOKUP(A962,projetos!$A$2:$B$96,2,0),"0")</f>
        <v>Joquey Club</v>
      </c>
      <c r="C962" s="10">
        <v>2.0</v>
      </c>
      <c r="D962" s="3" t="str">
        <f>IFERROR(VLOOKUP(C962,tramitacao!$A$2:$B$101,2,0),"0")</f>
        <v>Consulta Pública Inicial</v>
      </c>
      <c r="E962" s="10">
        <v>2.0</v>
      </c>
      <c r="F962" s="2" t="str">
        <f>IFERROR(VLOOKUP(E962,grupos!$A$2:$B$100,2,0),"0")</f>
        <v>Consulta Inicial</v>
      </c>
      <c r="G962" s="10">
        <v>1.0</v>
      </c>
      <c r="H962" s="10" t="str">
        <f>IFERROR(VLOOKUP(G962,fontes!$A$2:$B$100,2,0),"0")</f>
        <v>Gestão Urbana</v>
      </c>
      <c r="I962" s="11">
        <v>43795.0</v>
      </c>
      <c r="J962" s="3" t="s">
        <v>738</v>
      </c>
      <c r="K962" s="9" t="s">
        <v>1451</v>
      </c>
      <c r="L962" s="18" t="s">
        <v>1584</v>
      </c>
    </row>
    <row r="963" ht="12.75" customHeight="1">
      <c r="A963" s="10">
        <v>21.0</v>
      </c>
      <c r="B963" s="2" t="str">
        <f>IFERROR(VLOOKUP(A963,projetos!$A$2:$B$96,2,0),"0")</f>
        <v>Joquey Club</v>
      </c>
      <c r="C963" s="10">
        <v>2.0</v>
      </c>
      <c r="D963" s="3" t="str">
        <f>IFERROR(VLOOKUP(C963,tramitacao!$A$2:$B$101,2,0),"0")</f>
        <v>Consulta Pública Inicial</v>
      </c>
      <c r="E963" s="10">
        <v>5.0</v>
      </c>
      <c r="F963" s="2" t="str">
        <f>IFERROR(VLOOKUP(E963,grupos!$A$2:$B$100,2,0),"0")</f>
        <v>Reuniões Bilateriais</v>
      </c>
      <c r="G963" s="10">
        <v>1.0</v>
      </c>
      <c r="H963" s="10" t="str">
        <f>IFERROR(VLOOKUP(G963,fontes!$A$2:$B$100,2,0),"0")</f>
        <v>Gestão Urbana</v>
      </c>
      <c r="I963" s="11">
        <v>43797.0</v>
      </c>
      <c r="J963" s="3" t="s">
        <v>1585</v>
      </c>
      <c r="K963" s="9" t="s">
        <v>32</v>
      </c>
      <c r="L963" s="40"/>
    </row>
    <row r="964" ht="12.75" customHeight="1">
      <c r="A964" s="10">
        <v>21.0</v>
      </c>
      <c r="B964" s="2" t="str">
        <f>IFERROR(VLOOKUP(A964,projetos!$A$2:$B$96,2,0),"0")</f>
        <v>Joquey Club</v>
      </c>
      <c r="C964" s="10">
        <v>2.0</v>
      </c>
      <c r="D964" s="3" t="str">
        <f>IFERROR(VLOOKUP(C964,tramitacao!$A$2:$B$101,2,0),"0")</f>
        <v>Consulta Pública Inicial</v>
      </c>
      <c r="E964" s="10">
        <v>5.0</v>
      </c>
      <c r="F964" s="2" t="str">
        <f>IFERROR(VLOOKUP(E964,grupos!$A$2:$B$100,2,0),"0")</f>
        <v>Reuniões Bilateriais</v>
      </c>
      <c r="G964" s="10">
        <v>1.0</v>
      </c>
      <c r="H964" s="10" t="str">
        <f>IFERROR(VLOOKUP(G964,fontes!$A$2:$B$100,2,0),"0")</f>
        <v>Gestão Urbana</v>
      </c>
      <c r="I964" s="11">
        <v>43797.0</v>
      </c>
      <c r="J964" s="3" t="s">
        <v>1585</v>
      </c>
      <c r="K964" s="9" t="s">
        <v>484</v>
      </c>
      <c r="L964" s="9" t="s">
        <v>1586</v>
      </c>
    </row>
    <row r="965" ht="12.75" customHeight="1">
      <c r="A965" s="10">
        <v>21.0</v>
      </c>
      <c r="B965" s="2" t="str">
        <f>IFERROR(VLOOKUP(A965,projetos!$A$2:$B$96,2,0),"0")</f>
        <v>Joquey Club</v>
      </c>
      <c r="C965" s="10">
        <v>3.0</v>
      </c>
      <c r="D965" s="3" t="str">
        <f>IFERROR(VLOOKUP(C965,tramitacao!$A$2:$B$101,2,0),"0")</f>
        <v>Avaliação SMUL</v>
      </c>
      <c r="E965" s="19">
        <v>8.0</v>
      </c>
      <c r="F965" s="2" t="str">
        <f>IFERROR(VLOOKUP(E965,grupos!$A$2:$B$100,2,0),"0")</f>
        <v>Processo Administrativo</v>
      </c>
      <c r="G965" s="10">
        <v>18.0</v>
      </c>
      <c r="H965" s="10" t="str">
        <f>IFERROR(VLOOKUP(G965,fontes!$A$2:$B$100,2,0),"0")</f>
        <v>DOC</v>
      </c>
      <c r="I965" s="11">
        <v>43818.0</v>
      </c>
      <c r="J965" s="10"/>
      <c r="K965" s="9" t="s">
        <v>352</v>
      </c>
      <c r="L965" s="45" t="s">
        <v>1587</v>
      </c>
    </row>
    <row r="966" ht="12.75" customHeight="1">
      <c r="A966" s="10">
        <v>21.0</v>
      </c>
      <c r="B966" s="2" t="str">
        <f>IFERROR(VLOOKUP(A966,projetos!$A$2:$B$96,2,0),"0")</f>
        <v>Joquey Club</v>
      </c>
      <c r="C966" s="10">
        <v>3.0</v>
      </c>
      <c r="D966" s="3" t="str">
        <f>IFERROR(VLOOKUP(C966,tramitacao!$A$2:$B$101,2,0),"0")</f>
        <v>Avaliação SMUL</v>
      </c>
      <c r="E966" s="19">
        <v>8.0</v>
      </c>
      <c r="F966" s="2" t="str">
        <f>IFERROR(VLOOKUP(E966,grupos!$A$2:$B$100,2,0),"0")</f>
        <v>Processo Administrativo</v>
      </c>
      <c r="G966" s="10">
        <v>18.0</v>
      </c>
      <c r="H966" s="10" t="str">
        <f>IFERROR(VLOOKUP(G966,fontes!$A$2:$B$100,2,0),"0")</f>
        <v>DOC</v>
      </c>
      <c r="I966" s="11">
        <v>43818.0</v>
      </c>
      <c r="J966" s="10"/>
      <c r="K966" s="9" t="s">
        <v>354</v>
      </c>
      <c r="L966" s="45" t="s">
        <v>1588</v>
      </c>
    </row>
    <row r="967" ht="12.75" customHeight="1">
      <c r="A967" s="10">
        <v>21.0</v>
      </c>
      <c r="B967" s="2" t="str">
        <f>IFERROR(VLOOKUP(A967,projetos!$A$2:$B$96,2,0),"0")</f>
        <v>Joquey Club</v>
      </c>
      <c r="C967" s="10">
        <v>3.0</v>
      </c>
      <c r="D967" s="3" t="str">
        <f>IFERROR(VLOOKUP(C967,tramitacao!$A$2:$B$101,2,0),"0")</f>
        <v>Avaliação SMUL</v>
      </c>
      <c r="E967" s="19">
        <v>8.0</v>
      </c>
      <c r="F967" s="2" t="str">
        <f>IFERROR(VLOOKUP(E967,grupos!$A$2:$B$100,2,0),"0")</f>
        <v>Processo Administrativo</v>
      </c>
      <c r="G967" s="10">
        <v>18.0</v>
      </c>
      <c r="H967" s="10" t="str">
        <f>IFERROR(VLOOKUP(G967,fontes!$A$2:$B$100,2,0),"0")</f>
        <v>DOC</v>
      </c>
      <c r="I967" s="11">
        <v>43833.0</v>
      </c>
      <c r="J967" s="10"/>
      <c r="K967" s="9" t="s">
        <v>351</v>
      </c>
      <c r="L967" s="45" t="s">
        <v>1589</v>
      </c>
    </row>
    <row r="968" ht="12.75" customHeight="1">
      <c r="A968" s="10">
        <v>21.0</v>
      </c>
      <c r="B968" s="2" t="str">
        <f>IFERROR(VLOOKUP(A968,projetos!$A$2:$B$96,2,0),"0")</f>
        <v>Joquey Club</v>
      </c>
      <c r="C968" s="10">
        <v>3.0</v>
      </c>
      <c r="D968" s="3" t="str">
        <f>IFERROR(VLOOKUP(C968,tramitacao!$A$2:$B$101,2,0),"0")</f>
        <v>Avaliação SMUL</v>
      </c>
      <c r="E968" s="19">
        <v>8.0</v>
      </c>
      <c r="F968" s="2" t="str">
        <f>IFERROR(VLOOKUP(E968,grupos!$A$2:$B$100,2,0),"0")</f>
        <v>Processo Administrativo</v>
      </c>
      <c r="G968" s="10">
        <v>18.0</v>
      </c>
      <c r="H968" s="10" t="str">
        <f>IFERROR(VLOOKUP(G968,fontes!$A$2:$B$100,2,0),"0")</f>
        <v>DOC</v>
      </c>
      <c r="I968" s="11">
        <v>43840.0</v>
      </c>
      <c r="J968" s="10"/>
      <c r="K968" s="9" t="s">
        <v>345</v>
      </c>
      <c r="L968" s="45" t="s">
        <v>1590</v>
      </c>
    </row>
    <row r="969" ht="21.0" customHeight="1">
      <c r="A969" s="10">
        <v>21.0</v>
      </c>
      <c r="B969" s="2" t="str">
        <f>IFERROR(VLOOKUP(A969,projetos!$A$2:$B$96,2,0),"0")</f>
        <v>Joquey Club</v>
      </c>
      <c r="C969" s="10">
        <v>3.0</v>
      </c>
      <c r="D969" s="3" t="str">
        <f>IFERROR(VLOOKUP(C969,tramitacao!$A$2:$B$101,2,0),"0")</f>
        <v>Avaliação SMUL</v>
      </c>
      <c r="E969" s="19">
        <v>8.0</v>
      </c>
      <c r="F969" s="2" t="str">
        <f>IFERROR(VLOOKUP(E969,grupos!$A$2:$B$100,2,0),"0")</f>
        <v>Processo Administrativo</v>
      </c>
      <c r="G969" s="10">
        <v>18.0</v>
      </c>
      <c r="H969" s="10" t="str">
        <f>IFERROR(VLOOKUP(G969,fontes!$A$2:$B$100,2,0),"0")</f>
        <v>DOC</v>
      </c>
      <c r="I969" s="11">
        <v>43844.0</v>
      </c>
      <c r="J969" s="10"/>
      <c r="K969" s="9" t="s">
        <v>1591</v>
      </c>
      <c r="L969" s="45" t="s">
        <v>1592</v>
      </c>
    </row>
    <row r="970" ht="12.75" customHeight="1">
      <c r="A970" s="10">
        <v>21.0</v>
      </c>
      <c r="B970" s="2" t="str">
        <f>IFERROR(VLOOKUP(A970,projetos!$A$2:$B$96,2,0),"0")</f>
        <v>Joquey Club</v>
      </c>
      <c r="C970" s="10">
        <v>4.0</v>
      </c>
      <c r="D970" s="3" t="str">
        <f>IFERROR(VLOOKUP(C970,tramitacao!$A$2:$B$101,2,0),"0")</f>
        <v>Elaboração </v>
      </c>
      <c r="E970" s="10">
        <v>6.0</v>
      </c>
      <c r="F970" s="2" t="str">
        <f>IFERROR(VLOOKUP(E970,grupos!$A$2:$B$100,2,0),"0")</f>
        <v>Outros</v>
      </c>
      <c r="G970" s="10">
        <v>18.0</v>
      </c>
      <c r="H970" s="10" t="str">
        <f>IFERROR(VLOOKUP(G970,fontes!$A$2:$B$100,2,0),"0")</f>
        <v>DOC</v>
      </c>
      <c r="I970" s="11">
        <v>43930.0</v>
      </c>
      <c r="J970" s="10"/>
      <c r="K970" s="9" t="s">
        <v>1459</v>
      </c>
      <c r="L970" s="45" t="s">
        <v>1593</v>
      </c>
    </row>
    <row r="971" ht="12.75" customHeight="1">
      <c r="A971" s="10">
        <v>21.0</v>
      </c>
      <c r="B971" s="2" t="str">
        <f>IFERROR(VLOOKUP(A971,projetos!$A$2:$B$96,2,0),"0")</f>
        <v>Joquey Club</v>
      </c>
      <c r="C971" s="4">
        <v>12.0</v>
      </c>
      <c r="D971" s="3" t="str">
        <f>IFERROR(VLOOKUP(C971,tramitacao!$A$2:$B$101,2,0),"0")</f>
        <v>n/a</v>
      </c>
      <c r="E971" s="10">
        <v>6.0</v>
      </c>
      <c r="F971" s="2" t="str">
        <f>IFERROR(VLOOKUP(E971,grupos!$A$2:$B$100,2,0),"0")</f>
        <v>Outros</v>
      </c>
      <c r="G971" s="10">
        <v>1.0</v>
      </c>
      <c r="H971" s="10" t="str">
        <f>IFERROR(VLOOKUP(G971,fontes!$A$2:$B$100,2,0),"0")</f>
        <v>Gestão Urbana</v>
      </c>
      <c r="I971" s="11">
        <v>43768.0</v>
      </c>
      <c r="J971" s="10"/>
      <c r="K971" s="9" t="s">
        <v>517</v>
      </c>
      <c r="L971" s="9" t="s">
        <v>1594</v>
      </c>
    </row>
    <row r="972" ht="12.75" customHeight="1">
      <c r="A972" s="10">
        <v>21.0</v>
      </c>
      <c r="B972" s="2" t="str">
        <f>IFERROR(VLOOKUP(A972,projetos!$A$2:$B$96,2,0),"0")</f>
        <v>Joquey Club</v>
      </c>
      <c r="C972" s="4">
        <v>13.0</v>
      </c>
      <c r="D972" s="3" t="str">
        <f>IFERROR(VLOOKUP(C972,tramitacao!$A$2:$B$101,2,0),"0")</f>
        <v>Processo Administrativo</v>
      </c>
      <c r="E972" s="10">
        <v>0.0</v>
      </c>
      <c r="F972" s="2" t="str">
        <f>IFERROR(VLOOKUP(E972,grupos!$A$2:$B$100,2,0),"0")</f>
        <v>0</v>
      </c>
      <c r="G972" s="10">
        <v>10.0</v>
      </c>
      <c r="H972" s="10" t="str">
        <f>IFERROR(VLOOKUP(G972,fontes!$A$2:$B$100,2,0),"0")</f>
        <v>SEI</v>
      </c>
      <c r="I972" s="11">
        <v>43768.0</v>
      </c>
      <c r="J972" s="10"/>
      <c r="K972" s="16" t="s">
        <v>1595</v>
      </c>
      <c r="L972" s="22" t="s">
        <v>1596</v>
      </c>
    </row>
    <row r="973" ht="12.75" customHeight="1">
      <c r="A973" s="10">
        <v>22.0</v>
      </c>
      <c r="B973" s="2" t="str">
        <f>IFERROR(VLOOKUP(A973,projetos!$A$2:$B$96,2,0),"0")</f>
        <v>PIU Ginásio Ibirapuera</v>
      </c>
      <c r="C973" s="10">
        <v>0.0</v>
      </c>
      <c r="D973" s="3" t="str">
        <f>IFERROR(VLOOKUP(C973,tramitacao!$A$2:$B$101,2,0),"0")</f>
        <v>0</v>
      </c>
      <c r="E973" s="10">
        <v>0.0</v>
      </c>
      <c r="F973" s="2" t="str">
        <f>IFERROR(VLOOKUP(E973,grupos!$A$2:$B$100,2,0),"0")</f>
        <v>0</v>
      </c>
      <c r="G973" s="10">
        <v>1.0</v>
      </c>
      <c r="H973" s="10" t="str">
        <f>IFERROR(VLOOKUP(G973,fontes!$A$2:$B$100,2,0),"0")</f>
        <v>Gestão Urbana</v>
      </c>
      <c r="I973" s="11">
        <v>43917.0</v>
      </c>
      <c r="J973" s="3" t="s">
        <v>738</v>
      </c>
      <c r="K973" s="9" t="s">
        <v>23</v>
      </c>
      <c r="L973" s="22" t="s">
        <v>1597</v>
      </c>
    </row>
    <row r="974" ht="12.75" customHeight="1">
      <c r="A974" s="10">
        <v>22.0</v>
      </c>
      <c r="B974" s="2" t="str">
        <f>IFERROR(VLOOKUP(A974,projetos!$A$2:$B$96,2,0),"0")</f>
        <v>PIU Ginásio Ibirapuera</v>
      </c>
      <c r="C974" s="10">
        <v>1.0</v>
      </c>
      <c r="D974" s="3" t="str">
        <f>IFERROR(VLOOKUP(C974,tramitacao!$A$2:$B$101,2,0),"0")</f>
        <v>Proposição</v>
      </c>
      <c r="E974" s="10">
        <v>6.0</v>
      </c>
      <c r="F974" s="2" t="str">
        <f>IFERROR(VLOOKUP(E974,grupos!$A$2:$B$100,2,0),"0")</f>
        <v>Outros</v>
      </c>
      <c r="G974" s="10">
        <v>1.0</v>
      </c>
      <c r="H974" s="10" t="str">
        <f>IFERROR(VLOOKUP(G974,fontes!$A$2:$B$100,2,0),"0")</f>
        <v>Gestão Urbana</v>
      </c>
      <c r="I974" s="11"/>
      <c r="J974" s="10"/>
      <c r="K974" s="9" t="s">
        <v>1598</v>
      </c>
      <c r="L974" s="18" t="s">
        <v>1599</v>
      </c>
    </row>
    <row r="975" ht="12.75" customHeight="1">
      <c r="A975" s="10">
        <v>22.0</v>
      </c>
      <c r="B975" s="2" t="str">
        <f>IFERROR(VLOOKUP(A975,projetos!$A$2:$B$96,2,0),"0")</f>
        <v>PIU Ginásio Ibirapuera</v>
      </c>
      <c r="C975" s="10">
        <v>1.0</v>
      </c>
      <c r="D975" s="3" t="str">
        <f>IFERROR(VLOOKUP(C975,tramitacao!$A$2:$B$101,2,0),"0")</f>
        <v>Proposição</v>
      </c>
      <c r="E975" s="10">
        <v>6.0</v>
      </c>
      <c r="F975" s="2" t="str">
        <f>IFERROR(VLOOKUP(E975,grupos!$A$2:$B$100,2,0),"0")</f>
        <v>Outros</v>
      </c>
      <c r="G975" s="10">
        <v>1.0</v>
      </c>
      <c r="H975" s="10" t="str">
        <f>IFERROR(VLOOKUP(G975,fontes!$A$2:$B$100,2,0),"0")</f>
        <v>Gestão Urbana</v>
      </c>
      <c r="I975" s="11"/>
      <c r="J975" s="10"/>
      <c r="K975" s="9" t="s">
        <v>1469</v>
      </c>
      <c r="L975" s="18" t="s">
        <v>1600</v>
      </c>
    </row>
    <row r="976" ht="12.75" customHeight="1">
      <c r="A976" s="10">
        <v>22.0</v>
      </c>
      <c r="B976" s="2" t="str">
        <f>IFERROR(VLOOKUP(A976,projetos!$A$2:$B$96,2,0),"0")</f>
        <v>PIU Ginásio Ibirapuera</v>
      </c>
      <c r="C976" s="10">
        <v>1.0</v>
      </c>
      <c r="D976" s="3" t="str">
        <f>IFERROR(VLOOKUP(C976,tramitacao!$A$2:$B$101,2,0),"0")</f>
        <v>Proposição</v>
      </c>
      <c r="E976" s="19">
        <v>8.0</v>
      </c>
      <c r="F976" s="2" t="str">
        <f>IFERROR(VLOOKUP(E976,grupos!$A$2:$B$100,2,0),"0")</f>
        <v>Processo Administrativo</v>
      </c>
      <c r="G976" s="10">
        <v>10.0</v>
      </c>
      <c r="H976" s="10" t="str">
        <f>IFERROR(VLOOKUP(G976,fontes!$A$2:$B$100,2,0),"0")</f>
        <v>SEI</v>
      </c>
      <c r="I976" s="11">
        <v>43880.0</v>
      </c>
      <c r="J976" s="10"/>
      <c r="K976" s="16" t="s">
        <v>1601</v>
      </c>
      <c r="L976" s="18" t="s">
        <v>1602</v>
      </c>
    </row>
    <row r="977" ht="12.75" customHeight="1">
      <c r="A977" s="10">
        <v>22.0</v>
      </c>
      <c r="B977" s="2" t="str">
        <f>IFERROR(VLOOKUP(A977,projetos!$A$2:$B$96,2,0),"0")</f>
        <v>PIU Ginásio Ibirapuera</v>
      </c>
      <c r="C977" s="10">
        <v>2.0</v>
      </c>
      <c r="D977" s="3" t="str">
        <f>IFERROR(VLOOKUP(C977,tramitacao!$A$2:$B$101,2,0),"0")</f>
        <v>Consulta Pública Inicial</v>
      </c>
      <c r="E977" s="10">
        <v>2.0</v>
      </c>
      <c r="F977" s="2" t="str">
        <f>IFERROR(VLOOKUP(E977,grupos!$A$2:$B$100,2,0),"0")</f>
        <v>Consulta Inicial</v>
      </c>
      <c r="G977" s="10">
        <v>1.0</v>
      </c>
      <c r="H977" s="10" t="str">
        <f>IFERROR(VLOOKUP(G977,fontes!$A$2:$B$100,2,0),"0")</f>
        <v>Gestão Urbana</v>
      </c>
      <c r="I977" s="11">
        <v>43917.0</v>
      </c>
      <c r="J977" s="3" t="s">
        <v>738</v>
      </c>
      <c r="K977" s="9" t="s">
        <v>1451</v>
      </c>
      <c r="L977" s="18" t="s">
        <v>1603</v>
      </c>
    </row>
    <row r="978" ht="12.75" customHeight="1">
      <c r="A978" s="10">
        <v>22.0</v>
      </c>
      <c r="B978" s="2" t="str">
        <f>IFERROR(VLOOKUP(A978,projetos!$A$2:$B$96,2,0),"0")</f>
        <v>PIU Ginásio Ibirapuera</v>
      </c>
      <c r="C978" s="10">
        <v>2.0</v>
      </c>
      <c r="D978" s="3" t="str">
        <f>IFERROR(VLOOKUP(C978,tramitacao!$A$2:$B$101,2,0),"0")</f>
        <v>Consulta Pública Inicial</v>
      </c>
      <c r="E978" s="10">
        <v>2.0</v>
      </c>
      <c r="F978" s="2" t="str">
        <f>IFERROR(VLOOKUP(E978,grupos!$A$2:$B$100,2,0),"0")</f>
        <v>Consulta Inicial</v>
      </c>
      <c r="G978" s="10">
        <v>1.0</v>
      </c>
      <c r="H978" s="10" t="str">
        <f>IFERROR(VLOOKUP(G978,fontes!$A$2:$B$100,2,0),"0")</f>
        <v>Gestão Urbana</v>
      </c>
      <c r="I978" s="11">
        <v>43917.0</v>
      </c>
      <c r="J978" s="3" t="s">
        <v>738</v>
      </c>
      <c r="K978" s="9" t="s">
        <v>739</v>
      </c>
      <c r="L978" s="22" t="s">
        <v>1604</v>
      </c>
    </row>
    <row r="979" ht="12.75" customHeight="1">
      <c r="A979" s="10">
        <v>22.0</v>
      </c>
      <c r="B979" s="2" t="str">
        <f>IFERROR(VLOOKUP(A979,projetos!$A$2:$B$96,2,0),"0")</f>
        <v>PIU Ginásio Ibirapuera</v>
      </c>
      <c r="C979" s="10">
        <v>3.0</v>
      </c>
      <c r="D979" s="3" t="str">
        <f>IFERROR(VLOOKUP(C979,tramitacao!$A$2:$B$101,2,0),"0")</f>
        <v>Avaliação SMUL</v>
      </c>
      <c r="E979" s="19">
        <v>8.0</v>
      </c>
      <c r="F979" s="2" t="str">
        <f>IFERROR(VLOOKUP(E979,grupos!$A$2:$B$100,2,0),"0")</f>
        <v>Processo Administrativo</v>
      </c>
      <c r="G979" s="10">
        <v>10.0</v>
      </c>
      <c r="H979" s="10" t="str">
        <f>IFERROR(VLOOKUP(G979,fontes!$A$2:$B$100,2,0),"0")</f>
        <v>SEI</v>
      </c>
      <c r="I979" s="11">
        <v>43963.0</v>
      </c>
      <c r="J979" s="10"/>
      <c r="K979" s="9" t="s">
        <v>1359</v>
      </c>
      <c r="L979" s="18" t="s">
        <v>1605</v>
      </c>
    </row>
    <row r="980" ht="12.75" customHeight="1">
      <c r="A980" s="10">
        <v>22.0</v>
      </c>
      <c r="B980" s="2" t="str">
        <f>IFERROR(VLOOKUP(A980,projetos!$A$2:$B$96,2,0),"0")</f>
        <v>PIU Ginásio Ibirapuera</v>
      </c>
      <c r="C980" s="10">
        <v>3.0</v>
      </c>
      <c r="D980" s="3" t="str">
        <f>IFERROR(VLOOKUP(C980,tramitacao!$A$2:$B$101,2,0),"0")</f>
        <v>Avaliação SMUL</v>
      </c>
      <c r="E980" s="19">
        <v>8.0</v>
      </c>
      <c r="F980" s="2" t="str">
        <f>IFERROR(VLOOKUP(E980,grupos!$A$2:$B$100,2,0),"0")</f>
        <v>Processo Administrativo</v>
      </c>
      <c r="G980" s="10">
        <v>10.0</v>
      </c>
      <c r="H980" s="10" t="str">
        <f>IFERROR(VLOOKUP(G980,fontes!$A$2:$B$100,2,0),"0")</f>
        <v>SEI</v>
      </c>
      <c r="I980" s="11">
        <v>43965.0</v>
      </c>
      <c r="J980" s="10"/>
      <c r="K980" s="9" t="s">
        <v>1375</v>
      </c>
      <c r="L980" s="18" t="s">
        <v>1606</v>
      </c>
    </row>
    <row r="981" ht="12.75" customHeight="1">
      <c r="A981" s="10">
        <v>22.0</v>
      </c>
      <c r="B981" s="2" t="str">
        <f>IFERROR(VLOOKUP(A981,projetos!$A$2:$B$96,2,0),"0")</f>
        <v>PIU Ginásio Ibirapuera</v>
      </c>
      <c r="C981" s="10">
        <v>3.0</v>
      </c>
      <c r="D981" s="3" t="str">
        <f>IFERROR(VLOOKUP(C981,tramitacao!$A$2:$B$101,2,0),"0")</f>
        <v>Avaliação SMUL</v>
      </c>
      <c r="E981" s="19">
        <v>8.0</v>
      </c>
      <c r="F981" s="2" t="str">
        <f>IFERROR(VLOOKUP(E981,grupos!$A$2:$B$100,2,0),"0")</f>
        <v>Processo Administrativo</v>
      </c>
      <c r="G981" s="10">
        <v>10.0</v>
      </c>
      <c r="H981" s="10" t="str">
        <f>IFERROR(VLOOKUP(G981,fontes!$A$2:$B$100,2,0),"0")</f>
        <v>SEI</v>
      </c>
      <c r="I981" s="11">
        <v>43965.0</v>
      </c>
      <c r="J981" s="10"/>
      <c r="K981" s="9" t="s">
        <v>1607</v>
      </c>
      <c r="L981" s="18" t="s">
        <v>1608</v>
      </c>
    </row>
    <row r="982" ht="12.75" customHeight="1">
      <c r="A982" s="10">
        <v>22.0</v>
      </c>
      <c r="B982" s="2" t="str">
        <f>IFERROR(VLOOKUP(A982,projetos!$A$2:$B$96,2,0),"0")</f>
        <v>PIU Ginásio Ibirapuera</v>
      </c>
      <c r="C982" s="10">
        <v>3.0</v>
      </c>
      <c r="D982" s="3" t="str">
        <f>IFERROR(VLOOKUP(C982,tramitacao!$A$2:$B$101,2,0),"0")</f>
        <v>Avaliação SMUL</v>
      </c>
      <c r="E982" s="19">
        <v>8.0</v>
      </c>
      <c r="F982" s="2" t="str">
        <f>IFERROR(VLOOKUP(E982,grupos!$A$2:$B$100,2,0),"0")</f>
        <v>Processo Administrativo</v>
      </c>
      <c r="G982" s="10">
        <v>10.0</v>
      </c>
      <c r="H982" s="10" t="str">
        <f>IFERROR(VLOOKUP(G982,fontes!$A$2:$B$100,2,0),"0")</f>
        <v>SEI</v>
      </c>
      <c r="I982" s="11">
        <v>43977.0</v>
      </c>
      <c r="J982" s="10"/>
      <c r="K982" s="9" t="s">
        <v>1379</v>
      </c>
      <c r="L982" s="18" t="s">
        <v>1609</v>
      </c>
    </row>
    <row r="983" ht="12.75" customHeight="1">
      <c r="A983" s="10">
        <v>22.0</v>
      </c>
      <c r="B983" s="2" t="str">
        <f>IFERROR(VLOOKUP(A983,projetos!$A$2:$B$96,2,0),"0")</f>
        <v>PIU Ginásio Ibirapuera</v>
      </c>
      <c r="C983" s="10">
        <v>3.0</v>
      </c>
      <c r="D983" s="3" t="str">
        <f>IFERROR(VLOOKUP(C983,tramitacao!$A$2:$B$101,2,0),"0")</f>
        <v>Avaliação SMUL</v>
      </c>
      <c r="E983" s="19">
        <v>8.0</v>
      </c>
      <c r="F983" s="2" t="str">
        <f>IFERROR(VLOOKUP(E983,grupos!$A$2:$B$100,2,0),"0")</f>
        <v>Processo Administrativo</v>
      </c>
      <c r="G983" s="10">
        <v>10.0</v>
      </c>
      <c r="H983" s="10" t="str">
        <f>IFERROR(VLOOKUP(G983,fontes!$A$2:$B$100,2,0),"0")</f>
        <v>SEI</v>
      </c>
      <c r="I983" s="11">
        <v>43978.0</v>
      </c>
      <c r="J983" s="10"/>
      <c r="K983" s="9" t="s">
        <v>345</v>
      </c>
      <c r="L983" s="18" t="s">
        <v>1610</v>
      </c>
    </row>
    <row r="984" ht="12.75" customHeight="1">
      <c r="A984" s="10">
        <v>22.0</v>
      </c>
      <c r="B984" s="2" t="str">
        <f>IFERROR(VLOOKUP(A984,projetos!$A$2:$B$96,2,0),"0")</f>
        <v>PIU Ginásio Ibirapuera</v>
      </c>
      <c r="C984" s="10">
        <v>3.0</v>
      </c>
      <c r="D984" s="3" t="str">
        <f>IFERROR(VLOOKUP(C984,tramitacao!$A$2:$B$101,2,0),"0")</f>
        <v>Avaliação SMUL</v>
      </c>
      <c r="E984" s="19">
        <v>8.0</v>
      </c>
      <c r="F984" s="2" t="str">
        <f>IFERROR(VLOOKUP(E984,grupos!$A$2:$B$100,2,0),"0")</f>
        <v>Processo Administrativo</v>
      </c>
      <c r="G984" s="10">
        <v>10.0</v>
      </c>
      <c r="H984" s="10" t="str">
        <f>IFERROR(VLOOKUP(G984,fontes!$A$2:$B$100,2,0),"0")</f>
        <v>SEI</v>
      </c>
      <c r="I984" s="11">
        <v>43979.0</v>
      </c>
      <c r="J984" s="10"/>
      <c r="K984" s="9" t="s">
        <v>1611</v>
      </c>
      <c r="L984" s="18" t="s">
        <v>1612</v>
      </c>
    </row>
    <row r="985" ht="12.75" customHeight="1">
      <c r="A985" s="10">
        <v>22.0</v>
      </c>
      <c r="B985" s="2" t="str">
        <f>IFERROR(VLOOKUP(A985,projetos!$A$2:$B$96,2,0),"0")</f>
        <v>PIU Ginásio Ibirapuera</v>
      </c>
      <c r="C985" s="4">
        <v>12.0</v>
      </c>
      <c r="D985" s="3" t="str">
        <f>IFERROR(VLOOKUP(C985,tramitacao!$A$2:$B$101,2,0),"0")</f>
        <v>n/a</v>
      </c>
      <c r="E985" s="10">
        <v>6.0</v>
      </c>
      <c r="F985" s="2" t="str">
        <f>IFERROR(VLOOKUP(E985,grupos!$A$2:$B$100,2,0),"0")</f>
        <v>Outros</v>
      </c>
      <c r="G985" s="10">
        <v>1.0</v>
      </c>
      <c r="H985" s="10" t="str">
        <f>IFERROR(VLOOKUP(G985,fontes!$A$2:$B$100,2,0),"0")</f>
        <v>Gestão Urbana</v>
      </c>
      <c r="I985" s="11"/>
      <c r="J985" s="10"/>
      <c r="K985" s="9" t="s">
        <v>517</v>
      </c>
      <c r="L985" s="22" t="s">
        <v>1613</v>
      </c>
    </row>
    <row r="986" ht="12.75" customHeight="1">
      <c r="A986" s="10">
        <v>22.0</v>
      </c>
      <c r="B986" s="2" t="str">
        <f>IFERROR(VLOOKUP(A986,projetos!$A$2:$B$96,2,0),"0")</f>
        <v>PIU Ginásio Ibirapuera</v>
      </c>
      <c r="C986" s="4">
        <v>13.0</v>
      </c>
      <c r="D986" s="3" t="str">
        <f>IFERROR(VLOOKUP(C986,tramitacao!$A$2:$B$101,2,0),"0")</f>
        <v>Processo Administrativo</v>
      </c>
      <c r="E986" s="10">
        <v>0.0</v>
      </c>
      <c r="F986" s="2" t="str">
        <f>IFERROR(VLOOKUP(E986,grupos!$A$2:$B$100,2,0),"0")</f>
        <v>0</v>
      </c>
      <c r="G986" s="10">
        <v>10.0</v>
      </c>
      <c r="H986" s="10" t="str">
        <f>IFERROR(VLOOKUP(G986,fontes!$A$2:$B$100,2,0),"0")</f>
        <v>SEI</v>
      </c>
      <c r="I986" s="11">
        <v>43880.0</v>
      </c>
      <c r="J986" s="10"/>
      <c r="K986" s="16" t="s">
        <v>1614</v>
      </c>
      <c r="L986" s="46"/>
    </row>
    <row r="987" ht="15.0" customHeight="1">
      <c r="A987" s="2"/>
      <c r="B987" s="2"/>
      <c r="C987" s="2"/>
      <c r="D987" s="2"/>
      <c r="E987" s="2"/>
      <c r="F987" s="2"/>
      <c r="G987" s="2"/>
      <c r="H987" s="2"/>
      <c r="I987" s="47"/>
      <c r="J987" s="2"/>
    </row>
  </sheetData>
  <autoFilter ref="$A$1:$L$986">
    <sortState ref="A1:L986">
      <sortCondition ref="I1:I986"/>
    </sortState>
  </autoFilter>
  <conditionalFormatting sqref="I2:I288 I292:I410 I412:I413 I417:I418 I422:I425 I428:I432 I434:I509">
    <cfRule type="expression" dxfId="0" priority="1">
      <formula>#REF!="F"</formula>
    </cfRule>
  </conditionalFormatting>
  <conditionalFormatting sqref="I166:I177">
    <cfRule type="expression" dxfId="0" priority="2">
      <formula>$L166="F"</formula>
    </cfRule>
  </conditionalFormatting>
  <conditionalFormatting sqref="I466">
    <cfRule type="expression" dxfId="0" priority="3">
      <formula>#REF!="F"</formula>
    </cfRule>
  </conditionalFormatting>
  <conditionalFormatting sqref="I289:I291">
    <cfRule type="expression" dxfId="0" priority="4">
      <formula>$E289="F"</formula>
    </cfRule>
  </conditionalFormatting>
  <conditionalFormatting sqref="I961">
    <cfRule type="expression" dxfId="0" priority="5">
      <formula>#REF!="F"</formula>
    </cfRule>
  </conditionalFormatting>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 r:id="rId12" location="/" ref="L14"/>
    <hyperlink r:id="rId13" ref="L16"/>
    <hyperlink r:id="rId14" ref="L22"/>
    <hyperlink r:id="rId15" ref="L23"/>
    <hyperlink r:id="rId16" ref="L24"/>
    <hyperlink r:id="rId17" ref="L25"/>
    <hyperlink r:id="rId18" ref="L26"/>
    <hyperlink r:id="rId19" ref="L40"/>
    <hyperlink r:id="rId20" ref="L43"/>
    <hyperlink r:id="rId21" ref="L44"/>
    <hyperlink r:id="rId22" ref="L45"/>
    <hyperlink r:id="rId23" ref="L46"/>
    <hyperlink r:id="rId24" ref="L47"/>
    <hyperlink r:id="rId25" ref="L48"/>
    <hyperlink r:id="rId26" ref="L51"/>
    <hyperlink r:id="rId27" ref="L52"/>
    <hyperlink r:id="rId28" ref="L70"/>
    <hyperlink r:id="rId29" ref="L109"/>
    <hyperlink r:id="rId30" ref="L110"/>
    <hyperlink r:id="rId31" ref="L113"/>
    <hyperlink r:id="rId32" ref="L114"/>
    <hyperlink r:id="rId33" ref="L115"/>
    <hyperlink r:id="rId34" ref="L116"/>
    <hyperlink r:id="rId35" ref="L117"/>
    <hyperlink r:id="rId36" ref="L118"/>
    <hyperlink r:id="rId37" ref="L120"/>
    <hyperlink r:id="rId38" ref="L121"/>
    <hyperlink r:id="rId39" location="/item-1" ref="L123"/>
    <hyperlink r:id="rId40" ref="L125"/>
    <hyperlink r:id="rId41" ref="L128"/>
    <hyperlink r:id="rId42" ref="L132"/>
    <hyperlink r:id="rId43" ref="L133"/>
    <hyperlink r:id="rId44" location="/campo-limpo" ref="L134"/>
    <hyperlink r:id="rId45" location="/item-1" ref="L140"/>
    <hyperlink r:id="rId46" ref="L144"/>
    <hyperlink r:id="rId47" ref="L145"/>
    <hyperlink r:id="rId48" ref="L151"/>
    <hyperlink r:id="rId49" location="/item-1" ref="L152"/>
    <hyperlink r:id="rId50" ref="L154"/>
    <hyperlink r:id="rId51" ref="L156"/>
    <hyperlink r:id="rId52" ref="L157"/>
    <hyperlink r:id="rId53" ref="L158"/>
    <hyperlink r:id="rId54" ref="L164"/>
    <hyperlink r:id="rId55" ref="L167"/>
    <hyperlink r:id="rId56" ref="L168"/>
    <hyperlink r:id="rId57" ref="L169"/>
    <hyperlink r:id="rId58" location="/consulta" ref="L170"/>
    <hyperlink r:id="rId59" ref="L211"/>
    <hyperlink r:id="rId60" ref="L212"/>
    <hyperlink r:id="rId61" ref="L213"/>
    <hyperlink r:id="rId62" ref="L217"/>
    <hyperlink r:id="rId63" ref="L218"/>
    <hyperlink r:id="rId64" ref="L287"/>
    <hyperlink r:id="rId65" ref="L289"/>
    <hyperlink r:id="rId66" ref="L290"/>
    <hyperlink r:id="rId67" ref="L295"/>
    <hyperlink r:id="rId68" ref="L297"/>
    <hyperlink r:id="rId69" ref="L298"/>
    <hyperlink r:id="rId70" ref="L299"/>
    <hyperlink r:id="rId71" ref="L300"/>
    <hyperlink r:id="rId72" ref="L302"/>
    <hyperlink r:id="rId73" ref="L304"/>
    <hyperlink r:id="rId74" ref="L305"/>
    <hyperlink r:id="rId75" ref="L307"/>
    <hyperlink r:id="rId76" ref="L311"/>
    <hyperlink r:id="rId77" ref="L314"/>
    <hyperlink r:id="rId78" ref="L318"/>
    <hyperlink r:id="rId79" ref="L319"/>
    <hyperlink r:id="rId80" ref="L320"/>
    <hyperlink r:id="rId81" ref="L321"/>
    <hyperlink r:id="rId82" ref="L322"/>
    <hyperlink r:id="rId83" ref="L323"/>
    <hyperlink r:id="rId84" ref="L324"/>
    <hyperlink r:id="rId85" ref="L325"/>
    <hyperlink r:id="rId86" ref="L326"/>
    <hyperlink r:id="rId87" ref="L327"/>
    <hyperlink r:id="rId88" ref="L328"/>
    <hyperlink r:id="rId89" ref="L329"/>
    <hyperlink r:id="rId90" ref="L330"/>
    <hyperlink r:id="rId91" ref="L331"/>
    <hyperlink r:id="rId92" ref="L332"/>
    <hyperlink r:id="rId93" ref="L333"/>
    <hyperlink r:id="rId94" ref="L334"/>
    <hyperlink r:id="rId95" ref="L335"/>
    <hyperlink r:id="rId96" ref="L336"/>
    <hyperlink r:id="rId97" ref="L337"/>
    <hyperlink r:id="rId98" ref="L338"/>
    <hyperlink r:id="rId99" ref="L339"/>
    <hyperlink r:id="rId100" ref="L340"/>
    <hyperlink r:id="rId101" ref="L341"/>
    <hyperlink r:id="rId102" ref="L342"/>
    <hyperlink r:id="rId103" ref="L343"/>
    <hyperlink r:id="rId104" ref="L344"/>
    <hyperlink r:id="rId105" ref="L345"/>
    <hyperlink r:id="rId106" ref="L346"/>
    <hyperlink r:id="rId107" ref="L347"/>
    <hyperlink r:id="rId108" ref="L348"/>
    <hyperlink r:id="rId109" ref="L349"/>
    <hyperlink r:id="rId110" ref="L350"/>
    <hyperlink r:id="rId111" ref="L351"/>
    <hyperlink r:id="rId112" ref="L352"/>
    <hyperlink r:id="rId113" ref="L353"/>
    <hyperlink r:id="rId114" ref="L354"/>
    <hyperlink r:id="rId115" ref="L355"/>
    <hyperlink r:id="rId116" ref="L356"/>
    <hyperlink r:id="rId117" ref="L357"/>
    <hyperlink r:id="rId118" ref="L358"/>
    <hyperlink r:id="rId119" ref="L359"/>
    <hyperlink r:id="rId120" ref="L360"/>
    <hyperlink r:id="rId121" ref="L361"/>
    <hyperlink r:id="rId122" ref="L362"/>
    <hyperlink r:id="rId123" ref="L363"/>
    <hyperlink r:id="rId124" ref="L364"/>
    <hyperlink r:id="rId125" ref="L365"/>
    <hyperlink r:id="rId126" ref="L366"/>
    <hyperlink r:id="rId127" ref="L369"/>
    <hyperlink r:id="rId128" ref="L370"/>
    <hyperlink r:id="rId129" ref="L371"/>
    <hyperlink r:id="rId130" ref="L372"/>
    <hyperlink r:id="rId131" ref="L373"/>
    <hyperlink r:id="rId132" ref="L374"/>
    <hyperlink r:id="rId133" ref="L375"/>
    <hyperlink r:id="rId134" ref="L377"/>
    <hyperlink r:id="rId135" ref="L379"/>
    <hyperlink r:id="rId136" ref="L380"/>
    <hyperlink r:id="rId137" ref="L384"/>
    <hyperlink r:id="rId138" ref="L420"/>
    <hyperlink r:id="rId139" ref="L421"/>
    <hyperlink r:id="rId140" ref="L425"/>
    <hyperlink r:id="rId141" ref="L426"/>
    <hyperlink r:id="rId142" ref="L441"/>
    <hyperlink r:id="rId143" location="/" ref="L444"/>
    <hyperlink r:id="rId144" ref="L445"/>
    <hyperlink r:id="rId145" ref="L447"/>
    <hyperlink r:id="rId146" ref="L449"/>
    <hyperlink r:id="rId147" ref="L460"/>
    <hyperlink r:id="rId148" ref="L462"/>
    <hyperlink r:id="rId149" ref="L467"/>
    <hyperlink r:id="rId150" ref="L472"/>
    <hyperlink r:id="rId151" ref="L473"/>
    <hyperlink r:id="rId152" ref="L474"/>
    <hyperlink r:id="rId153" ref="L476"/>
    <hyperlink r:id="rId154" ref="L478"/>
    <hyperlink r:id="rId155" ref="L480"/>
    <hyperlink r:id="rId156" location="/anhembi2" ref="L484"/>
    <hyperlink r:id="rId157" ref="L490"/>
    <hyperlink r:id="rId158" ref="L492"/>
    <hyperlink r:id="rId159" ref="L493"/>
    <hyperlink r:id="rId160" ref="L494"/>
    <hyperlink r:id="rId161" ref="L495"/>
    <hyperlink r:id="rId162" ref="L496"/>
    <hyperlink r:id="rId163" ref="L497"/>
    <hyperlink r:id="rId164" ref="L498"/>
    <hyperlink r:id="rId165" ref="L499"/>
    <hyperlink r:id="rId166" ref="L500"/>
    <hyperlink r:id="rId167" ref="L501"/>
    <hyperlink r:id="rId168" ref="L502"/>
    <hyperlink r:id="rId169" ref="L505"/>
    <hyperlink r:id="rId170" ref="L507"/>
    <hyperlink r:id="rId171" ref="L509"/>
    <hyperlink r:id="rId172" ref="L511"/>
    <hyperlink r:id="rId173" ref="L512"/>
    <hyperlink r:id="rId174" ref="L513"/>
    <hyperlink r:id="rId175" ref="L514"/>
    <hyperlink r:id="rId176" ref="L515"/>
    <hyperlink r:id="rId177" ref="L521"/>
    <hyperlink r:id="rId178" ref="L531"/>
    <hyperlink r:id="rId179" ref="L532"/>
    <hyperlink r:id="rId180" ref="L534"/>
    <hyperlink r:id="rId181" ref="L538"/>
    <hyperlink r:id="rId182" ref="L540"/>
    <hyperlink r:id="rId183" ref="L544"/>
    <hyperlink r:id="rId184" ref="L551"/>
    <hyperlink r:id="rId185" ref="L557"/>
    <hyperlink r:id="rId186" ref="L558"/>
    <hyperlink r:id="rId187" ref="L567"/>
    <hyperlink r:id="rId188" ref="L568"/>
    <hyperlink r:id="rId189" ref="L569"/>
    <hyperlink r:id="rId190" ref="L570"/>
    <hyperlink r:id="rId191" ref="L571"/>
    <hyperlink r:id="rId192" ref="L572"/>
    <hyperlink r:id="rId193" ref="L573"/>
    <hyperlink r:id="rId194" ref="L580"/>
    <hyperlink r:id="rId195" ref="L586"/>
    <hyperlink r:id="rId196" ref="L588"/>
    <hyperlink r:id="rId197" ref="L590"/>
    <hyperlink r:id="rId198" ref="L592"/>
    <hyperlink r:id="rId199" ref="L593"/>
    <hyperlink r:id="rId200" ref="L602"/>
    <hyperlink r:id="rId201" ref="L603"/>
    <hyperlink r:id="rId202" ref="L604"/>
    <hyperlink r:id="rId203" ref="L605"/>
    <hyperlink r:id="rId204" ref="L618"/>
    <hyperlink r:id="rId205" ref="L619"/>
    <hyperlink r:id="rId206" ref="L620"/>
    <hyperlink r:id="rId207" ref="L621"/>
    <hyperlink r:id="rId208" ref="L622"/>
    <hyperlink r:id="rId209" ref="L623"/>
    <hyperlink r:id="rId210" ref="L624"/>
    <hyperlink r:id="rId211" ref="L625"/>
    <hyperlink r:id="rId212" ref="L626"/>
    <hyperlink r:id="rId213" ref="L629"/>
    <hyperlink r:id="rId214" ref="L634"/>
    <hyperlink r:id="rId215" ref="L635"/>
    <hyperlink r:id="rId216" ref="L642"/>
    <hyperlink r:id="rId217" ref="L643"/>
    <hyperlink r:id="rId218" ref="L644"/>
    <hyperlink r:id="rId219" ref="L659"/>
    <hyperlink r:id="rId220" ref="L660"/>
    <hyperlink r:id="rId221" ref="L661"/>
    <hyperlink r:id="rId222" ref="L662"/>
    <hyperlink r:id="rId223" ref="L663"/>
    <hyperlink r:id="rId224" ref="L664"/>
    <hyperlink r:id="rId225" ref="L665"/>
    <hyperlink r:id="rId226" ref="L666"/>
    <hyperlink r:id="rId227" ref="L667"/>
    <hyperlink r:id="rId228" ref="L668"/>
    <hyperlink r:id="rId229" ref="L669"/>
    <hyperlink r:id="rId230" ref="L670"/>
    <hyperlink r:id="rId231" ref="L671"/>
    <hyperlink r:id="rId232" ref="L672"/>
    <hyperlink r:id="rId233" ref="L673"/>
    <hyperlink r:id="rId234" ref="L691"/>
    <hyperlink r:id="rId235" ref="L692"/>
    <hyperlink r:id="rId236" ref="L693"/>
    <hyperlink r:id="rId237" ref="L694"/>
    <hyperlink r:id="rId238" ref="L702"/>
    <hyperlink r:id="rId239" ref="L704"/>
    <hyperlink r:id="rId240" ref="L706"/>
    <hyperlink r:id="rId241" ref="L708"/>
    <hyperlink r:id="rId242" ref="L709"/>
    <hyperlink r:id="rId243" ref="L710"/>
    <hyperlink r:id="rId244" ref="L711"/>
    <hyperlink r:id="rId245" ref="L712"/>
    <hyperlink r:id="rId246" ref="L713"/>
    <hyperlink r:id="rId247" ref="L714"/>
    <hyperlink r:id="rId248" ref="L715"/>
    <hyperlink r:id="rId249" ref="L716"/>
    <hyperlink r:id="rId250" ref="L717"/>
    <hyperlink r:id="rId251" ref="L718"/>
    <hyperlink r:id="rId252" ref="L725"/>
    <hyperlink r:id="rId253" ref="L726"/>
    <hyperlink r:id="rId254" ref="L727"/>
    <hyperlink r:id="rId255" ref="L728"/>
    <hyperlink r:id="rId256" ref="L729"/>
    <hyperlink r:id="rId257" ref="L730"/>
    <hyperlink r:id="rId258" ref="L731"/>
    <hyperlink r:id="rId259" ref="L756"/>
    <hyperlink r:id="rId260" ref="L757"/>
    <hyperlink r:id="rId261" ref="L758"/>
    <hyperlink r:id="rId262" ref="L759"/>
    <hyperlink r:id="rId263" ref="L773"/>
    <hyperlink r:id="rId264" ref="L774"/>
    <hyperlink r:id="rId265" ref="L787"/>
    <hyperlink r:id="rId266" ref="L788"/>
    <hyperlink r:id="rId267" ref="L789"/>
    <hyperlink r:id="rId268" ref="L791"/>
    <hyperlink r:id="rId269" ref="L792"/>
    <hyperlink r:id="rId270" ref="L793"/>
    <hyperlink r:id="rId271" ref="L794"/>
    <hyperlink r:id="rId272" ref="L795"/>
    <hyperlink r:id="rId273" ref="L801"/>
    <hyperlink r:id="rId274" ref="L807"/>
    <hyperlink r:id="rId275" ref="L808"/>
    <hyperlink r:id="rId276" ref="L809"/>
    <hyperlink r:id="rId277" ref="L812"/>
    <hyperlink r:id="rId278" ref="L819"/>
    <hyperlink r:id="rId279" ref="L820"/>
    <hyperlink r:id="rId280" ref="L821"/>
    <hyperlink r:id="rId281" ref="L822"/>
    <hyperlink r:id="rId282" ref="L823"/>
    <hyperlink r:id="rId283" ref="L824"/>
    <hyperlink r:id="rId284" ref="L829"/>
    <hyperlink r:id="rId285" ref="L832"/>
    <hyperlink r:id="rId286" ref="L839"/>
    <hyperlink r:id="rId287" ref="L847"/>
    <hyperlink r:id="rId288" ref="L848"/>
    <hyperlink r:id="rId289" ref="L849"/>
    <hyperlink r:id="rId290" ref="L854"/>
    <hyperlink r:id="rId291" ref="L855"/>
    <hyperlink r:id="rId292" ref="L856"/>
    <hyperlink r:id="rId293" ref="L857"/>
    <hyperlink r:id="rId294" ref="L858"/>
    <hyperlink r:id="rId295" ref="L860"/>
    <hyperlink r:id="rId296" ref="L861"/>
    <hyperlink r:id="rId297" ref="L868"/>
    <hyperlink r:id="rId298" ref="L869"/>
    <hyperlink r:id="rId299" ref="L870"/>
    <hyperlink r:id="rId300" ref="L875"/>
    <hyperlink r:id="rId301" ref="L876"/>
    <hyperlink r:id="rId302" ref="L877"/>
    <hyperlink r:id="rId303" ref="L878"/>
    <hyperlink r:id="rId304" ref="L879"/>
    <hyperlink r:id="rId305" ref="L880"/>
    <hyperlink r:id="rId306" ref="L881"/>
    <hyperlink r:id="rId307" ref="L882"/>
    <hyperlink r:id="rId308" ref="L883"/>
    <hyperlink r:id="rId309" ref="L884"/>
    <hyperlink r:id="rId310" ref="L885"/>
    <hyperlink r:id="rId311" ref="L886"/>
    <hyperlink r:id="rId312" ref="L887"/>
    <hyperlink r:id="rId313" ref="L888"/>
    <hyperlink r:id="rId314" ref="L889"/>
    <hyperlink r:id="rId315" ref="L948"/>
    <hyperlink r:id="rId316" ref="L949"/>
    <hyperlink r:id="rId317" ref="L950"/>
    <hyperlink r:id="rId318" ref="L951"/>
    <hyperlink r:id="rId319" ref="L952"/>
    <hyperlink r:id="rId320" ref="L954"/>
    <hyperlink r:id="rId321" ref="L955"/>
    <hyperlink r:id="rId322" ref="L962"/>
    <hyperlink r:id="rId323" ref="L965"/>
    <hyperlink r:id="rId324" ref="L966"/>
    <hyperlink r:id="rId325" ref="L967"/>
    <hyperlink r:id="rId326" ref="L968"/>
    <hyperlink r:id="rId327" ref="L969"/>
    <hyperlink r:id="rId328" ref="L970"/>
    <hyperlink r:id="rId329" ref="L972"/>
    <hyperlink r:id="rId330" ref="L973"/>
    <hyperlink r:id="rId331" ref="L974"/>
    <hyperlink r:id="rId332" ref="L975"/>
    <hyperlink r:id="rId333" ref="L976"/>
    <hyperlink r:id="rId334" ref="L977"/>
    <hyperlink r:id="rId335" ref="L978"/>
    <hyperlink r:id="rId336" ref="L979"/>
    <hyperlink r:id="rId337" ref="L980"/>
    <hyperlink r:id="rId338" ref="L981"/>
    <hyperlink r:id="rId339" ref="L982"/>
    <hyperlink r:id="rId340" ref="L983"/>
    <hyperlink r:id="rId341" ref="L984"/>
    <hyperlink r:id="rId342" ref="L985"/>
  </hyperlinks>
  <printOptions/>
  <pageMargins bottom="0.787401575" footer="0.0" header="0.0" left="0.511811024" right="0.511811024" top="0.787401575"/>
  <pageSetup paperSize="9" orientation="portrait"/>
  <drawing r:id="rId3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48" t="s">
        <v>1615</v>
      </c>
      <c r="B1" s="49" t="s">
        <v>1616</v>
      </c>
    </row>
    <row r="2" ht="9.75" customHeight="1">
      <c r="A2" s="50">
        <v>1.0</v>
      </c>
      <c r="B2" s="51" t="s">
        <v>1617</v>
      </c>
    </row>
    <row r="3" ht="9.75" customHeight="1">
      <c r="A3" s="50">
        <v>2.0</v>
      </c>
      <c r="B3" s="51" t="s">
        <v>889</v>
      </c>
    </row>
    <row r="4" ht="9.75" customHeight="1">
      <c r="A4" s="50">
        <v>3.0</v>
      </c>
      <c r="B4" s="51" t="s">
        <v>1618</v>
      </c>
    </row>
    <row r="5" ht="9.75" customHeight="1">
      <c r="A5" s="50">
        <v>4.0</v>
      </c>
      <c r="B5" s="51" t="s">
        <v>1619</v>
      </c>
    </row>
    <row r="6" ht="9.75" customHeight="1">
      <c r="A6" s="50">
        <v>5.0</v>
      </c>
      <c r="B6" s="51" t="s">
        <v>1620</v>
      </c>
    </row>
    <row r="7" ht="9.75" customHeight="1">
      <c r="A7" s="50">
        <v>6.0</v>
      </c>
      <c r="B7" s="51" t="s">
        <v>1621</v>
      </c>
    </row>
    <row r="8" ht="9.75" customHeight="1">
      <c r="A8" s="50">
        <v>7.0</v>
      </c>
      <c r="B8" s="51" t="s">
        <v>1622</v>
      </c>
    </row>
    <row r="9" ht="9.75" customHeight="1">
      <c r="A9" s="50">
        <v>8.0</v>
      </c>
      <c r="B9" s="51" t="s">
        <v>1623</v>
      </c>
    </row>
    <row r="10" ht="9.75" customHeight="1">
      <c r="A10" s="50">
        <v>9.0</v>
      </c>
      <c r="B10" s="51" t="s">
        <v>1624</v>
      </c>
    </row>
    <row r="11" ht="9.75" customHeight="1">
      <c r="A11" s="50">
        <v>11.0</v>
      </c>
      <c r="B11" s="51" t="s">
        <v>1625</v>
      </c>
      <c r="E11" s="14"/>
    </row>
    <row r="12" ht="9.75" customHeight="1">
      <c r="A12" s="52">
        <v>12.0</v>
      </c>
      <c r="B12" s="51" t="s">
        <v>1626</v>
      </c>
    </row>
    <row r="13" ht="9.75" customHeight="1">
      <c r="A13" s="52">
        <v>13.0</v>
      </c>
      <c r="B13" s="51" t="s">
        <v>1627</v>
      </c>
    </row>
    <row r="14" ht="9.75" customHeight="1">
      <c r="A14" s="52">
        <v>14.0</v>
      </c>
      <c r="B14" s="51" t="s">
        <v>1628</v>
      </c>
    </row>
    <row r="15" ht="9.75" customHeight="1">
      <c r="A15" s="52">
        <v>15.0</v>
      </c>
      <c r="B15" s="51" t="s">
        <v>1629</v>
      </c>
    </row>
    <row r="16" ht="9.75" customHeight="1">
      <c r="A16" s="50"/>
      <c r="B16" s="51"/>
    </row>
    <row r="17" ht="9.75" customHeight="1">
      <c r="A17" s="50"/>
      <c r="B17" s="51"/>
    </row>
    <row r="18" ht="9.75" customHeight="1">
      <c r="A18" s="50"/>
      <c r="B18" s="51"/>
    </row>
    <row r="19" ht="9.75" customHeight="1">
      <c r="A19" s="50"/>
      <c r="B19" s="51"/>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48" t="s">
        <v>1615</v>
      </c>
      <c r="B1" s="51" t="s">
        <v>1616</v>
      </c>
      <c r="C1" s="49" t="s">
        <v>1630</v>
      </c>
      <c r="D1" s="8" t="s">
        <v>1631</v>
      </c>
      <c r="E1" s="51" t="s">
        <v>1632</v>
      </c>
      <c r="F1" s="49" t="s">
        <v>1633</v>
      </c>
      <c r="G1" s="49" t="s">
        <v>1634</v>
      </c>
      <c r="H1" s="49" t="s">
        <v>1635</v>
      </c>
      <c r="I1" s="49" t="s">
        <v>1636</v>
      </c>
      <c r="J1" s="51" t="s">
        <v>1637</v>
      </c>
      <c r="K1" s="8" t="s">
        <v>1638</v>
      </c>
      <c r="L1" s="51" t="s">
        <v>1639</v>
      </c>
      <c r="M1" s="49" t="s">
        <v>1640</v>
      </c>
      <c r="N1" s="51" t="s">
        <v>1641</v>
      </c>
      <c r="O1" s="49" t="s">
        <v>2</v>
      </c>
      <c r="P1" s="51" t="s">
        <v>3</v>
      </c>
      <c r="Q1" s="53" t="s">
        <v>1642</v>
      </c>
      <c r="R1" s="53" t="s">
        <v>1643</v>
      </c>
    </row>
    <row r="2" ht="9.75" customHeight="1">
      <c r="A2" s="50">
        <v>1.0</v>
      </c>
      <c r="B2" s="51" t="s">
        <v>1644</v>
      </c>
      <c r="C2" s="51" t="s">
        <v>1645</v>
      </c>
      <c r="D2" s="51">
        <v>0.0</v>
      </c>
      <c r="E2" s="51" t="str">
        <f t="shared" ref="E2:E19" si="1">IF(D2=1,"Consulta aberta","Consulta Encerrada")</f>
        <v>Consulta Encerrada</v>
      </c>
      <c r="F2" s="9" t="s">
        <v>1646</v>
      </c>
      <c r="G2" s="54">
        <v>26.35</v>
      </c>
      <c r="H2" s="55">
        <v>43293.0</v>
      </c>
      <c r="I2" s="9">
        <v>1.0</v>
      </c>
      <c r="J2" s="9" t="str">
        <f>IFERROR(VLOOKUP(I2,origens!$A$2:$B$100,2,0),"0")</f>
        <v>MEM - Setor Central</v>
      </c>
      <c r="K2" s="9">
        <v>0.0</v>
      </c>
      <c r="L2" s="9" t="str">
        <f t="shared" ref="L2:L19" si="2">IF(K2=1,"Privado","Público")</f>
        <v>Público</v>
      </c>
      <c r="M2" s="9">
        <v>1.0</v>
      </c>
      <c r="N2" s="9" t="str">
        <f>IFERROR(VLOOKUP(M2,proponentes!$A$2:$B$100,2,0),"0")</f>
        <v>PMSP - SMUL</v>
      </c>
      <c r="O2" s="9">
        <v>9.0</v>
      </c>
      <c r="P2" s="9" t="str">
        <f>IFERROR(VLOOKUP(O2,tramitacao!$A$2:$B$101,2,0),"0")</f>
        <v>Suspenso</v>
      </c>
      <c r="Q2" s="56" t="s">
        <v>1647</v>
      </c>
      <c r="R2" s="53" t="s">
        <v>1648</v>
      </c>
    </row>
    <row r="3" ht="9.75" customHeight="1">
      <c r="A3" s="50">
        <v>2.0</v>
      </c>
      <c r="B3" s="51" t="s">
        <v>1649</v>
      </c>
      <c r="C3" s="51" t="s">
        <v>1650</v>
      </c>
      <c r="D3" s="51">
        <v>0.0</v>
      </c>
      <c r="E3" s="51" t="str">
        <f t="shared" si="1"/>
        <v>Consulta Encerrada</v>
      </c>
      <c r="F3" s="9" t="s">
        <v>1651</v>
      </c>
      <c r="G3" s="54">
        <v>31.24</v>
      </c>
      <c r="H3" s="57" t="s">
        <v>1652</v>
      </c>
      <c r="I3" s="51">
        <v>2.0</v>
      </c>
      <c r="J3" s="9" t="str">
        <f>IFERROR(VLOOKUP(I3,origens!$A$2:$B$100,2,0),"0")</f>
        <v>MEM - proximidade CEAGESP</v>
      </c>
      <c r="K3" s="9">
        <v>1.0</v>
      </c>
      <c r="L3" s="9" t="str">
        <f t="shared" si="2"/>
        <v>Privado</v>
      </c>
      <c r="M3" s="51">
        <v>6.0</v>
      </c>
      <c r="N3" s="9" t="str">
        <f>IFERROR(VLOOKUP(M3,proponentes!$A$2:$B$100,2,0),"0")</f>
        <v>Votorantim, Urbem, SDI, BVEP S.A.</v>
      </c>
      <c r="O3" s="9">
        <v>7.0</v>
      </c>
      <c r="P3" s="9" t="str">
        <f>IFERROR(VLOOKUP(O3,tramitacao!$A$2:$B$101,2,0),"0")</f>
        <v>Encaminhamento Jurídico</v>
      </c>
      <c r="Q3" s="56" t="s">
        <v>1653</v>
      </c>
      <c r="R3" s="53" t="s">
        <v>1654</v>
      </c>
    </row>
    <row r="4" ht="9.75" customHeight="1">
      <c r="A4" s="50">
        <v>3.0</v>
      </c>
      <c r="B4" s="9" t="s">
        <v>1655</v>
      </c>
      <c r="C4" s="9" t="s">
        <v>1656</v>
      </c>
      <c r="D4" s="9">
        <v>0.0</v>
      </c>
      <c r="E4" s="9" t="str">
        <f t="shared" si="1"/>
        <v>Consulta Encerrada</v>
      </c>
      <c r="F4" s="9" t="s">
        <v>1657</v>
      </c>
      <c r="G4" s="54">
        <v>5380.35</v>
      </c>
      <c r="H4" s="58">
        <v>43929.0</v>
      </c>
      <c r="I4" s="9">
        <v>4.0</v>
      </c>
      <c r="J4" s="9" t="str">
        <f>IFERROR(VLOOKUP(I4,origens!$A$2:$B$100,2,0),"0")</f>
        <v>PDE - Artigo 76</v>
      </c>
      <c r="K4" s="9">
        <v>0.0</v>
      </c>
      <c r="L4" s="9" t="str">
        <f t="shared" si="2"/>
        <v>Público</v>
      </c>
      <c r="M4" s="9">
        <v>2.0</v>
      </c>
      <c r="N4" s="9" t="str">
        <f>IFERROR(VLOOKUP(M4,proponentes!$A$2:$B$100,2,0),"0")</f>
        <v>PMSP - SMDU</v>
      </c>
      <c r="O4" s="9">
        <v>5.0</v>
      </c>
      <c r="P4" s="9" t="str">
        <f>IFERROR(VLOOKUP(O4,tramitacao!$A$2:$B$101,2,0),"0")</f>
        <v>Discussão Pública</v>
      </c>
      <c r="Q4" s="56" t="s">
        <v>1658</v>
      </c>
      <c r="R4" s="56" t="s">
        <v>1659</v>
      </c>
      <c r="S4" s="9"/>
      <c r="T4" s="9"/>
      <c r="U4" s="9"/>
      <c r="V4" s="9"/>
      <c r="W4" s="9"/>
      <c r="X4" s="9"/>
      <c r="Y4" s="9"/>
      <c r="Z4" s="9"/>
    </row>
    <row r="5" ht="9.75" customHeight="1">
      <c r="A5" s="50">
        <v>4.0</v>
      </c>
      <c r="B5" s="51" t="s">
        <v>1660</v>
      </c>
      <c r="C5" s="51" t="s">
        <v>1661</v>
      </c>
      <c r="D5" s="51">
        <v>0.0</v>
      </c>
      <c r="E5" s="51" t="str">
        <f t="shared" si="1"/>
        <v>Consulta Encerrada</v>
      </c>
      <c r="F5" s="9" t="s">
        <v>1662</v>
      </c>
      <c r="G5" s="54">
        <v>600.92</v>
      </c>
      <c r="H5" s="55">
        <v>43294.0</v>
      </c>
      <c r="I5" s="9">
        <v>9.0</v>
      </c>
      <c r="J5" s="9" t="str">
        <f>IFERROR(VLOOKUP(I5,origens!$A$2:$B$100,2,0),"0")</f>
        <v>ZOE - Novo entreposto SP</v>
      </c>
      <c r="K5" s="9">
        <v>1.0</v>
      </c>
      <c r="L5" s="9" t="str">
        <f t="shared" si="2"/>
        <v>Privado</v>
      </c>
      <c r="M5" s="9">
        <v>7.0</v>
      </c>
      <c r="N5" s="9" t="str">
        <f>IFERROR(VLOOKUP(M5,proponentes!$A$2:$B$100,2,0),"0")</f>
        <v>VS Bandeirante Empreendimentos Imobiliarios LTDAVS Banguera Empreendimentos Imobiliarios LTDAPADESP/NESPCarlos Leite I Stuchi &amp; Leite Projetos (Coordenação)</v>
      </c>
      <c r="O5" s="9">
        <v>8.0</v>
      </c>
      <c r="P5" s="9" t="str">
        <f>IFERROR(VLOOKUP(O5,tramitacao!$A$2:$B$101,2,0),"0")</f>
        <v>Implantação</v>
      </c>
      <c r="Q5" s="56" t="s">
        <v>1663</v>
      </c>
      <c r="R5" s="53" t="s">
        <v>1664</v>
      </c>
    </row>
    <row r="6" ht="9.75" customHeight="1">
      <c r="A6" s="50">
        <v>5.0</v>
      </c>
      <c r="B6" s="51" t="s">
        <v>1665</v>
      </c>
      <c r="C6" s="51" t="s">
        <v>1666</v>
      </c>
      <c r="D6" s="51">
        <v>0.0</v>
      </c>
      <c r="E6" s="51" t="str">
        <f t="shared" si="1"/>
        <v>Consulta Encerrada</v>
      </c>
      <c r="F6" s="9" t="s">
        <v>1667</v>
      </c>
      <c r="G6" s="54">
        <v>2192.05</v>
      </c>
      <c r="H6" s="55">
        <v>43342.0</v>
      </c>
      <c r="I6" s="9">
        <v>4.0</v>
      </c>
      <c r="J6" s="9" t="str">
        <f>IFERROR(VLOOKUP(I6,origens!$A$2:$B$100,2,0),"0")</f>
        <v>PDE - Artigo 76</v>
      </c>
      <c r="K6" s="9">
        <v>0.0</v>
      </c>
      <c r="L6" s="9" t="str">
        <f t="shared" si="2"/>
        <v>Público</v>
      </c>
      <c r="M6" s="9">
        <v>1.0</v>
      </c>
      <c r="N6" s="9" t="str">
        <f>IFERROR(VLOOKUP(M6,proponentes!$A$2:$B$100,2,0),"0")</f>
        <v>PMSP - SMUL</v>
      </c>
      <c r="O6" s="9">
        <v>7.0</v>
      </c>
      <c r="P6" s="9" t="str">
        <f>IFERROR(VLOOKUP(O6,tramitacao!$A$2:$B$101,2,0),"0")</f>
        <v>Encaminhamento Jurídico</v>
      </c>
      <c r="Q6" s="56" t="s">
        <v>1668</v>
      </c>
      <c r="R6" s="53" t="s">
        <v>1669</v>
      </c>
    </row>
    <row r="7" ht="9.75" customHeight="1">
      <c r="A7" s="50">
        <v>7.0</v>
      </c>
      <c r="B7" s="51" t="s">
        <v>1670</v>
      </c>
      <c r="C7" s="51" t="s">
        <v>1671</v>
      </c>
      <c r="D7" s="51">
        <v>0.0</v>
      </c>
      <c r="E7" s="51" t="str">
        <f t="shared" si="1"/>
        <v>Consulta Encerrada</v>
      </c>
      <c r="F7" s="9" t="s">
        <v>1672</v>
      </c>
      <c r="G7" s="54">
        <v>46.45</v>
      </c>
      <c r="H7" s="55">
        <v>43397.0</v>
      </c>
      <c r="I7" s="9">
        <v>7.0</v>
      </c>
      <c r="J7" s="9" t="str">
        <f>IFERROR(VLOOKUP(I7,origens!$A$2:$B$100,2,0),"0")</f>
        <v>Programa de Desestatização</v>
      </c>
      <c r="K7" s="9">
        <v>0.0</v>
      </c>
      <c r="L7" s="9" t="str">
        <f t="shared" si="2"/>
        <v>Público</v>
      </c>
      <c r="M7" s="9">
        <v>3.0</v>
      </c>
      <c r="N7" s="9" t="str">
        <f>IFERROR(VLOOKUP(M7,proponentes!$A$2:$B$100,2,0),"0")</f>
        <v>PMSP - SMDP/SPP</v>
      </c>
      <c r="O7" s="9">
        <v>8.0</v>
      </c>
      <c r="P7" s="9" t="str">
        <f>IFERROR(VLOOKUP(O7,tramitacao!$A$2:$B$101,2,0),"0")</f>
        <v>Implantação</v>
      </c>
      <c r="Q7" s="56" t="s">
        <v>1673</v>
      </c>
      <c r="R7" s="53" t="s">
        <v>1674</v>
      </c>
    </row>
    <row r="8" ht="9.75" customHeight="1">
      <c r="A8" s="50">
        <v>8.0</v>
      </c>
      <c r="B8" s="51" t="s">
        <v>1675</v>
      </c>
      <c r="C8" s="51" t="s">
        <v>1676</v>
      </c>
      <c r="D8" s="51">
        <v>0.0</v>
      </c>
      <c r="E8" s="51" t="str">
        <f t="shared" si="1"/>
        <v>Consulta Encerrada</v>
      </c>
      <c r="F8" s="9" t="s">
        <v>1672</v>
      </c>
      <c r="G8" s="54">
        <v>6.99</v>
      </c>
      <c r="H8" s="55">
        <v>43397.0</v>
      </c>
      <c r="I8" s="9">
        <v>7.0</v>
      </c>
      <c r="J8" s="9" t="str">
        <f>IFERROR(VLOOKUP(I8,origens!$A$2:$B$100,2,0),"0")</f>
        <v>Programa de Desestatização</v>
      </c>
      <c r="K8" s="9">
        <v>0.0</v>
      </c>
      <c r="L8" s="9" t="str">
        <f t="shared" si="2"/>
        <v>Público</v>
      </c>
      <c r="M8" s="9">
        <v>3.0</v>
      </c>
      <c r="N8" s="9" t="str">
        <f>IFERROR(VLOOKUP(M8,proponentes!$A$2:$B$100,2,0),"0")</f>
        <v>PMSP - SMDP/SPP</v>
      </c>
      <c r="O8" s="9">
        <v>8.0</v>
      </c>
      <c r="P8" s="9" t="str">
        <f>IFERROR(VLOOKUP(O8,tramitacao!$A$2:$B$101,2,0),"0")</f>
        <v>Implantação</v>
      </c>
      <c r="Q8" s="56" t="s">
        <v>1677</v>
      </c>
      <c r="R8" s="53" t="s">
        <v>1678</v>
      </c>
    </row>
    <row r="9" ht="9.75" customHeight="1">
      <c r="A9" s="50">
        <v>9.0</v>
      </c>
      <c r="B9" s="51" t="s">
        <v>1679</v>
      </c>
      <c r="C9" s="51" t="s">
        <v>1680</v>
      </c>
      <c r="D9" s="51">
        <v>0.0</v>
      </c>
      <c r="E9" s="51" t="str">
        <f t="shared" si="1"/>
        <v>Consulta Encerrada</v>
      </c>
      <c r="F9" s="9" t="s">
        <v>1651</v>
      </c>
      <c r="G9" s="54">
        <v>26.85</v>
      </c>
      <c r="H9" s="55">
        <v>43364.0</v>
      </c>
      <c r="I9" s="9">
        <v>3.0</v>
      </c>
      <c r="J9" s="9" t="str">
        <f>IFERROR(VLOOKUP(I9,origens!$A$2:$B$100,2,0),"0")</f>
        <v>MEM - Área de influência OUCFL</v>
      </c>
      <c r="K9" s="9">
        <v>1.0</v>
      </c>
      <c r="L9" s="9" t="str">
        <f t="shared" si="2"/>
        <v>Privado</v>
      </c>
      <c r="M9" s="9">
        <v>5.0</v>
      </c>
      <c r="N9" s="9" t="str">
        <f>IFERROR(VLOOKUP(M9,proponentes!$A$2:$B$100,2,0),"0")</f>
        <v>SPE Horizonte Branco</v>
      </c>
      <c r="O9" s="9">
        <v>3.0</v>
      </c>
      <c r="P9" s="9" t="str">
        <f>IFERROR(VLOOKUP(O9,tramitacao!$A$2:$B$101,2,0),"0")</f>
        <v>Avaliação SMUL</v>
      </c>
      <c r="Q9" s="56" t="s">
        <v>1681</v>
      </c>
      <c r="R9" s="53" t="s">
        <v>1682</v>
      </c>
    </row>
    <row r="10" ht="9.75" customHeight="1">
      <c r="A10" s="50">
        <v>10.0</v>
      </c>
      <c r="B10" s="51" t="s">
        <v>1683</v>
      </c>
      <c r="C10" s="51" t="s">
        <v>1684</v>
      </c>
      <c r="D10" s="51">
        <v>0.0</v>
      </c>
      <c r="E10" s="51" t="str">
        <f t="shared" si="1"/>
        <v>Consulta Encerrada</v>
      </c>
      <c r="F10" s="9" t="s">
        <v>1685</v>
      </c>
      <c r="G10" s="54">
        <v>15.16</v>
      </c>
      <c r="H10" s="55">
        <v>43579.0</v>
      </c>
      <c r="I10" s="9">
        <v>10.0</v>
      </c>
      <c r="J10" s="9" t="str">
        <f>IFERROR(VLOOKUP(I10,origens!$A$2:$B$100,2,0),"0")</f>
        <v>ZOE</v>
      </c>
      <c r="K10" s="9">
        <v>0.0</v>
      </c>
      <c r="L10" s="9" t="str">
        <f t="shared" si="2"/>
        <v>Público</v>
      </c>
      <c r="M10" s="9">
        <v>1.0</v>
      </c>
      <c r="N10" s="9" t="str">
        <f>IFERROR(VLOOKUP(M10,proponentes!$A$2:$B$100,2,0),"0")</f>
        <v>PMSP - SMUL</v>
      </c>
      <c r="O10" s="9">
        <v>3.0</v>
      </c>
      <c r="P10" s="9" t="str">
        <f>IFERROR(VLOOKUP(O10,tramitacao!$A$2:$B$101,2,0),"0")</f>
        <v>Avaliação SMUL</v>
      </c>
      <c r="Q10" s="56" t="s">
        <v>1686</v>
      </c>
      <c r="R10" s="53" t="s">
        <v>1687</v>
      </c>
    </row>
    <row r="11" ht="9.75" customHeight="1">
      <c r="A11" s="50">
        <v>11.0</v>
      </c>
      <c r="B11" s="9" t="s">
        <v>1688</v>
      </c>
      <c r="C11" s="9" t="s">
        <v>1689</v>
      </c>
      <c r="D11" s="9">
        <v>0.0</v>
      </c>
      <c r="E11" s="9" t="str">
        <f t="shared" si="1"/>
        <v>Consulta Encerrada</v>
      </c>
      <c r="F11" s="9" t="s">
        <v>1646</v>
      </c>
      <c r="G11" s="54">
        <v>1818.21</v>
      </c>
      <c r="H11" s="55">
        <v>43929.0</v>
      </c>
      <c r="I11" s="9">
        <v>5.0</v>
      </c>
      <c r="J11" s="9" t="str">
        <f>IFERROR(VLOOKUP(I11,origens!$A$2:$B$100,2,0),"0")</f>
        <v>PDE - Artigo 382</v>
      </c>
      <c r="K11" s="9">
        <v>0.0</v>
      </c>
      <c r="L11" s="9" t="str">
        <f t="shared" si="2"/>
        <v>Público</v>
      </c>
      <c r="M11" s="9">
        <v>1.0</v>
      </c>
      <c r="N11" s="9" t="str">
        <f>IFERROR(VLOOKUP(M11,proponentes!$A$2:$B$100,2,0),"0")</f>
        <v>PMSP - SMUL</v>
      </c>
      <c r="O11" s="9">
        <v>6.0</v>
      </c>
      <c r="P11" s="9" t="str">
        <f>IFERROR(VLOOKUP(O11,tramitacao!$A$2:$B$101,2,0),"0")</f>
        <v>Consolidação PIU</v>
      </c>
      <c r="Q11" s="56" t="s">
        <v>1690</v>
      </c>
      <c r="R11" s="56" t="s">
        <v>1691</v>
      </c>
      <c r="S11" s="9"/>
      <c r="T11" s="9"/>
      <c r="U11" s="9"/>
      <c r="V11" s="9"/>
      <c r="W11" s="9"/>
      <c r="X11" s="9"/>
      <c r="Y11" s="9"/>
      <c r="Z11" s="9"/>
    </row>
    <row r="12" ht="9.75" customHeight="1">
      <c r="A12" s="50">
        <v>12.0</v>
      </c>
      <c r="B12" s="51" t="s">
        <v>1692</v>
      </c>
      <c r="C12" s="51" t="s">
        <v>1693</v>
      </c>
      <c r="D12" s="51">
        <v>0.0</v>
      </c>
      <c r="E12" s="51" t="str">
        <f t="shared" si="1"/>
        <v>Consulta Encerrada</v>
      </c>
      <c r="F12" s="9" t="s">
        <v>1662</v>
      </c>
      <c r="G12" s="54">
        <v>1467.35</v>
      </c>
      <c r="H12" s="55">
        <v>43384.0</v>
      </c>
      <c r="I12" s="9">
        <v>4.0</v>
      </c>
      <c r="J12" s="9" t="str">
        <f>IFERROR(VLOOKUP(I12,origens!$A$2:$B$100,2,0),"0")</f>
        <v>PDE - Artigo 76</v>
      </c>
      <c r="K12" s="9">
        <v>0.0</v>
      </c>
      <c r="L12" s="9" t="str">
        <f t="shared" si="2"/>
        <v>Público</v>
      </c>
      <c r="M12" s="9">
        <v>1.0</v>
      </c>
      <c r="N12" s="9" t="str">
        <f>IFERROR(VLOOKUP(M12,proponentes!$A$2:$B$100,2,0),"0")</f>
        <v>PMSP - SMUL</v>
      </c>
      <c r="O12" s="51">
        <v>7.0</v>
      </c>
      <c r="P12" s="9" t="str">
        <f>IFERROR(VLOOKUP(O12,tramitacao!$A$2:$B$101,2,0),"0")</f>
        <v>Encaminhamento Jurídico</v>
      </c>
      <c r="Q12" s="56" t="s">
        <v>1694</v>
      </c>
      <c r="R12" s="53" t="s">
        <v>1695</v>
      </c>
    </row>
    <row r="13" ht="9.75" customHeight="1">
      <c r="A13" s="50">
        <v>16.0</v>
      </c>
      <c r="B13" s="51" t="s">
        <v>1696</v>
      </c>
      <c r="C13" s="51" t="s">
        <v>1697</v>
      </c>
      <c r="D13" s="51">
        <v>0.0</v>
      </c>
      <c r="E13" s="51" t="str">
        <f t="shared" si="1"/>
        <v>Consulta Encerrada</v>
      </c>
      <c r="F13" s="9" t="s">
        <v>1698</v>
      </c>
      <c r="G13" s="54">
        <v>1640.66</v>
      </c>
      <c r="H13" s="55">
        <v>43294.0</v>
      </c>
      <c r="I13" s="9">
        <v>4.0</v>
      </c>
      <c r="J13" s="9" t="str">
        <f>IFERROR(VLOOKUP(I13,origens!$A$2:$B$100,2,0),"0")</f>
        <v>PDE - Artigo 76</v>
      </c>
      <c r="K13" s="9">
        <v>0.0</v>
      </c>
      <c r="L13" s="9" t="str">
        <f t="shared" si="2"/>
        <v>Público</v>
      </c>
      <c r="M13" s="9">
        <v>1.0</v>
      </c>
      <c r="N13" s="9" t="str">
        <f>IFERROR(VLOOKUP(M13,proponentes!$A$2:$B$100,2,0),"0")</f>
        <v>PMSP - SMUL</v>
      </c>
      <c r="O13" s="51">
        <v>7.0</v>
      </c>
      <c r="P13" s="9" t="str">
        <f>IFERROR(VLOOKUP(O13,tramitacao!$A$2:$B$101,2,0),"0")</f>
        <v>Encaminhamento Jurídico</v>
      </c>
      <c r="Q13" s="56" t="s">
        <v>1699</v>
      </c>
      <c r="R13" s="53" t="s">
        <v>1700</v>
      </c>
    </row>
    <row r="14" ht="9.75" customHeight="1">
      <c r="A14" s="50">
        <v>17.0</v>
      </c>
      <c r="B14" s="51" t="s">
        <v>1701</v>
      </c>
      <c r="C14" s="51" t="s">
        <v>1702</v>
      </c>
      <c r="D14" s="51">
        <v>0.0</v>
      </c>
      <c r="E14" s="51" t="str">
        <f t="shared" si="1"/>
        <v>Consulta Encerrada</v>
      </c>
      <c r="F14" s="9" t="s">
        <v>1703</v>
      </c>
      <c r="G14" s="54">
        <v>91.96</v>
      </c>
      <c r="H14" s="55">
        <v>43294.0</v>
      </c>
      <c r="I14" s="9">
        <v>8.0</v>
      </c>
      <c r="J14" s="9" t="str">
        <f>IFERROR(VLOOKUP(I14,origens!$A$2:$B$100,2,0),"0")</f>
        <v>Lei 16.211/2015 e 16.703/2017 (Concessão terminais)</v>
      </c>
      <c r="K14" s="9">
        <v>0.0</v>
      </c>
      <c r="L14" s="9" t="str">
        <f t="shared" si="2"/>
        <v>Público</v>
      </c>
      <c r="M14" s="9">
        <v>4.0</v>
      </c>
      <c r="N14" s="9" t="str">
        <f>IFERROR(VLOOKUP(M14,proponentes!$A$2:$B$100,2,0),"0")</f>
        <v>PMSP - SMDP/SPP e SMT</v>
      </c>
      <c r="O14" s="51">
        <v>9.0</v>
      </c>
      <c r="P14" s="9" t="str">
        <f>IFERROR(VLOOKUP(O14,tramitacao!$A$2:$B$101,2,0),"0")</f>
        <v>Suspenso</v>
      </c>
      <c r="Q14" s="56" t="s">
        <v>1704</v>
      </c>
      <c r="R14" s="53" t="s">
        <v>1705</v>
      </c>
    </row>
    <row r="15" ht="9.75" customHeight="1">
      <c r="A15" s="50">
        <v>18.0</v>
      </c>
      <c r="B15" s="51" t="s">
        <v>1706</v>
      </c>
      <c r="C15" s="51" t="s">
        <v>1707</v>
      </c>
      <c r="D15" s="51">
        <v>0.0</v>
      </c>
      <c r="E15" s="51" t="str">
        <f t="shared" si="1"/>
        <v>Consulta Encerrada</v>
      </c>
      <c r="F15" s="9" t="s">
        <v>1703</v>
      </c>
      <c r="G15" s="54">
        <v>98.06</v>
      </c>
      <c r="H15" s="55">
        <v>43294.0</v>
      </c>
      <c r="I15" s="9">
        <v>8.0</v>
      </c>
      <c r="J15" s="9" t="str">
        <f>IFERROR(VLOOKUP(I15,origens!$A$2:$B$100,2,0),"0")</f>
        <v>Lei 16.211/2015 e 16.703/2017 (Concessão terminais)</v>
      </c>
      <c r="K15" s="9">
        <v>0.0</v>
      </c>
      <c r="L15" s="9" t="str">
        <f t="shared" si="2"/>
        <v>Público</v>
      </c>
      <c r="M15" s="9">
        <v>4.0</v>
      </c>
      <c r="N15" s="9" t="str">
        <f>IFERROR(VLOOKUP(M15,proponentes!$A$2:$B$100,2,0),"0")</f>
        <v>PMSP - SMDP/SPP e SMT</v>
      </c>
      <c r="O15" s="51">
        <v>9.0</v>
      </c>
      <c r="P15" s="9" t="str">
        <f>IFERROR(VLOOKUP(O15,tramitacao!$A$2:$B$101,2,0),"0")</f>
        <v>Suspenso</v>
      </c>
      <c r="Q15" s="56" t="s">
        <v>1708</v>
      </c>
      <c r="R15" s="53" t="s">
        <v>1709</v>
      </c>
    </row>
    <row r="16" ht="9.75" customHeight="1">
      <c r="A16" s="50">
        <v>19.0</v>
      </c>
      <c r="B16" s="9" t="s">
        <v>1710</v>
      </c>
      <c r="C16" s="51" t="s">
        <v>1711</v>
      </c>
      <c r="D16" s="51">
        <v>0.0</v>
      </c>
      <c r="E16" s="51" t="str">
        <f t="shared" si="1"/>
        <v>Consulta Encerrada</v>
      </c>
      <c r="F16" s="9" t="s">
        <v>1703</v>
      </c>
      <c r="G16" s="54">
        <v>98.07</v>
      </c>
      <c r="H16" s="55">
        <v>43397.0</v>
      </c>
      <c r="I16" s="9">
        <v>8.0</v>
      </c>
      <c r="J16" s="9" t="str">
        <f>IFERROR(VLOOKUP(I16,origens!$A$2:$B$100,2,0),"0")</f>
        <v>Lei 16.211/2015 e 16.703/2017 (Concessão terminais)</v>
      </c>
      <c r="K16" s="9">
        <v>0.0</v>
      </c>
      <c r="L16" s="9" t="str">
        <f t="shared" si="2"/>
        <v>Público</v>
      </c>
      <c r="M16" s="9">
        <v>4.0</v>
      </c>
      <c r="N16" s="9" t="str">
        <f>IFERROR(VLOOKUP(M16,proponentes!$A$2:$B$100,2,0),"0")</f>
        <v>PMSP - SMDP/SPP e SMT</v>
      </c>
      <c r="O16" s="51">
        <v>8.0</v>
      </c>
      <c r="P16" s="9" t="str">
        <f>IFERROR(VLOOKUP(O16,tramitacao!$A$2:$B$101,2,0),"0")</f>
        <v>Implantação</v>
      </c>
      <c r="Q16" s="56" t="s">
        <v>1712</v>
      </c>
      <c r="R16" s="53" t="s">
        <v>1713</v>
      </c>
    </row>
    <row r="17">
      <c r="A17" s="50">
        <v>20.0</v>
      </c>
      <c r="B17" s="9" t="s">
        <v>1714</v>
      </c>
      <c r="C17" s="9" t="s">
        <v>1715</v>
      </c>
      <c r="D17" s="9">
        <v>0.0</v>
      </c>
      <c r="E17" s="9" t="str">
        <f t="shared" si="1"/>
        <v>Consulta Encerrada</v>
      </c>
      <c r="F17" s="9" t="s">
        <v>1703</v>
      </c>
      <c r="G17" s="54">
        <v>174.07</v>
      </c>
      <c r="H17" s="55">
        <v>43962.0</v>
      </c>
      <c r="I17" s="9">
        <v>6.0</v>
      </c>
      <c r="J17" s="9" t="str">
        <f>IFERROR(VLOOKUP(I17,origens!$A$2:$B$100,2,0),"0")</f>
        <v>PDE Art. 375, parágrafo único e Lei 16.833/18</v>
      </c>
      <c r="K17" s="9">
        <v>0.0</v>
      </c>
      <c r="L17" s="9" t="str">
        <f t="shared" si="2"/>
        <v>Público</v>
      </c>
      <c r="M17" s="9">
        <v>2.0</v>
      </c>
      <c r="N17" s="9" t="str">
        <f>IFERROR(VLOOKUP(M17,proponentes!$A$2:$B$100,2,0),"0")</f>
        <v>PMSP - SMDU</v>
      </c>
      <c r="O17" s="9">
        <v>4.0</v>
      </c>
      <c r="P17" s="9" t="str">
        <f>IFERROR(VLOOKUP(O17,tramitacao!$A$2:$B$101,2,0),"0")</f>
        <v>Elaboração </v>
      </c>
      <c r="Q17" s="56" t="s">
        <v>1716</v>
      </c>
      <c r="R17" s="56" t="s">
        <v>1717</v>
      </c>
      <c r="S17" s="9"/>
      <c r="T17" s="9"/>
      <c r="U17" s="9"/>
      <c r="V17" s="9"/>
      <c r="W17" s="9"/>
      <c r="X17" s="9"/>
      <c r="Y17" s="9"/>
      <c r="Z17" s="9"/>
    </row>
    <row r="18" ht="9.75" customHeight="1">
      <c r="A18" s="50">
        <v>21.0</v>
      </c>
      <c r="B18" s="9" t="s">
        <v>1718</v>
      </c>
      <c r="C18" s="9" t="s">
        <v>1719</v>
      </c>
      <c r="D18" s="9">
        <v>0.0</v>
      </c>
      <c r="E18" s="9" t="str">
        <f t="shared" si="1"/>
        <v>Consulta Encerrada</v>
      </c>
      <c r="F18" s="9" t="s">
        <v>1672</v>
      </c>
      <c r="G18" s="54">
        <v>116.64</v>
      </c>
      <c r="H18" s="55">
        <v>43962.0</v>
      </c>
      <c r="I18" s="9">
        <v>10.0</v>
      </c>
      <c r="J18" s="9" t="str">
        <f>IFERROR(VLOOKUP(I18,origens!$A$2:$B$100,2,0),"0")</f>
        <v>ZOE</v>
      </c>
      <c r="K18" s="9">
        <v>0.0</v>
      </c>
      <c r="L18" s="9" t="str">
        <f t="shared" si="2"/>
        <v>Público</v>
      </c>
      <c r="M18" s="9">
        <v>2.0</v>
      </c>
      <c r="N18" s="9" t="str">
        <f>IFERROR(VLOOKUP(M18,proponentes!$A$2:$B$100,2,0),"0")</f>
        <v>PMSP - SMDU</v>
      </c>
      <c r="O18" s="9">
        <v>4.0</v>
      </c>
      <c r="P18" s="9" t="str">
        <f>IFERROR(VLOOKUP(O18,tramitacao!$A$2:$B$101,2,0),"0")</f>
        <v>Elaboração </v>
      </c>
      <c r="Q18" s="56" t="s">
        <v>1720</v>
      </c>
      <c r="R18" s="56" t="s">
        <v>1721</v>
      </c>
      <c r="S18" s="9"/>
      <c r="T18" s="9"/>
      <c r="U18" s="9"/>
      <c r="V18" s="9"/>
      <c r="W18" s="9"/>
      <c r="X18" s="9"/>
      <c r="Y18" s="9"/>
      <c r="Z18" s="9"/>
    </row>
    <row r="19" ht="9.75" customHeight="1">
      <c r="A19" s="50">
        <v>22.0</v>
      </c>
      <c r="B19" s="9" t="s">
        <v>1722</v>
      </c>
      <c r="C19" s="9" t="s">
        <v>1723</v>
      </c>
      <c r="D19" s="9">
        <v>0.0</v>
      </c>
      <c r="E19" s="9" t="str">
        <f t="shared" si="1"/>
        <v>Consulta Encerrada</v>
      </c>
      <c r="F19" s="9" t="s">
        <v>1672</v>
      </c>
      <c r="G19" s="54">
        <v>9.47</v>
      </c>
      <c r="H19" s="55">
        <v>43962.0</v>
      </c>
      <c r="I19" s="9">
        <v>10.0</v>
      </c>
      <c r="J19" s="9" t="str">
        <f>IFERROR(VLOOKUP(I19,origens!$A$2:$B$100,2,0),"0")</f>
        <v>ZOE</v>
      </c>
      <c r="K19" s="9">
        <v>0.0</v>
      </c>
      <c r="L19" s="59" t="str">
        <f t="shared" si="2"/>
        <v>Público</v>
      </c>
      <c r="M19" s="9">
        <v>8.0</v>
      </c>
      <c r="N19" s="9" t="str">
        <f>IFERROR(VLOOKUP(M19,proponentes!$A$2:$B$100,2,0),"0")</f>
        <v>Governo do Estado de São Paulo</v>
      </c>
      <c r="O19" s="9">
        <v>3.0</v>
      </c>
      <c r="P19" s="9" t="str">
        <f>IFERROR(VLOOKUP(O19,tramitacao!$A$2:$B$101,2,0),"0")</f>
        <v>Avaliação SMUL</v>
      </c>
      <c r="Q19" s="56" t="s">
        <v>1724</v>
      </c>
      <c r="R19" s="56" t="s">
        <v>1725</v>
      </c>
      <c r="S19" s="9"/>
      <c r="T19" s="9"/>
      <c r="U19" s="9"/>
      <c r="V19" s="9"/>
      <c r="W19" s="9"/>
      <c r="X19" s="9"/>
      <c r="Y19" s="9"/>
      <c r="Z19" s="9"/>
    </row>
    <row r="20" ht="9.75" customHeight="1">
      <c r="A20" s="50"/>
      <c r="J20" s="9"/>
      <c r="K20" s="9"/>
      <c r="L20" s="9"/>
      <c r="N20" s="9"/>
      <c r="P20" s="9"/>
    </row>
    <row r="21" ht="9.75" customHeight="1">
      <c r="A21" s="50"/>
      <c r="J21" s="9"/>
      <c r="K21" s="9"/>
      <c r="L21" s="9"/>
      <c r="N21" s="9"/>
      <c r="P21" s="9"/>
    </row>
    <row r="22" ht="9.75" customHeight="1">
      <c r="A22" s="50"/>
      <c r="B22" s="50"/>
      <c r="C22" s="9"/>
      <c r="D22" s="9"/>
      <c r="E22" s="9"/>
      <c r="F22" s="9"/>
      <c r="G22" s="9"/>
      <c r="H22" s="9"/>
      <c r="I22" s="9"/>
      <c r="J22" s="9"/>
      <c r="K22" s="9"/>
      <c r="L22" s="9"/>
      <c r="M22" s="9"/>
      <c r="N22" s="9"/>
      <c r="O22" s="9"/>
      <c r="P22" s="9"/>
    </row>
    <row r="23" ht="9.75" customHeight="1">
      <c r="A23" s="50"/>
      <c r="H23" s="9"/>
      <c r="I23" s="9"/>
      <c r="J23" s="9"/>
      <c r="K23" s="9"/>
      <c r="L23" s="9"/>
      <c r="M23" s="9"/>
      <c r="N23" s="9"/>
      <c r="O23" s="9"/>
      <c r="P23" s="9"/>
      <c r="Q23" s="9"/>
    </row>
    <row r="24" ht="9.75" customHeight="1">
      <c r="A24" s="50"/>
      <c r="H24" s="9"/>
      <c r="I24" s="50"/>
      <c r="J24" s="54"/>
      <c r="K24" s="9"/>
      <c r="L24" s="9"/>
      <c r="M24" s="9"/>
      <c r="N24" s="9"/>
      <c r="O24" s="9"/>
      <c r="P24" s="9"/>
      <c r="Q24" s="9"/>
    </row>
    <row r="25" ht="9.75" customHeight="1">
      <c r="A25" s="50"/>
      <c r="H25" s="9"/>
      <c r="I25" s="50"/>
      <c r="J25" s="54"/>
      <c r="K25" s="9"/>
      <c r="L25" s="9"/>
      <c r="M25" s="9"/>
      <c r="N25" s="9"/>
      <c r="O25" s="9"/>
      <c r="P25" s="9"/>
      <c r="Q25" s="9"/>
    </row>
    <row r="26" ht="9.75" customHeight="1">
      <c r="A26" s="50"/>
      <c r="H26" s="60"/>
      <c r="I26" s="50"/>
      <c r="J26" s="54"/>
      <c r="K26" s="9"/>
      <c r="L26" s="9"/>
      <c r="M26" s="9"/>
      <c r="N26" s="9"/>
      <c r="O26" s="9"/>
      <c r="P26" s="9"/>
      <c r="Q26" s="9"/>
    </row>
    <row r="27" ht="9.75" customHeight="1">
      <c r="A27" s="50"/>
      <c r="H27" s="9"/>
      <c r="I27" s="50"/>
      <c r="J27" s="54"/>
      <c r="K27" s="9"/>
      <c r="L27" s="9"/>
      <c r="M27" s="9"/>
      <c r="N27" s="9"/>
      <c r="O27" s="9"/>
      <c r="P27" s="9"/>
      <c r="Q27" s="9"/>
    </row>
    <row r="28" ht="9.75" customHeight="1">
      <c r="A28" s="50"/>
      <c r="H28" s="9"/>
      <c r="I28" s="50"/>
      <c r="J28" s="54"/>
      <c r="K28" s="9"/>
      <c r="L28" s="9"/>
      <c r="M28" s="9"/>
      <c r="N28" s="9"/>
      <c r="O28" s="9"/>
      <c r="P28" s="9"/>
      <c r="Q28" s="9"/>
    </row>
    <row r="29" ht="9.75" customHeight="1">
      <c r="A29" s="50"/>
      <c r="H29" s="9"/>
      <c r="I29" s="50"/>
      <c r="J29" s="54"/>
      <c r="K29" s="9"/>
      <c r="L29" s="9"/>
      <c r="M29" s="9"/>
      <c r="N29" s="9"/>
      <c r="O29" s="9"/>
      <c r="P29" s="9"/>
      <c r="Q29" s="9"/>
    </row>
    <row r="30" ht="9.75" customHeight="1">
      <c r="A30" s="50"/>
      <c r="H30" s="9"/>
      <c r="I30" s="50"/>
      <c r="J30" s="54"/>
      <c r="K30" s="9"/>
      <c r="L30" s="9"/>
      <c r="M30" s="9"/>
      <c r="N30" s="9"/>
      <c r="O30" s="9"/>
      <c r="P30" s="9"/>
      <c r="Q30" s="9"/>
    </row>
    <row r="31" ht="9.75" customHeight="1">
      <c r="A31" s="50"/>
      <c r="H31" s="9"/>
      <c r="I31" s="50"/>
      <c r="J31" s="54"/>
      <c r="K31" s="9"/>
      <c r="L31" s="9"/>
      <c r="M31" s="9"/>
      <c r="N31" s="9"/>
      <c r="O31" s="9"/>
      <c r="P31" s="9"/>
      <c r="Q31" s="9"/>
    </row>
    <row r="32" ht="9.75" customHeight="1">
      <c r="A32" s="50"/>
      <c r="H32" s="9"/>
      <c r="I32" s="50"/>
      <c r="J32" s="54"/>
      <c r="K32" s="9"/>
      <c r="L32" s="9"/>
      <c r="M32" s="9"/>
      <c r="N32" s="9"/>
      <c r="O32" s="9"/>
      <c r="P32" s="9"/>
      <c r="Q32" s="9"/>
    </row>
    <row r="33" ht="9.75" customHeight="1">
      <c r="A33" s="50"/>
      <c r="H33" s="9"/>
      <c r="I33" s="50"/>
      <c r="J33" s="54"/>
      <c r="K33" s="9"/>
      <c r="L33" s="9"/>
      <c r="M33" s="9"/>
      <c r="N33" s="9"/>
      <c r="O33" s="9"/>
      <c r="P33" s="9"/>
      <c r="Q33" s="9"/>
    </row>
    <row r="34" ht="9.75" customHeight="1">
      <c r="A34" s="50"/>
      <c r="H34" s="9"/>
      <c r="I34" s="50"/>
      <c r="J34" s="54"/>
      <c r="K34" s="9"/>
      <c r="L34" s="9"/>
      <c r="M34" s="9"/>
      <c r="N34" s="9"/>
      <c r="O34" s="9"/>
      <c r="P34" s="9"/>
      <c r="Q34" s="9"/>
    </row>
    <row r="35" ht="9.75" customHeight="1">
      <c r="A35" s="50"/>
      <c r="H35" s="9"/>
      <c r="I35" s="9"/>
      <c r="J35" s="9"/>
      <c r="K35" s="9"/>
      <c r="L35" s="9"/>
      <c r="M35" s="9"/>
      <c r="N35" s="9"/>
      <c r="O35" s="9"/>
      <c r="P35" s="9"/>
      <c r="Q35" s="9"/>
    </row>
    <row r="36" ht="9.75" customHeight="1">
      <c r="A36" s="50"/>
      <c r="H36" s="9"/>
      <c r="I36" s="9"/>
      <c r="J36" s="9"/>
      <c r="K36" s="9"/>
      <c r="L36" s="9"/>
      <c r="M36" s="9"/>
      <c r="N36" s="9"/>
      <c r="O36" s="9"/>
      <c r="P36" s="9"/>
      <c r="Q36" s="9"/>
    </row>
    <row r="37" ht="9.75" customHeight="1">
      <c r="A37" s="50"/>
      <c r="H37" s="9"/>
      <c r="I37" s="9"/>
      <c r="J37" s="9"/>
      <c r="K37" s="9"/>
      <c r="L37" s="9"/>
      <c r="M37" s="9"/>
      <c r="N37" s="9"/>
      <c r="O37" s="9"/>
      <c r="P37" s="9"/>
      <c r="Q37" s="9"/>
    </row>
    <row r="38" ht="9.75" customHeight="1">
      <c r="A38" s="50"/>
      <c r="H38" s="9"/>
      <c r="I38" s="9"/>
      <c r="J38" s="9"/>
      <c r="K38" s="9"/>
      <c r="L38" s="9"/>
      <c r="M38" s="9"/>
      <c r="N38" s="9"/>
      <c r="O38" s="9"/>
      <c r="P38" s="9"/>
      <c r="Q38" s="9"/>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conditionalFormatting sqref="H2 H4:H6">
    <cfRule type="expression" dxfId="1" priority="1">
      <formula>$D2="Clique no botão desejado ou digite o código-atalho"</formula>
    </cfRule>
  </conditionalFormatting>
  <conditionalFormatting sqref="H4">
    <cfRule type="expression" dxfId="1" priority="2">
      <formula>$D4="Clique no botão desejado ou digite o código-atalho"</formula>
    </cfRule>
  </conditionalFormatting>
  <conditionalFormatting sqref="H4">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48" t="s">
        <v>0</v>
      </c>
      <c r="B1" s="51" t="s">
        <v>1616</v>
      </c>
      <c r="C1" s="49" t="s">
        <v>1726</v>
      </c>
      <c r="D1" s="49" t="s">
        <v>1727</v>
      </c>
      <c r="E1" s="49" t="s">
        <v>2</v>
      </c>
      <c r="F1" s="51" t="s">
        <v>3</v>
      </c>
      <c r="G1" s="49" t="s">
        <v>1728</v>
      </c>
    </row>
    <row r="2" ht="9.75" customHeight="1">
      <c r="A2" s="50">
        <v>1.0</v>
      </c>
      <c r="B2" s="51" t="str">
        <f>IFERROR(VLOOKUP(A2,projetos!$A$2:$B$96,2,0),"0")</f>
        <v>PIU Rio Branco</v>
      </c>
      <c r="C2" s="61" t="s">
        <v>1729</v>
      </c>
      <c r="D2" s="62">
        <v>42471.0</v>
      </c>
      <c r="E2" s="51">
        <v>1.0</v>
      </c>
      <c r="F2" s="51" t="str">
        <f>IFERROR(VLOOKUP(E2,tramitacao!$A$2:$B$101,2,0),"0")</f>
        <v>Proposição</v>
      </c>
    </row>
    <row r="3" ht="9.75" customHeight="1">
      <c r="A3" s="50">
        <v>1.0</v>
      </c>
      <c r="B3" s="51" t="str">
        <f>IFERROR(VLOOKUP(A3,projetos!$A$2:$B$96,2,0),"0")</f>
        <v>PIU Rio Branco</v>
      </c>
      <c r="C3" s="62">
        <v>42473.0</v>
      </c>
      <c r="D3" s="63"/>
      <c r="E3" s="51">
        <v>2.0</v>
      </c>
      <c r="F3" s="51" t="str">
        <f>IFERROR(VLOOKUP(E3,tramitacao!$A$2:$B$101,2,0),"0")</f>
        <v>Consulta Pública Inicial</v>
      </c>
      <c r="G3" s="33" t="s">
        <v>1730</v>
      </c>
    </row>
    <row r="4" ht="9.75" customHeight="1">
      <c r="A4" s="50">
        <v>1.0</v>
      </c>
      <c r="B4" s="51" t="str">
        <f>IFERROR(VLOOKUP(A4,projetos!$A$2:$B$96,2,0),"0")</f>
        <v>PIU Rio Branco</v>
      </c>
      <c r="C4" s="64"/>
      <c r="D4" s="64"/>
      <c r="E4" s="51">
        <v>3.0</v>
      </c>
      <c r="F4" s="51" t="str">
        <f>IFERROR(VLOOKUP(E4,tramitacao!$A$2:$B$101,2,0),"0")</f>
        <v>Avaliação SMUL</v>
      </c>
    </row>
    <row r="5" ht="9.75" customHeight="1">
      <c r="A5" s="50">
        <v>1.0</v>
      </c>
      <c r="B5" s="51" t="str">
        <f>IFERROR(VLOOKUP(A5,projetos!$A$2:$B$96,2,0),"0")</f>
        <v>PIU Rio Branco</v>
      </c>
      <c r="C5" s="64"/>
      <c r="D5" s="64"/>
      <c r="E5" s="51">
        <v>4.0</v>
      </c>
      <c r="F5" s="51" t="str">
        <f>IFERROR(VLOOKUP(E5,tramitacao!$A$2:$B$101,2,0),"0")</f>
        <v>Elaboração </v>
      </c>
    </row>
    <row r="6" ht="9.75" customHeight="1">
      <c r="A6" s="50">
        <v>1.0</v>
      </c>
      <c r="B6" s="51" t="str">
        <f>IFERROR(VLOOKUP(A6,projetos!$A$2:$B$96,2,0),"0")</f>
        <v>PIU Rio Branco</v>
      </c>
      <c r="C6" s="64"/>
      <c r="D6" s="64"/>
      <c r="E6" s="51">
        <v>5.0</v>
      </c>
      <c r="F6" s="51" t="str">
        <f>IFERROR(VLOOKUP(E6,tramitacao!$A$2:$B$101,2,0),"0")</f>
        <v>Discussão Pública</v>
      </c>
    </row>
    <row r="7" ht="9.75" customHeight="1">
      <c r="A7" s="50">
        <v>1.0</v>
      </c>
      <c r="B7" s="51" t="str">
        <f>IFERROR(VLOOKUP(A7,projetos!$A$2:$B$96,2,0),"0")</f>
        <v>PIU Rio Branco</v>
      </c>
      <c r="C7" s="64"/>
      <c r="D7" s="64"/>
      <c r="E7" s="51">
        <v>6.0</v>
      </c>
      <c r="F7" s="51" t="str">
        <f>IFERROR(VLOOKUP(E7,tramitacao!$A$2:$B$101,2,0),"0")</f>
        <v>Consolidação PIU</v>
      </c>
    </row>
    <row r="8" ht="9.75" customHeight="1">
      <c r="A8" s="50">
        <v>1.0</v>
      </c>
      <c r="B8" s="51" t="str">
        <f>IFERROR(VLOOKUP(A8,projetos!$A$2:$B$96,2,0),"0")</f>
        <v>PIU Rio Branco</v>
      </c>
      <c r="C8" s="64"/>
      <c r="D8" s="64"/>
      <c r="E8" s="51">
        <v>7.0</v>
      </c>
      <c r="F8" s="51" t="str">
        <f>IFERROR(VLOOKUP(E8,tramitacao!$A$2:$B$101,2,0),"0")</f>
        <v>Encaminhamento Jurídico</v>
      </c>
    </row>
    <row r="9" ht="9.75" customHeight="1">
      <c r="A9" s="50">
        <v>1.0</v>
      </c>
      <c r="B9" s="51" t="str">
        <f>IFERROR(VLOOKUP(A9,projetos!$A$2:$B$96,2,0),"0")</f>
        <v>PIU Rio Branco</v>
      </c>
      <c r="C9" s="64"/>
      <c r="D9" s="64"/>
      <c r="E9" s="51">
        <v>8.0</v>
      </c>
      <c r="F9" s="51" t="str">
        <f>IFERROR(VLOOKUP(E9,tramitacao!$A$2:$B$101,2,0),"0")</f>
        <v>Implantação</v>
      </c>
    </row>
    <row r="10" ht="9.75" customHeight="1">
      <c r="A10" s="50">
        <v>2.0</v>
      </c>
      <c r="B10" s="51" t="str">
        <f>IFERROR(VLOOKUP(A10,projetos!$A$2:$B$96,2,0),"0")</f>
        <v>PIU Vila Leopoldina</v>
      </c>
      <c r="C10" s="62">
        <v>42580.0</v>
      </c>
      <c r="D10" s="65">
        <v>42641.0</v>
      </c>
      <c r="E10" s="51">
        <v>1.0</v>
      </c>
      <c r="F10" s="51" t="str">
        <f>IFERROR(VLOOKUP(E10,tramitacao!$A$2:$B$101,2,0),"0")</f>
        <v>Proposição</v>
      </c>
      <c r="G10" s="51" t="s">
        <v>1731</v>
      </c>
    </row>
    <row r="11" ht="9.75" customHeight="1">
      <c r="A11" s="50">
        <v>2.0</v>
      </c>
      <c r="B11" s="51" t="str">
        <f>IFERROR(VLOOKUP(A11,projetos!$A$2:$B$96,2,0),"0")</f>
        <v>PIU Vila Leopoldina</v>
      </c>
      <c r="C11" s="62">
        <v>42642.0</v>
      </c>
      <c r="D11" s="62">
        <v>42677.0</v>
      </c>
      <c r="E11" s="51">
        <v>2.0</v>
      </c>
      <c r="F11" s="51" t="str">
        <f>IFERROR(VLOOKUP(E11,tramitacao!$A$2:$B$101,2,0),"0")</f>
        <v>Consulta Pública Inicial</v>
      </c>
      <c r="G11" s="33" t="s">
        <v>1732</v>
      </c>
    </row>
    <row r="12" ht="9.75" customHeight="1">
      <c r="A12" s="50">
        <v>2.0</v>
      </c>
      <c r="B12" s="51" t="str">
        <f>IFERROR(VLOOKUP(A12,projetos!$A$2:$B$96,2,0),"0")</f>
        <v>PIU Vila Leopoldina</v>
      </c>
      <c r="C12" s="62">
        <v>42677.0</v>
      </c>
      <c r="D12" s="62">
        <v>42703.0</v>
      </c>
      <c r="E12" s="51">
        <v>3.0</v>
      </c>
      <c r="F12" s="51" t="str">
        <f>IFERROR(VLOOKUP(E12,tramitacao!$A$2:$B$101,2,0),"0")</f>
        <v>Avaliação SMUL</v>
      </c>
      <c r="G12" s="51" t="s">
        <v>1733</v>
      </c>
    </row>
    <row r="13" ht="9.75" customHeight="1">
      <c r="A13" s="50">
        <v>2.0</v>
      </c>
      <c r="B13" s="51" t="str">
        <f>IFERROR(VLOOKUP(A13,projetos!$A$2:$B$96,2,0),"0")</f>
        <v>PIU Vila Leopoldina</v>
      </c>
      <c r="C13" s="62">
        <v>42711.0</v>
      </c>
      <c r="D13" s="62">
        <v>43187.0</v>
      </c>
      <c r="E13" s="51">
        <v>4.0</v>
      </c>
      <c r="F13" s="51" t="str">
        <f>IFERROR(VLOOKUP(E13,tramitacao!$A$2:$B$101,2,0),"0")</f>
        <v>Elaboração </v>
      </c>
      <c r="G13" s="33" t="s">
        <v>1734</v>
      </c>
    </row>
    <row r="14" ht="9.75" customHeight="1">
      <c r="A14" s="50">
        <v>2.0</v>
      </c>
      <c r="B14" s="51" t="str">
        <f>IFERROR(VLOOKUP(A14,projetos!$A$2:$B$96,2,0),"0")</f>
        <v>PIU Vila Leopoldina</v>
      </c>
      <c r="C14" s="62">
        <v>43216.0</v>
      </c>
      <c r="D14" s="62">
        <v>43578.0</v>
      </c>
      <c r="E14" s="51">
        <v>5.0</v>
      </c>
      <c r="F14" s="51" t="str">
        <f>IFERROR(VLOOKUP(E14,tramitacao!$A$2:$B$101,2,0),"0")</f>
        <v>Discussão Pública</v>
      </c>
      <c r="G14" s="33" t="s">
        <v>1735</v>
      </c>
    </row>
    <row r="15" ht="9.75" customHeight="1">
      <c r="A15" s="50">
        <v>2.0</v>
      </c>
      <c r="B15" s="51" t="str">
        <f>IFERROR(VLOOKUP(A15,projetos!$A$2:$B$96,2,0),"0")</f>
        <v>PIU Vila Leopoldina</v>
      </c>
      <c r="C15" s="62">
        <v>43579.0</v>
      </c>
      <c r="D15" s="62">
        <v>43628.0</v>
      </c>
      <c r="E15" s="51">
        <v>6.0</v>
      </c>
      <c r="F15" s="51" t="str">
        <f>IFERROR(VLOOKUP(E15,tramitacao!$A$2:$B$101,2,0),"0")</f>
        <v>Consolidação PIU</v>
      </c>
      <c r="G15" s="33" t="s">
        <v>1736</v>
      </c>
    </row>
    <row r="16" ht="9.75" customHeight="1">
      <c r="A16" s="50">
        <v>2.0</v>
      </c>
      <c r="B16" s="51" t="str">
        <f>IFERROR(VLOOKUP(A16,projetos!$A$2:$B$96,2,0),"0")</f>
        <v>PIU Vila Leopoldina</v>
      </c>
      <c r="C16" s="62">
        <v>43644.0</v>
      </c>
      <c r="D16" s="64"/>
      <c r="E16" s="51">
        <v>7.0</v>
      </c>
      <c r="F16" s="51" t="str">
        <f>IFERROR(VLOOKUP(E16,tramitacao!$A$2:$B$101,2,0),"0")</f>
        <v>Encaminhamento Jurídico</v>
      </c>
      <c r="G16" s="33" t="s">
        <v>1737</v>
      </c>
    </row>
    <row r="17" ht="9.75" customHeight="1">
      <c r="A17" s="50">
        <v>2.0</v>
      </c>
      <c r="B17" s="51" t="str">
        <f>IFERROR(VLOOKUP(A17,projetos!$A$2:$B$96,2,0),"0")</f>
        <v>PIU Vila Leopoldina</v>
      </c>
      <c r="C17" s="64"/>
      <c r="D17" s="66"/>
      <c r="E17" s="51">
        <v>8.0</v>
      </c>
      <c r="F17" s="51" t="str">
        <f>IFERROR(VLOOKUP(E17,tramitacao!$A$2:$B$101,2,0),"0")</f>
        <v>Implantação</v>
      </c>
    </row>
    <row r="18" ht="9.75" customHeight="1">
      <c r="A18" s="50">
        <v>3.0</v>
      </c>
      <c r="B18" s="51" t="str">
        <f>IFERROR(VLOOKUP(A18,projetos!$A$2:$B$96,2,0),"0")</f>
        <v>PIU Arco Tietê</v>
      </c>
      <c r="C18" s="62">
        <v>43741.0</v>
      </c>
      <c r="D18" s="62">
        <v>43753.0</v>
      </c>
      <c r="E18" s="51">
        <v>1.0</v>
      </c>
      <c r="F18" s="51" t="str">
        <f>IFERROR(VLOOKUP(E18,tramitacao!$A$2:$B$101,2,0),"0")</f>
        <v>Proposição</v>
      </c>
    </row>
    <row r="19" ht="9.75" customHeight="1">
      <c r="A19" s="50">
        <v>3.0</v>
      </c>
      <c r="B19" s="51" t="str">
        <f>IFERROR(VLOOKUP(A19,projetos!$A$2:$B$96,2,0),"0")</f>
        <v>PIU Arco Tietê</v>
      </c>
      <c r="C19" s="62">
        <v>43754.0</v>
      </c>
      <c r="D19" s="62">
        <v>43774.0</v>
      </c>
      <c r="E19" s="51">
        <v>2.0</v>
      </c>
      <c r="F19" s="51" t="str">
        <f>IFERROR(VLOOKUP(E19,tramitacao!$A$2:$B$101,2,0),"0")</f>
        <v>Consulta Pública Inicial</v>
      </c>
      <c r="G19" s="33" t="s">
        <v>1738</v>
      </c>
    </row>
    <row r="20" ht="9.75" customHeight="1">
      <c r="A20" s="50">
        <v>3.0</v>
      </c>
      <c r="B20" s="51" t="str">
        <f>IFERROR(VLOOKUP(A20,projetos!$A$2:$B$96,2,0),"0")</f>
        <v>PIU Arco Tietê</v>
      </c>
      <c r="C20" s="62">
        <v>43794.0</v>
      </c>
      <c r="D20" s="62">
        <v>43819.0</v>
      </c>
      <c r="E20" s="51">
        <v>3.0</v>
      </c>
      <c r="F20" s="51" t="str">
        <f>IFERROR(VLOOKUP(E20,tramitacao!$A$2:$B$101,2,0),"0")</f>
        <v>Avaliação SMUL</v>
      </c>
      <c r="H20" s="51"/>
    </row>
    <row r="21" ht="9.75" customHeight="1">
      <c r="A21" s="50">
        <v>3.0</v>
      </c>
      <c r="B21" s="51" t="str">
        <f>IFERROR(VLOOKUP(A21,projetos!$A$2:$B$96,2,0),"0")</f>
        <v>PIU Arco Tietê</v>
      </c>
      <c r="C21" s="62">
        <v>43820.0</v>
      </c>
      <c r="D21" s="62">
        <v>43852.0</v>
      </c>
      <c r="E21" s="51">
        <v>4.0</v>
      </c>
      <c r="F21" s="51" t="str">
        <f>IFERROR(VLOOKUP(E21,tramitacao!$A$2:$B$101,2,0),"0")</f>
        <v>Elaboração </v>
      </c>
      <c r="H21" s="51"/>
    </row>
    <row r="22" ht="9.75" customHeight="1">
      <c r="A22" s="50">
        <v>3.0</v>
      </c>
      <c r="B22" s="51" t="str">
        <f>IFERROR(VLOOKUP(A22,projetos!$A$2:$B$96,2,0),"0")</f>
        <v>PIU Arco Tietê</v>
      </c>
      <c r="C22" s="62">
        <v>43853.0</v>
      </c>
      <c r="D22" s="64"/>
      <c r="E22" s="51">
        <v>5.0</v>
      </c>
      <c r="F22" s="51" t="str">
        <f>IFERROR(VLOOKUP(E22,tramitacao!$A$2:$B$101,2,0),"0")</f>
        <v>Discussão Pública</v>
      </c>
    </row>
    <row r="23" ht="9.75" customHeight="1">
      <c r="A23" s="50">
        <v>3.0</v>
      </c>
      <c r="B23" s="51" t="str">
        <f>IFERROR(VLOOKUP(A23,projetos!$A$2:$B$96,2,0),"0")</f>
        <v>PIU Arco Tietê</v>
      </c>
      <c r="C23" s="64"/>
      <c r="D23" s="64"/>
      <c r="E23" s="51">
        <v>6.0</v>
      </c>
      <c r="F23" s="51" t="str">
        <f>IFERROR(VLOOKUP(E23,tramitacao!$A$2:$B$101,2,0),"0")</f>
        <v>Consolidação PIU</v>
      </c>
    </row>
    <row r="24" ht="9.75" customHeight="1">
      <c r="A24" s="50">
        <v>3.0</v>
      </c>
      <c r="B24" s="51" t="str">
        <f>IFERROR(VLOOKUP(A24,projetos!$A$2:$B$96,2,0),"0")</f>
        <v>PIU Arco Tietê</v>
      </c>
      <c r="C24" s="64"/>
      <c r="D24" s="64"/>
      <c r="E24" s="51">
        <v>7.0</v>
      </c>
      <c r="F24" s="51" t="str">
        <f>IFERROR(VLOOKUP(E24,tramitacao!$A$2:$B$101,2,0),"0")</f>
        <v>Encaminhamento Jurídico</v>
      </c>
    </row>
    <row r="25" ht="9.75" customHeight="1">
      <c r="A25" s="50">
        <v>3.0</v>
      </c>
      <c r="B25" s="51" t="str">
        <f>IFERROR(VLOOKUP(A25,projetos!$A$2:$B$96,2,0),"0")</f>
        <v>PIU Arco Tietê</v>
      </c>
      <c r="C25" s="64"/>
      <c r="D25" s="64"/>
      <c r="E25" s="51">
        <v>6.0</v>
      </c>
      <c r="F25" s="51" t="str">
        <f>IFERROR(VLOOKUP(E25,tramitacao!$A$2:$B$101,2,0),"0")</f>
        <v>Consolidação PIU</v>
      </c>
    </row>
    <row r="26" ht="9.75" customHeight="1">
      <c r="A26" s="50">
        <v>4.0</v>
      </c>
      <c r="B26" s="51" t="str">
        <f>IFERROR(VLOOKUP(A26,projetos!$A$2:$B$96,2,0),"0")</f>
        <v>PIU NESP</v>
      </c>
      <c r="C26" s="62">
        <v>42562.0</v>
      </c>
      <c r="D26" s="62">
        <v>42547.0</v>
      </c>
      <c r="E26" s="51">
        <v>1.0</v>
      </c>
      <c r="F26" s="51" t="str">
        <f>IFERROR(VLOOKUP(E26,tramitacao!$A$2:$B$101,2,0),"0")</f>
        <v>Proposição</v>
      </c>
      <c r="G26" s="51" t="s">
        <v>1739</v>
      </c>
    </row>
    <row r="27" ht="9.75" customHeight="1">
      <c r="A27" s="50">
        <v>4.0</v>
      </c>
      <c r="B27" s="51" t="str">
        <f>IFERROR(VLOOKUP(A27,projetos!$A$2:$B$96,2,0),"0")</f>
        <v>PIU NESP</v>
      </c>
      <c r="C27" s="62">
        <v>42578.0</v>
      </c>
      <c r="D27" s="62">
        <v>43363.0</v>
      </c>
      <c r="E27" s="51">
        <v>2.0</v>
      </c>
      <c r="F27" s="51" t="str">
        <f>IFERROR(VLOOKUP(E27,tramitacao!$A$2:$B$101,2,0),"0")</f>
        <v>Consulta Pública Inicial</v>
      </c>
      <c r="G27" s="33" t="s">
        <v>1740</v>
      </c>
    </row>
    <row r="28" ht="9.75" customHeight="1">
      <c r="A28" s="50">
        <v>4.0</v>
      </c>
      <c r="B28" s="51" t="str">
        <f>IFERROR(VLOOKUP(A28,projetos!$A$2:$B$96,2,0),"0")</f>
        <v>PIU NESP</v>
      </c>
      <c r="C28" s="62">
        <v>42634.0</v>
      </c>
      <c r="D28" s="62">
        <v>42634.0</v>
      </c>
      <c r="E28" s="51">
        <v>3.0</v>
      </c>
      <c r="F28" s="51" t="str">
        <f>IFERROR(VLOOKUP(E28,tramitacao!$A$2:$B$101,2,0),"0")</f>
        <v>Avaliação SMUL</v>
      </c>
      <c r="G28" s="51" t="s">
        <v>1741</v>
      </c>
    </row>
    <row r="29" ht="9.75" customHeight="1">
      <c r="A29" s="50">
        <v>4.0</v>
      </c>
      <c r="B29" s="51" t="str">
        <f>IFERROR(VLOOKUP(A29,projetos!$A$2:$B$96,2,0),"0")</f>
        <v>PIU NESP</v>
      </c>
      <c r="C29" s="62">
        <v>42634.0</v>
      </c>
      <c r="D29" s="62">
        <v>42705.0</v>
      </c>
      <c r="E29" s="51">
        <v>4.0</v>
      </c>
      <c r="F29" s="51" t="str">
        <f>IFERROR(VLOOKUP(E29,tramitacao!$A$2:$B$101,2,0),"0")</f>
        <v>Elaboração </v>
      </c>
      <c r="G29" s="33" t="s">
        <v>1742</v>
      </c>
    </row>
    <row r="30" ht="9.75" customHeight="1">
      <c r="A30" s="50">
        <v>4.0</v>
      </c>
      <c r="B30" s="51" t="str">
        <f>IFERROR(VLOOKUP(A30,projetos!$A$2:$B$96,2,0),"0")</f>
        <v>PIU NESP</v>
      </c>
      <c r="C30" s="62">
        <v>42705.0</v>
      </c>
      <c r="D30" s="62">
        <v>43451.0</v>
      </c>
      <c r="E30" s="51">
        <v>5.0</v>
      </c>
      <c r="F30" s="51" t="str">
        <f>IFERROR(VLOOKUP(E30,tramitacao!$A$2:$B$101,2,0),"0")</f>
        <v>Discussão Pública</v>
      </c>
      <c r="G30" s="33" t="s">
        <v>1743</v>
      </c>
    </row>
    <row r="31" ht="9.75" customHeight="1">
      <c r="A31" s="50">
        <v>4.0</v>
      </c>
      <c r="B31" s="51" t="str">
        <f>IFERROR(VLOOKUP(A31,projetos!$A$2:$B$96,2,0),"0")</f>
        <v>PIU NESP</v>
      </c>
      <c r="C31" s="62">
        <v>42721.0</v>
      </c>
      <c r="D31" s="62">
        <v>42729.0</v>
      </c>
      <c r="E31" s="51">
        <v>6.0</v>
      </c>
      <c r="F31" s="51" t="str">
        <f>IFERROR(VLOOKUP(E31,tramitacao!$A$2:$B$101,2,0),"0")</f>
        <v>Consolidação PIU</v>
      </c>
      <c r="G31" s="33" t="s">
        <v>1744</v>
      </c>
    </row>
    <row r="32" ht="9.75" customHeight="1">
      <c r="A32" s="50">
        <v>4.0</v>
      </c>
      <c r="B32" s="51" t="str">
        <f>IFERROR(VLOOKUP(A32,projetos!$A$2:$B$96,2,0),"0")</f>
        <v>PIU NESP</v>
      </c>
      <c r="C32" s="62">
        <v>43462.0</v>
      </c>
      <c r="D32" s="62">
        <v>42731.0</v>
      </c>
      <c r="E32" s="51">
        <v>7.0</v>
      </c>
      <c r="F32" s="51" t="str">
        <f>IFERROR(VLOOKUP(E32,tramitacao!$A$2:$B$101,2,0),"0")</f>
        <v>Encaminhamento Jurídico</v>
      </c>
      <c r="G32" s="33" t="s">
        <v>1745</v>
      </c>
    </row>
    <row r="33" ht="9.75" customHeight="1">
      <c r="A33" s="50">
        <v>4.0</v>
      </c>
      <c r="B33" s="51" t="str">
        <f>IFERROR(VLOOKUP(A33,projetos!$A$2:$B$96,2,0),"0")</f>
        <v>PIU NESP</v>
      </c>
      <c r="C33" s="62">
        <v>43017.0</v>
      </c>
      <c r="D33" s="66"/>
      <c r="E33" s="51">
        <v>8.0</v>
      </c>
      <c r="F33" s="51" t="str">
        <f>IFERROR(VLOOKUP(E33,tramitacao!$A$2:$B$101,2,0),"0")</f>
        <v>Implantação</v>
      </c>
      <c r="G33" s="33" t="s">
        <v>1746</v>
      </c>
    </row>
    <row r="34" ht="9.75" customHeight="1">
      <c r="A34" s="50">
        <v>5.0</v>
      </c>
      <c r="B34" s="51" t="str">
        <f>IFERROR(VLOOKUP(A34,projetos!$A$2:$B$96,2,0),"0")</f>
        <v>PIU Arco Jurubatuba</v>
      </c>
      <c r="C34" s="62">
        <v>42767.0</v>
      </c>
      <c r="D34" s="62">
        <v>42897.0</v>
      </c>
      <c r="E34" s="51">
        <v>1.0</v>
      </c>
      <c r="F34" s="51" t="str">
        <f>IFERROR(VLOOKUP(E34,tramitacao!$A$2:$B$101,2,0),"0")</f>
        <v>Proposição</v>
      </c>
      <c r="G34" s="33" t="s">
        <v>1747</v>
      </c>
    </row>
    <row r="35" ht="9.75" customHeight="1">
      <c r="A35" s="50">
        <v>5.0</v>
      </c>
      <c r="B35" s="51" t="str">
        <f>IFERROR(VLOOKUP(A35,projetos!$A$2:$B$96,2,0),"0")</f>
        <v>PIU Arco Jurubatuba</v>
      </c>
      <c r="C35" s="62">
        <v>42899.0</v>
      </c>
      <c r="D35" s="62">
        <v>42919.0</v>
      </c>
      <c r="E35" s="51">
        <v>2.0</v>
      </c>
      <c r="F35" s="51" t="str">
        <f>IFERROR(VLOOKUP(E35,tramitacao!$A$2:$B$101,2,0),"0")</f>
        <v>Consulta Pública Inicial</v>
      </c>
      <c r="G35" s="33" t="s">
        <v>1748</v>
      </c>
    </row>
    <row r="36" ht="9.75" customHeight="1">
      <c r="A36" s="50">
        <v>5.0</v>
      </c>
      <c r="B36" s="51" t="str">
        <f>IFERROR(VLOOKUP(A36,projetos!$A$2:$B$96,2,0),"0")</f>
        <v>PIU Arco Jurubatuba</v>
      </c>
      <c r="C36" s="62" t="s">
        <v>1729</v>
      </c>
      <c r="D36" s="62" t="s">
        <v>1729</v>
      </c>
      <c r="E36" s="51">
        <v>3.0</v>
      </c>
      <c r="F36" s="51" t="str">
        <f>IFERROR(VLOOKUP(E36,tramitacao!$A$2:$B$101,2,0),"0")</f>
        <v>Avaliação SMUL</v>
      </c>
    </row>
    <row r="37" ht="9.75" customHeight="1">
      <c r="A37" s="50">
        <v>5.0</v>
      </c>
      <c r="B37" s="51" t="str">
        <f>IFERROR(VLOOKUP(A37,projetos!$A$2:$B$96,2,0),"0")</f>
        <v>PIU Arco Jurubatuba</v>
      </c>
      <c r="C37" s="62">
        <v>42920.0</v>
      </c>
      <c r="D37" s="62">
        <v>43139.0</v>
      </c>
      <c r="E37" s="51">
        <v>4.0</v>
      </c>
      <c r="F37" s="51" t="str">
        <f>IFERROR(VLOOKUP(E37,tramitacao!$A$2:$B$101,2,0),"0")</f>
        <v>Elaboração </v>
      </c>
      <c r="G37" s="33" t="s">
        <v>1749</v>
      </c>
    </row>
    <row r="38" ht="9.75" customHeight="1">
      <c r="A38" s="50">
        <v>5.0</v>
      </c>
      <c r="B38" s="51" t="str">
        <f>IFERROR(VLOOKUP(A38,projetos!$A$2:$B$96,2,0),"0")</f>
        <v>PIU Arco Jurubatuba</v>
      </c>
      <c r="C38" s="62">
        <v>43140.0</v>
      </c>
      <c r="D38" s="62">
        <v>43214.0</v>
      </c>
      <c r="E38" s="51">
        <v>5.0</v>
      </c>
      <c r="F38" s="51" t="str">
        <f>IFERROR(VLOOKUP(E38,tramitacao!$A$2:$B$101,2,0),"0")</f>
        <v>Discussão Pública</v>
      </c>
      <c r="G38" s="33" t="s">
        <v>1750</v>
      </c>
    </row>
    <row r="39" ht="9.75" customHeight="1">
      <c r="A39" s="50">
        <v>5.0</v>
      </c>
      <c r="B39" s="51" t="str">
        <f>IFERROR(VLOOKUP(A39,projetos!$A$2:$B$96,2,0),"0")</f>
        <v>PIU Arco Jurubatuba</v>
      </c>
      <c r="C39" s="62">
        <v>43215.0</v>
      </c>
      <c r="D39" s="62">
        <v>43216.0</v>
      </c>
      <c r="E39" s="51">
        <v>6.0</v>
      </c>
      <c r="F39" s="51" t="str">
        <f>IFERROR(VLOOKUP(E39,tramitacao!$A$2:$B$101,2,0),"0")</f>
        <v>Consolidação PIU</v>
      </c>
      <c r="G39" s="33" t="s">
        <v>1751</v>
      </c>
    </row>
    <row r="40" ht="9.75" customHeight="1">
      <c r="A40" s="50">
        <v>5.0</v>
      </c>
      <c r="B40" s="51" t="str">
        <f>IFERROR(VLOOKUP(A40,projetos!$A$2:$B$96,2,0),"0")</f>
        <v>PIU Arco Jurubatuba</v>
      </c>
      <c r="C40" s="62">
        <v>43217.0</v>
      </c>
      <c r="D40" s="64"/>
      <c r="E40" s="51">
        <v>7.0</v>
      </c>
      <c r="F40" s="51" t="str">
        <f>IFERROR(VLOOKUP(E40,tramitacao!$A$2:$B$101,2,0),"0")</f>
        <v>Encaminhamento Jurídico</v>
      </c>
      <c r="G40" s="33" t="s">
        <v>1752</v>
      </c>
    </row>
    <row r="41" ht="9.75" customHeight="1">
      <c r="A41" s="50">
        <v>5.0</v>
      </c>
      <c r="B41" s="51" t="str">
        <f>IFERROR(VLOOKUP(A41,projetos!$A$2:$B$96,2,0),"0")</f>
        <v>PIU Arco Jurubatuba</v>
      </c>
      <c r="C41" s="64"/>
      <c r="D41" s="64"/>
      <c r="E41" s="51">
        <v>8.0</v>
      </c>
      <c r="F41" s="51" t="str">
        <f>IFERROR(VLOOKUP(E41,tramitacao!$A$2:$B$101,2,0),"0")</f>
        <v>Implantação</v>
      </c>
    </row>
    <row r="42" ht="9.75" customHeight="1">
      <c r="A42" s="50">
        <v>7.0</v>
      </c>
      <c r="B42" s="51" t="str">
        <f>IFERROR(VLOOKUP(A42,projetos!$A$2:$B$96,2,0),"0")</f>
        <v>PIU Anhembi</v>
      </c>
      <c r="C42" s="62">
        <v>43053.0</v>
      </c>
      <c r="D42" s="62">
        <v>43265.0</v>
      </c>
      <c r="E42" s="51">
        <v>1.0</v>
      </c>
      <c r="F42" s="51" t="str">
        <f>IFERROR(VLOOKUP(E42,tramitacao!$A$2:$B$101,2,0),"0")</f>
        <v>Proposição</v>
      </c>
      <c r="G42" s="33" t="s">
        <v>1753</v>
      </c>
    </row>
    <row r="43" ht="9.75" customHeight="1">
      <c r="A43" s="50">
        <v>7.0</v>
      </c>
      <c r="B43" s="51" t="str">
        <f>IFERROR(VLOOKUP(A43,projetos!$A$2:$B$96,2,0),"0")</f>
        <v>PIU Anhembi</v>
      </c>
      <c r="C43" s="62">
        <v>43266.0</v>
      </c>
      <c r="D43" s="62">
        <v>43300.0</v>
      </c>
      <c r="E43" s="51">
        <v>2.0</v>
      </c>
      <c r="F43" s="51" t="str">
        <f>IFERROR(VLOOKUP(E43,tramitacao!$A$2:$B$101,2,0),"0")</f>
        <v>Consulta Pública Inicial</v>
      </c>
      <c r="G43" s="33" t="s">
        <v>1754</v>
      </c>
    </row>
    <row r="44" ht="9.75" customHeight="1">
      <c r="A44" s="50">
        <v>7.0</v>
      </c>
      <c r="B44" s="51" t="str">
        <f>IFERROR(VLOOKUP(A44,projetos!$A$2:$B$96,2,0),"0")</f>
        <v>PIU Anhembi</v>
      </c>
      <c r="C44" s="64"/>
      <c r="D44" s="64"/>
      <c r="E44" s="51">
        <v>3.0</v>
      </c>
      <c r="F44" s="51" t="str">
        <f>IFERROR(VLOOKUP(E44,tramitacao!$A$2:$B$101,2,0),"0")</f>
        <v>Avaliação SMUL</v>
      </c>
    </row>
    <row r="45" ht="9.75" customHeight="1">
      <c r="A45" s="50">
        <v>7.0</v>
      </c>
      <c r="B45" s="51" t="str">
        <f>IFERROR(VLOOKUP(A45,projetos!$A$2:$B$96,2,0),"0")</f>
        <v>PIU Anhembi</v>
      </c>
      <c r="C45" s="62">
        <v>43304.0</v>
      </c>
      <c r="D45" s="62">
        <v>43307.0</v>
      </c>
      <c r="E45" s="51">
        <v>4.0</v>
      </c>
      <c r="F45" s="51" t="str">
        <f>IFERROR(VLOOKUP(E45,tramitacao!$A$2:$B$101,2,0),"0")</f>
        <v>Elaboração </v>
      </c>
      <c r="G45" s="33" t="s">
        <v>1755</v>
      </c>
    </row>
    <row r="46" ht="9.75" customHeight="1">
      <c r="A46" s="50">
        <v>7.0</v>
      </c>
      <c r="B46" s="51" t="str">
        <f>IFERROR(VLOOKUP(A46,projetos!$A$2:$B$96,2,0),"0")</f>
        <v>PIU Anhembi</v>
      </c>
      <c r="C46" s="62">
        <v>43311.0</v>
      </c>
      <c r="D46" s="62">
        <v>43336.0</v>
      </c>
      <c r="E46" s="51">
        <v>5.0</v>
      </c>
      <c r="F46" s="51" t="str">
        <f>IFERROR(VLOOKUP(E46,tramitacao!$A$2:$B$101,2,0),"0")</f>
        <v>Discussão Pública</v>
      </c>
      <c r="G46" s="33" t="s">
        <v>1756</v>
      </c>
    </row>
    <row r="47" ht="9.75" customHeight="1">
      <c r="A47" s="50">
        <v>7.0</v>
      </c>
      <c r="B47" s="51" t="str">
        <f>IFERROR(VLOOKUP(A47,projetos!$A$2:$B$96,2,0),"0")</f>
        <v>PIU Anhembi</v>
      </c>
      <c r="C47" s="62">
        <v>43337.0</v>
      </c>
      <c r="D47" s="62">
        <v>43439.0</v>
      </c>
      <c r="E47" s="51">
        <v>6.0</v>
      </c>
      <c r="F47" s="51" t="str">
        <f>IFERROR(VLOOKUP(E47,tramitacao!$A$2:$B$101,2,0),"0")</f>
        <v>Consolidação PIU</v>
      </c>
      <c r="G47" s="33" t="s">
        <v>1757</v>
      </c>
    </row>
    <row r="48" ht="9.75" customHeight="1">
      <c r="A48" s="50">
        <v>7.0</v>
      </c>
      <c r="B48" s="51" t="str">
        <f>IFERROR(VLOOKUP(A48,projetos!$A$2:$B$96,2,0),"0")</f>
        <v>PIU Anhembi</v>
      </c>
      <c r="C48" s="62">
        <v>43503.0</v>
      </c>
      <c r="D48" s="62">
        <v>43503.0</v>
      </c>
      <c r="E48" s="51">
        <v>7.0</v>
      </c>
      <c r="F48" s="51" t="str">
        <f>IFERROR(VLOOKUP(E48,tramitacao!$A$2:$B$101,2,0),"0")</f>
        <v>Encaminhamento Jurídico</v>
      </c>
      <c r="G48" s="33" t="s">
        <v>1758</v>
      </c>
    </row>
    <row r="49" ht="9.75" customHeight="1">
      <c r="A49" s="50">
        <v>7.0</v>
      </c>
      <c r="B49" s="51" t="str">
        <f>IFERROR(VLOOKUP(A49,projetos!$A$2:$B$96,2,0),"0")</f>
        <v>PIU Anhembi</v>
      </c>
      <c r="C49" s="62">
        <v>43503.0</v>
      </c>
      <c r="D49" s="66"/>
      <c r="E49" s="51">
        <v>8.0</v>
      </c>
      <c r="F49" s="51" t="str">
        <f>IFERROR(VLOOKUP(E49,tramitacao!$A$2:$B$101,2,0),"0")</f>
        <v>Implantação</v>
      </c>
      <c r="G49" s="33" t="s">
        <v>1759</v>
      </c>
    </row>
    <row r="50" ht="9.75" customHeight="1">
      <c r="A50" s="50">
        <v>8.0</v>
      </c>
      <c r="B50" s="51" t="str">
        <f>IFERROR(VLOOKUP(A50,projetos!$A$2:$B$96,2,0),"0")</f>
        <v>PIU Pacaembu</v>
      </c>
      <c r="C50" s="62">
        <v>43014.0</v>
      </c>
      <c r="D50" s="62">
        <v>43108.0</v>
      </c>
      <c r="E50" s="51">
        <v>1.0</v>
      </c>
      <c r="F50" s="51" t="str">
        <f>IFERROR(VLOOKUP(E50,tramitacao!$A$2:$B$101,2,0),"0")</f>
        <v>Proposição</v>
      </c>
      <c r="G50" s="33" t="s">
        <v>1760</v>
      </c>
    </row>
    <row r="51" ht="9.75" customHeight="1">
      <c r="A51" s="50">
        <v>8.0</v>
      </c>
      <c r="B51" s="51" t="str">
        <f>IFERROR(VLOOKUP(A51,projetos!$A$2:$B$96,2,0),"0")</f>
        <v>PIU Pacaembu</v>
      </c>
      <c r="C51" s="62">
        <v>43109.0</v>
      </c>
      <c r="D51" s="62">
        <v>43136.0</v>
      </c>
      <c r="E51" s="51">
        <v>2.0</v>
      </c>
      <c r="F51" s="51" t="str">
        <f>IFERROR(VLOOKUP(E51,tramitacao!$A$2:$B$101,2,0),"0")</f>
        <v>Consulta Pública Inicial</v>
      </c>
      <c r="G51" s="33" t="s">
        <v>1761</v>
      </c>
    </row>
    <row r="52" ht="9.75" customHeight="1">
      <c r="A52" s="50">
        <v>8.0</v>
      </c>
      <c r="B52" s="51" t="str">
        <f>IFERROR(VLOOKUP(A52,projetos!$A$2:$B$96,2,0),"0")</f>
        <v>PIU Pacaembu</v>
      </c>
      <c r="C52" s="62">
        <v>43070.0</v>
      </c>
      <c r="D52" s="62">
        <v>43083.0</v>
      </c>
      <c r="E52" s="51">
        <v>3.0</v>
      </c>
      <c r="F52" s="51" t="str">
        <f>IFERROR(VLOOKUP(E52,tramitacao!$A$2:$B$101,2,0),"0")</f>
        <v>Avaliação SMUL</v>
      </c>
      <c r="G52" s="33" t="s">
        <v>1762</v>
      </c>
    </row>
    <row r="53" ht="9.75" customHeight="1">
      <c r="A53" s="50">
        <v>8.0</v>
      </c>
      <c r="B53" s="51" t="str">
        <f>IFERROR(VLOOKUP(A53,projetos!$A$2:$B$96,2,0),"0")</f>
        <v>PIU Pacaembu</v>
      </c>
      <c r="C53" s="62">
        <v>43083.0</v>
      </c>
      <c r="D53" s="62">
        <v>43188.0</v>
      </c>
      <c r="E53" s="51">
        <v>4.0</v>
      </c>
      <c r="F53" s="51" t="str">
        <f>IFERROR(VLOOKUP(E53,tramitacao!$A$2:$B$101,2,0),"0")</f>
        <v>Elaboração </v>
      </c>
      <c r="G53" s="33" t="s">
        <v>1763</v>
      </c>
    </row>
    <row r="54" ht="9.75" customHeight="1">
      <c r="A54" s="50">
        <v>8.0</v>
      </c>
      <c r="B54" s="51" t="str">
        <f>IFERROR(VLOOKUP(A54,projetos!$A$2:$B$96,2,0),"0")</f>
        <v>PIU Pacaembu</v>
      </c>
      <c r="C54" s="62">
        <v>43188.0</v>
      </c>
      <c r="D54" s="62">
        <v>43212.0</v>
      </c>
      <c r="E54" s="51">
        <v>5.0</v>
      </c>
      <c r="F54" s="51" t="str">
        <f>IFERROR(VLOOKUP(E54,tramitacao!$A$2:$B$101,2,0),"0")</f>
        <v>Discussão Pública</v>
      </c>
      <c r="G54" s="33" t="s">
        <v>1764</v>
      </c>
    </row>
    <row r="55" ht="9.75" customHeight="1">
      <c r="A55" s="50">
        <v>8.0</v>
      </c>
      <c r="B55" s="51" t="str">
        <f>IFERROR(VLOOKUP(A55,projetos!$A$2:$B$96,2,0),"0")</f>
        <v>PIU Pacaembu</v>
      </c>
      <c r="C55" s="62">
        <v>43212.0</v>
      </c>
      <c r="D55" s="62">
        <v>43231.0</v>
      </c>
      <c r="E55" s="51">
        <v>6.0</v>
      </c>
      <c r="F55" s="51" t="str">
        <f>IFERROR(VLOOKUP(E55,tramitacao!$A$2:$B$101,2,0),"0")</f>
        <v>Consolidação PIU</v>
      </c>
      <c r="G55" s="33" t="s">
        <v>1765</v>
      </c>
    </row>
    <row r="56" ht="9.75" customHeight="1">
      <c r="A56" s="50">
        <v>8.0</v>
      </c>
      <c r="B56" s="51" t="str">
        <f>IFERROR(VLOOKUP(A56,projetos!$A$2:$B$96,2,0),"0")</f>
        <v>PIU Pacaembu</v>
      </c>
      <c r="C56" s="62">
        <v>43235.0</v>
      </c>
      <c r="D56" s="62">
        <v>43235.0</v>
      </c>
      <c r="E56" s="51">
        <v>7.0</v>
      </c>
      <c r="F56" s="51" t="str">
        <f>IFERROR(VLOOKUP(E56,tramitacao!$A$2:$B$101,2,0),"0")</f>
        <v>Encaminhamento Jurídico</v>
      </c>
      <c r="G56" s="33" t="s">
        <v>1766</v>
      </c>
    </row>
    <row r="57" ht="9.75" customHeight="1">
      <c r="A57" s="50">
        <v>8.0</v>
      </c>
      <c r="B57" s="51" t="str">
        <f>IFERROR(VLOOKUP(A57,projetos!$A$2:$B$96,2,0),"0")</f>
        <v>PIU Pacaembu</v>
      </c>
      <c r="C57" s="62">
        <v>43236.0</v>
      </c>
      <c r="D57" s="66"/>
      <c r="E57" s="51">
        <v>8.0</v>
      </c>
      <c r="F57" s="51" t="str">
        <f>IFERROR(VLOOKUP(E57,tramitacao!$A$2:$B$101,2,0),"0")</f>
        <v>Implantação</v>
      </c>
      <c r="G57" s="33" t="s">
        <v>1767</v>
      </c>
    </row>
    <row r="58" ht="9.75" customHeight="1">
      <c r="A58" s="50">
        <v>9.0</v>
      </c>
      <c r="B58" s="51" t="str">
        <f>IFERROR(VLOOKUP(A58,projetos!$A$2:$B$96,2,0),"0")</f>
        <v>PIU Vila Olímpia</v>
      </c>
      <c r="C58" s="62">
        <v>42977.0</v>
      </c>
      <c r="D58" s="62">
        <v>43133.0</v>
      </c>
      <c r="E58" s="51">
        <v>1.0</v>
      </c>
      <c r="F58" s="51" t="str">
        <f>IFERROR(VLOOKUP(E58,tramitacao!$A$2:$B$101,2,0),"0")</f>
        <v>Proposição</v>
      </c>
      <c r="G58" s="33" t="s">
        <v>1768</v>
      </c>
    </row>
    <row r="59" ht="9.75" customHeight="1">
      <c r="A59" s="50">
        <v>9.0</v>
      </c>
      <c r="B59" s="51" t="str">
        <f>IFERROR(VLOOKUP(A59,projetos!$A$2:$B$96,2,0),"0")</f>
        <v>PIU Vila Olímpia</v>
      </c>
      <c r="C59" s="62">
        <v>43137.0</v>
      </c>
      <c r="D59" s="62">
        <v>43334.0</v>
      </c>
      <c r="E59" s="51">
        <v>2.0</v>
      </c>
      <c r="F59" s="51" t="str">
        <f>IFERROR(VLOOKUP(E59,tramitacao!$A$2:$B$101,2,0),"0")</f>
        <v>Consulta Pública Inicial</v>
      </c>
      <c r="G59" s="33" t="s">
        <v>1769</v>
      </c>
    </row>
    <row r="60" ht="9.75" customHeight="1">
      <c r="A60" s="50">
        <v>9.0</v>
      </c>
      <c r="B60" s="51" t="str">
        <f>IFERROR(VLOOKUP(A60,projetos!$A$2:$B$96,2,0),"0")</f>
        <v>PIU Vila Olímpia</v>
      </c>
      <c r="C60" s="62">
        <v>43335.0</v>
      </c>
      <c r="D60" s="64"/>
      <c r="E60" s="51">
        <v>3.0</v>
      </c>
      <c r="F60" s="51" t="str">
        <f>IFERROR(VLOOKUP(E60,tramitacao!$A$2:$B$101,2,0),"0")</f>
        <v>Avaliação SMUL</v>
      </c>
      <c r="G60" s="33" t="s">
        <v>1770</v>
      </c>
    </row>
    <row r="61" ht="9.75" customHeight="1">
      <c r="A61" s="50">
        <v>9.0</v>
      </c>
      <c r="B61" s="51" t="str">
        <f>IFERROR(VLOOKUP(A61,projetos!$A$2:$B$96,2,0),"0")</f>
        <v>PIU Vila Olímpia</v>
      </c>
      <c r="C61" s="64"/>
      <c r="D61" s="64"/>
      <c r="E61" s="51">
        <v>4.0</v>
      </c>
      <c r="F61" s="51" t="str">
        <f>IFERROR(VLOOKUP(E61,tramitacao!$A$2:$B$101,2,0),"0")</f>
        <v>Elaboração </v>
      </c>
    </row>
    <row r="62" ht="9.75" customHeight="1">
      <c r="A62" s="50">
        <v>9.0</v>
      </c>
      <c r="B62" s="51" t="str">
        <f>IFERROR(VLOOKUP(A62,projetos!$A$2:$B$96,2,0),"0")</f>
        <v>PIU Vila Olímpia</v>
      </c>
      <c r="C62" s="64"/>
      <c r="D62" s="64"/>
      <c r="E62" s="51">
        <v>5.0</v>
      </c>
      <c r="F62" s="51" t="str">
        <f>IFERROR(VLOOKUP(E62,tramitacao!$A$2:$B$101,2,0),"0")</f>
        <v>Discussão Pública</v>
      </c>
    </row>
    <row r="63" ht="9.75" customHeight="1">
      <c r="A63" s="50">
        <v>9.0</v>
      </c>
      <c r="B63" s="51" t="str">
        <f>IFERROR(VLOOKUP(A63,projetos!$A$2:$B$96,2,0),"0")</f>
        <v>PIU Vila Olímpia</v>
      </c>
      <c r="C63" s="64"/>
      <c r="D63" s="64"/>
      <c r="E63" s="51">
        <v>6.0</v>
      </c>
      <c r="F63" s="51" t="str">
        <f>IFERROR(VLOOKUP(E63,tramitacao!$A$2:$B$101,2,0),"0")</f>
        <v>Consolidação PIU</v>
      </c>
    </row>
    <row r="64" ht="9.75" customHeight="1">
      <c r="A64" s="50">
        <v>9.0</v>
      </c>
      <c r="B64" s="51" t="str">
        <f>IFERROR(VLOOKUP(A64,projetos!$A$2:$B$96,2,0),"0")</f>
        <v>PIU Vila Olímpia</v>
      </c>
      <c r="C64" s="64"/>
      <c r="D64" s="64"/>
      <c r="E64" s="51">
        <v>7.0</v>
      </c>
      <c r="F64" s="51" t="str">
        <f>IFERROR(VLOOKUP(E64,tramitacao!$A$2:$B$101,2,0),"0")</f>
        <v>Encaminhamento Jurídico</v>
      </c>
    </row>
    <row r="65" ht="9.75" customHeight="1">
      <c r="A65" s="50">
        <v>9.0</v>
      </c>
      <c r="B65" s="51" t="str">
        <f>IFERROR(VLOOKUP(A65,projetos!$A$2:$B$96,2,0),"0")</f>
        <v>PIU Vila Olímpia</v>
      </c>
      <c r="C65" s="64"/>
      <c r="D65" s="64"/>
      <c r="E65" s="51">
        <v>8.0</v>
      </c>
      <c r="F65" s="51" t="str">
        <f>IFERROR(VLOOKUP(E65,tramitacao!$A$2:$B$101,2,0),"0")</f>
        <v>Implantação</v>
      </c>
    </row>
    <row r="66" ht="9.75" customHeight="1">
      <c r="A66" s="50">
        <v>10.0</v>
      </c>
      <c r="B66" s="51" t="str">
        <f>IFERROR(VLOOKUP(A66,projetos!$A$2:$B$96,2,0),"0")</f>
        <v>PIU Nações Unidas</v>
      </c>
      <c r="C66" s="62">
        <v>42951.0</v>
      </c>
      <c r="D66" s="62">
        <v>43241.0</v>
      </c>
      <c r="E66" s="51">
        <v>1.0</v>
      </c>
      <c r="F66" s="51" t="str">
        <f>IFERROR(VLOOKUP(E66,tramitacao!$A$2:$B$101,2,0),"0")</f>
        <v>Proposição</v>
      </c>
      <c r="G66" s="51" t="s">
        <v>1771</v>
      </c>
    </row>
    <row r="67" ht="9.75" customHeight="1">
      <c r="A67" s="50">
        <v>10.0</v>
      </c>
      <c r="B67" s="51" t="str">
        <f>IFERROR(VLOOKUP(A67,projetos!$A$2:$B$96,2,0),"0")</f>
        <v>PIU Nações Unidas</v>
      </c>
      <c r="C67" s="62">
        <v>43168.0</v>
      </c>
      <c r="D67" s="62">
        <v>43313.0</v>
      </c>
      <c r="E67" s="51">
        <v>2.0</v>
      </c>
      <c r="F67" s="51" t="str">
        <f>IFERROR(VLOOKUP(E67,tramitacao!$A$2:$B$101,2,0),"0")</f>
        <v>Consulta Pública Inicial</v>
      </c>
      <c r="G67" s="33" t="s">
        <v>1772</v>
      </c>
    </row>
    <row r="68" ht="9.75" customHeight="1">
      <c r="A68" s="50">
        <v>10.0</v>
      </c>
      <c r="B68" s="51" t="str">
        <f>IFERROR(VLOOKUP(A68,projetos!$A$2:$B$96,2,0),"0")</f>
        <v>PIU Nações Unidas</v>
      </c>
      <c r="C68" s="62">
        <v>43314.0</v>
      </c>
      <c r="D68" s="64"/>
      <c r="E68" s="51">
        <v>3.0</v>
      </c>
      <c r="F68" s="51" t="str">
        <f>IFERROR(VLOOKUP(E68,tramitacao!$A$2:$B$101,2,0),"0")</f>
        <v>Avaliação SMUL</v>
      </c>
      <c r="G68" s="51" t="s">
        <v>1773</v>
      </c>
    </row>
    <row r="69" ht="9.75" customHeight="1">
      <c r="A69" s="50">
        <v>10.0</v>
      </c>
      <c r="B69" s="51" t="str">
        <f>IFERROR(VLOOKUP(A69,projetos!$A$2:$B$96,2,0),"0")</f>
        <v>PIU Nações Unidas</v>
      </c>
      <c r="C69" s="64"/>
      <c r="D69" s="64"/>
      <c r="E69" s="51">
        <v>4.0</v>
      </c>
      <c r="F69" s="51" t="str">
        <f>IFERROR(VLOOKUP(E69,tramitacao!$A$2:$B$101,2,0),"0")</f>
        <v>Elaboração </v>
      </c>
    </row>
    <row r="70" ht="9.75" customHeight="1">
      <c r="A70" s="50">
        <v>10.0</v>
      </c>
      <c r="B70" s="51" t="str">
        <f>IFERROR(VLOOKUP(A70,projetos!$A$2:$B$96,2,0),"0")</f>
        <v>PIU Nações Unidas</v>
      </c>
      <c r="C70" s="64"/>
      <c r="D70" s="64"/>
      <c r="E70" s="51">
        <v>5.0</v>
      </c>
      <c r="F70" s="51" t="str">
        <f>IFERROR(VLOOKUP(E70,tramitacao!$A$2:$B$101,2,0),"0")</f>
        <v>Discussão Pública</v>
      </c>
    </row>
    <row r="71" ht="9.75" customHeight="1">
      <c r="A71" s="50">
        <v>10.0</v>
      </c>
      <c r="B71" s="51" t="str">
        <f>IFERROR(VLOOKUP(A71,projetos!$A$2:$B$96,2,0),"0")</f>
        <v>PIU Nações Unidas</v>
      </c>
      <c r="C71" s="64"/>
      <c r="D71" s="64"/>
      <c r="E71" s="51">
        <v>6.0</v>
      </c>
      <c r="F71" s="51" t="str">
        <f>IFERROR(VLOOKUP(E71,tramitacao!$A$2:$B$101,2,0),"0")</f>
        <v>Consolidação PIU</v>
      </c>
    </row>
    <row r="72" ht="9.75" customHeight="1">
      <c r="A72" s="50">
        <v>10.0</v>
      </c>
      <c r="B72" s="51" t="str">
        <f>IFERROR(VLOOKUP(A72,projetos!$A$2:$B$96,2,0),"0")</f>
        <v>PIU Nações Unidas</v>
      </c>
      <c r="C72" s="64"/>
      <c r="D72" s="64"/>
      <c r="E72" s="51">
        <v>7.0</v>
      </c>
      <c r="F72" s="51" t="str">
        <f>IFERROR(VLOOKUP(E72,tramitacao!$A$2:$B$101,2,0),"0")</f>
        <v>Encaminhamento Jurídico</v>
      </c>
    </row>
    <row r="73" ht="9.75" customHeight="1">
      <c r="A73" s="50">
        <v>10.0</v>
      </c>
      <c r="B73" s="51" t="str">
        <f>IFERROR(VLOOKUP(A73,projetos!$A$2:$B$96,2,0),"0")</f>
        <v>PIU Nações Unidas</v>
      </c>
      <c r="C73" s="64"/>
      <c r="D73" s="64"/>
      <c r="E73" s="51">
        <v>8.0</v>
      </c>
      <c r="F73" s="51" t="str">
        <f>IFERROR(VLOOKUP(E73,tramitacao!$A$2:$B$101,2,0),"0")</f>
        <v>Implantação</v>
      </c>
    </row>
    <row r="74" ht="9.75" customHeight="1">
      <c r="A74" s="50">
        <v>11.0</v>
      </c>
      <c r="B74" s="51" t="str">
        <f>IFERROR(VLOOKUP(A74,projetos!$A$2:$B$96,2,0),"0")</f>
        <v>PIU Setor Central</v>
      </c>
      <c r="C74" s="62">
        <v>43080.0</v>
      </c>
      <c r="D74" s="62">
        <v>43286.0</v>
      </c>
      <c r="E74" s="51">
        <v>1.0</v>
      </c>
      <c r="F74" s="51" t="str">
        <f>IFERROR(VLOOKUP(E74,tramitacao!$A$2:$B$101,2,0),"0")</f>
        <v>Proposição</v>
      </c>
      <c r="G74" s="51" t="s">
        <v>1774</v>
      </c>
    </row>
    <row r="75" ht="9.75" customHeight="1">
      <c r="A75" s="50">
        <v>11.0</v>
      </c>
      <c r="B75" s="51" t="str">
        <f>IFERROR(VLOOKUP(A75,projetos!$A$2:$B$96,2,0),"0")</f>
        <v>PIU Setor Central</v>
      </c>
      <c r="C75" s="62">
        <v>43291.0</v>
      </c>
      <c r="D75" s="62">
        <v>43433.0</v>
      </c>
      <c r="E75" s="51">
        <v>2.0</v>
      </c>
      <c r="F75" s="51" t="str">
        <f>IFERROR(VLOOKUP(E75,tramitacao!$A$2:$B$101,2,0),"0")</f>
        <v>Consulta Pública Inicial</v>
      </c>
      <c r="G75" s="33" t="s">
        <v>1775</v>
      </c>
    </row>
    <row r="76" ht="9.75" customHeight="1">
      <c r="A76" s="50">
        <v>11.0</v>
      </c>
      <c r="B76" s="51" t="str">
        <f>IFERROR(VLOOKUP(A76,projetos!$A$2:$B$96,2,0),"0")</f>
        <v>PIU Setor Central</v>
      </c>
      <c r="C76" s="62">
        <v>43433.0</v>
      </c>
      <c r="D76" s="62">
        <v>43510.0</v>
      </c>
      <c r="E76" s="51">
        <v>3.0</v>
      </c>
      <c r="F76" s="51" t="str">
        <f>IFERROR(VLOOKUP(E76,tramitacao!$A$2:$B$101,2,0),"0")</f>
        <v>Avaliação SMUL</v>
      </c>
      <c r="G76" s="51" t="s">
        <v>1776</v>
      </c>
      <c r="H76" s="67"/>
    </row>
    <row r="77" ht="9.75" customHeight="1">
      <c r="A77" s="50">
        <v>11.0</v>
      </c>
      <c r="B77" s="51" t="str">
        <f>IFERROR(VLOOKUP(A77,projetos!$A$2:$B$96,2,0),"0")</f>
        <v>PIU Setor Central</v>
      </c>
      <c r="C77" s="62">
        <v>43508.0</v>
      </c>
      <c r="D77" s="62">
        <v>43593.0</v>
      </c>
      <c r="E77" s="51">
        <v>4.0</v>
      </c>
      <c r="F77" s="51" t="str">
        <f>IFERROR(VLOOKUP(E77,tramitacao!$A$2:$B$101,2,0),"0")</f>
        <v>Elaboração </v>
      </c>
      <c r="G77" s="33" t="s">
        <v>1777</v>
      </c>
    </row>
    <row r="78" ht="9.75" customHeight="1">
      <c r="A78" s="50">
        <v>11.0</v>
      </c>
      <c r="B78" s="51" t="str">
        <f>IFERROR(VLOOKUP(A78,projetos!$A$2:$B$96,2,0),"0")</f>
        <v>PIU Setor Central</v>
      </c>
      <c r="C78" s="62">
        <v>43594.0</v>
      </c>
      <c r="D78" s="62">
        <v>43878.0</v>
      </c>
      <c r="E78" s="51">
        <v>5.0</v>
      </c>
      <c r="F78" s="51" t="str">
        <f>IFERROR(VLOOKUP(E78,tramitacao!$A$2:$B$101,2,0),"0")</f>
        <v>Discussão Pública</v>
      </c>
      <c r="G78" s="68" t="s">
        <v>1778</v>
      </c>
      <c r="H78" s="51"/>
    </row>
    <row r="79" ht="9.75" customHeight="1">
      <c r="A79" s="50">
        <v>11.0</v>
      </c>
      <c r="B79" s="51" t="str">
        <f>IFERROR(VLOOKUP(A79,projetos!$A$2:$B$96,2,0),"0")</f>
        <v>PIU Setor Central</v>
      </c>
      <c r="C79" s="62">
        <v>43879.0</v>
      </c>
      <c r="D79" s="69"/>
      <c r="E79" s="9">
        <v>6.0</v>
      </c>
      <c r="F79" s="51" t="str">
        <f>IFERROR(VLOOKUP(E79,tramitacao!$A$2:$B$101,2,0),"0")</f>
        <v>Consolidação PIU</v>
      </c>
      <c r="H79" s="51"/>
    </row>
    <row r="80" ht="9.75" customHeight="1">
      <c r="A80" s="50">
        <v>11.0</v>
      </c>
      <c r="B80" s="51" t="str">
        <f>IFERROR(VLOOKUP(A80,projetos!$A$2:$B$96,2,0),"0")</f>
        <v>PIU Setor Central</v>
      </c>
      <c r="C80" s="69"/>
      <c r="D80" s="69"/>
      <c r="E80" s="9">
        <v>7.0</v>
      </c>
      <c r="F80" s="51" t="str">
        <f>IFERROR(VLOOKUP(E80,tramitacao!$A$2:$B$101,2,0),"0")</f>
        <v>Encaminhamento Jurídico</v>
      </c>
    </row>
    <row r="81" ht="9.75" customHeight="1">
      <c r="A81" s="50">
        <v>11.0</v>
      </c>
      <c r="B81" s="51" t="str">
        <f>IFERROR(VLOOKUP(A81,projetos!$A$2:$B$96,2,0),"0")</f>
        <v>PIU Setor Central</v>
      </c>
      <c r="C81" s="69"/>
      <c r="D81" s="69"/>
      <c r="E81" s="9">
        <v>8.0</v>
      </c>
      <c r="F81" s="51" t="str">
        <f>IFERROR(VLOOKUP(E81,tramitacao!$A$2:$B$101,2,0),"0")</f>
        <v>Implantação</v>
      </c>
    </row>
    <row r="82" ht="9.75" customHeight="1">
      <c r="A82" s="50">
        <v>12.0</v>
      </c>
      <c r="B82" s="51" t="str">
        <f>IFERROR(VLOOKUP(A82,projetos!$A$2:$B$96,2,0),"0")</f>
        <v>PIU Arco Pinheiros</v>
      </c>
      <c r="C82" s="62">
        <v>43356.0</v>
      </c>
      <c r="D82" s="62">
        <v>43356.0</v>
      </c>
      <c r="E82" s="9">
        <v>1.0</v>
      </c>
      <c r="F82" s="51" t="str">
        <f>IFERROR(VLOOKUP(E82,tramitacao!$A$2:$B$101,2,0),"0")</f>
        <v>Proposição</v>
      </c>
      <c r="G82" s="51" t="s">
        <v>1779</v>
      </c>
    </row>
    <row r="83" ht="9.75" customHeight="1">
      <c r="A83" s="50">
        <v>12.0</v>
      </c>
      <c r="B83" s="51" t="str">
        <f>IFERROR(VLOOKUP(A83,projetos!$A$2:$B$96,2,0),"0")</f>
        <v>PIU Arco Pinheiros</v>
      </c>
      <c r="C83" s="62">
        <v>43357.0</v>
      </c>
      <c r="D83" s="62">
        <v>43510.0</v>
      </c>
      <c r="E83" s="9">
        <v>2.0</v>
      </c>
      <c r="F83" s="51" t="str">
        <f>IFERROR(VLOOKUP(E83,tramitacao!$A$2:$B$101,2,0),"0")</f>
        <v>Consulta Pública Inicial</v>
      </c>
      <c r="G83" s="33" t="s">
        <v>1780</v>
      </c>
    </row>
    <row r="84" ht="9.75" customHeight="1">
      <c r="A84" s="50">
        <v>12.0</v>
      </c>
      <c r="B84" s="51" t="str">
        <f>IFERROR(VLOOKUP(A84,projetos!$A$2:$B$96,2,0),"0")</f>
        <v>PIU Arco Pinheiros</v>
      </c>
      <c r="C84" s="62">
        <v>43511.0</v>
      </c>
      <c r="D84" s="62">
        <v>43560.0</v>
      </c>
      <c r="E84" s="9">
        <v>3.0</v>
      </c>
      <c r="F84" s="51" t="str">
        <f>IFERROR(VLOOKUP(E84,tramitacao!$A$2:$B$101,2,0),"0")</f>
        <v>Avaliação SMUL</v>
      </c>
      <c r="G84" s="51" t="s">
        <v>1781</v>
      </c>
    </row>
    <row r="85" ht="9.75" customHeight="1">
      <c r="A85" s="50">
        <v>12.0</v>
      </c>
      <c r="B85" s="51" t="str">
        <f>IFERROR(VLOOKUP(A85,projetos!$A$2:$B$96,2,0),"0")</f>
        <v>PIU Arco Pinheiros</v>
      </c>
      <c r="C85" s="62">
        <v>43561.0</v>
      </c>
      <c r="D85" s="62">
        <v>43577.0</v>
      </c>
      <c r="E85" s="9">
        <v>4.0</v>
      </c>
      <c r="F85" s="51" t="str">
        <f>IFERROR(VLOOKUP(E85,tramitacao!$A$2:$B$101,2,0),"0")</f>
        <v>Elaboração </v>
      </c>
      <c r="G85" s="33" t="s">
        <v>1782</v>
      </c>
    </row>
    <row r="86" ht="9.75" customHeight="1">
      <c r="A86" s="50">
        <v>12.0</v>
      </c>
      <c r="B86" s="51" t="str">
        <f>IFERROR(VLOOKUP(A86,projetos!$A$2:$B$96,2,0),"0")</f>
        <v>PIU Arco Pinheiros</v>
      </c>
      <c r="C86" s="62">
        <v>43578.0</v>
      </c>
      <c r="D86" s="62">
        <v>43633.0</v>
      </c>
      <c r="E86" s="9">
        <v>5.0</v>
      </c>
      <c r="F86" s="51" t="str">
        <f>IFERROR(VLOOKUP(E86,tramitacao!$A$2:$B$101,2,0),"0")</f>
        <v>Discussão Pública</v>
      </c>
      <c r="G86" s="33" t="s">
        <v>1783</v>
      </c>
    </row>
    <row r="87" ht="9.75" customHeight="1">
      <c r="A87" s="50">
        <v>12.0</v>
      </c>
      <c r="B87" s="51" t="str">
        <f>IFERROR(VLOOKUP(A87,projetos!$A$2:$B$96,2,0),"0")</f>
        <v>PIU Arco Pinheiros</v>
      </c>
      <c r="C87" s="62">
        <v>43634.0</v>
      </c>
      <c r="D87" s="62">
        <v>43641.0</v>
      </c>
      <c r="E87" s="9">
        <v>6.0</v>
      </c>
      <c r="F87" s="51" t="str">
        <f>IFERROR(VLOOKUP(E87,tramitacao!$A$2:$B$101,2,0),"0")</f>
        <v>Consolidação PIU</v>
      </c>
      <c r="G87" s="33" t="s">
        <v>1784</v>
      </c>
    </row>
    <row r="88" ht="9.75" customHeight="1">
      <c r="A88" s="50">
        <v>12.0</v>
      </c>
      <c r="B88" s="51" t="str">
        <f>IFERROR(VLOOKUP(A88,projetos!$A$2:$B$96,2,0),"0")</f>
        <v>PIU Arco Pinheiros</v>
      </c>
      <c r="C88" s="62">
        <v>43644.0</v>
      </c>
      <c r="D88" s="62">
        <v>43279.0</v>
      </c>
      <c r="E88" s="9">
        <v>7.0</v>
      </c>
      <c r="F88" s="51" t="str">
        <f>IFERROR(VLOOKUP(E88,tramitacao!$A$2:$B$101,2,0),"0")</f>
        <v>Encaminhamento Jurídico</v>
      </c>
      <c r="G88" s="33" t="s">
        <v>1785</v>
      </c>
    </row>
    <row r="89" ht="9.75" customHeight="1">
      <c r="A89" s="50">
        <v>12.0</v>
      </c>
      <c r="B89" s="51" t="str">
        <f>IFERROR(VLOOKUP(A89,projetos!$A$2:$B$96,2,0),"0")</f>
        <v>PIU Arco Pinheiros</v>
      </c>
      <c r="C89" s="64"/>
      <c r="D89" s="64"/>
      <c r="E89" s="9">
        <v>8.0</v>
      </c>
      <c r="F89" s="51" t="str">
        <f>IFERROR(VLOOKUP(E89,tramitacao!$A$2:$B$101,2,0),"0")</f>
        <v>Implantação</v>
      </c>
    </row>
    <row r="90" ht="9.75" customHeight="1">
      <c r="A90" s="50">
        <v>16.0</v>
      </c>
      <c r="B90" s="51" t="str">
        <f>IFERROR(VLOOKUP(A90,projetos!$A$2:$B$96,2,0),"0")</f>
        <v>Bairros Tamanduateí</v>
      </c>
      <c r="C90" s="62" t="s">
        <v>1729</v>
      </c>
      <c r="D90" s="62" t="s">
        <v>1729</v>
      </c>
      <c r="E90" s="9">
        <v>1.0</v>
      </c>
      <c r="F90" s="51" t="str">
        <f>IFERROR(VLOOKUP(E90,tramitacao!$A$2:$B$101,2,0),"0")</f>
        <v>Proposição</v>
      </c>
    </row>
    <row r="91" ht="9.75" customHeight="1">
      <c r="A91" s="50">
        <v>16.0</v>
      </c>
      <c r="B91" s="51" t="str">
        <f>IFERROR(VLOOKUP(A91,projetos!$A$2:$B$96,2,0),"0")</f>
        <v>Bairros Tamanduateí</v>
      </c>
      <c r="C91" s="62">
        <v>41760.0</v>
      </c>
      <c r="D91" s="62" t="s">
        <v>1729</v>
      </c>
      <c r="E91" s="9">
        <v>2.0</v>
      </c>
      <c r="F91" s="51" t="str">
        <f>IFERROR(VLOOKUP(E91,tramitacao!$A$2:$B$101,2,0),"0")</f>
        <v>Consulta Pública Inicial</v>
      </c>
    </row>
    <row r="92" ht="9.75" customHeight="1">
      <c r="A92" s="50">
        <v>16.0</v>
      </c>
      <c r="B92" s="51" t="str">
        <f>IFERROR(VLOOKUP(A92,projetos!$A$2:$B$96,2,0),"0")</f>
        <v>Bairros Tamanduateí</v>
      </c>
      <c r="C92" s="62" t="s">
        <v>1729</v>
      </c>
      <c r="D92" s="62" t="s">
        <v>1729</v>
      </c>
      <c r="E92" s="9">
        <v>3.0</v>
      </c>
      <c r="F92" s="51" t="str">
        <f>IFERROR(VLOOKUP(E92,tramitacao!$A$2:$B$101,2,0),"0")</f>
        <v>Avaliação SMUL</v>
      </c>
    </row>
    <row r="93" ht="9.75" customHeight="1">
      <c r="A93" s="50">
        <v>16.0</v>
      </c>
      <c r="B93" s="51" t="str">
        <f>IFERROR(VLOOKUP(A93,projetos!$A$2:$B$96,2,0),"0")</f>
        <v>Bairros Tamanduateí</v>
      </c>
      <c r="C93" s="62">
        <v>43435.0</v>
      </c>
      <c r="D93" s="62">
        <v>42185.0</v>
      </c>
      <c r="E93" s="9">
        <v>4.0</v>
      </c>
      <c r="F93" s="51" t="str">
        <f>IFERROR(VLOOKUP(E93,tramitacao!$A$2:$B$101,2,0),"0")</f>
        <v>Elaboração </v>
      </c>
    </row>
    <row r="94" ht="9.75" customHeight="1">
      <c r="A94" s="50">
        <v>16.0</v>
      </c>
      <c r="B94" s="51" t="str">
        <f>IFERROR(VLOOKUP(A94,projetos!$A$2:$B$96,2,0),"0")</f>
        <v>Bairros Tamanduateí</v>
      </c>
      <c r="C94" s="62">
        <v>42186.0</v>
      </c>
      <c r="D94" s="62">
        <v>42325.0</v>
      </c>
      <c r="E94" s="9">
        <v>5.0</v>
      </c>
      <c r="F94" s="51" t="str">
        <f>IFERROR(VLOOKUP(E94,tramitacao!$A$2:$B$101,2,0),"0")</f>
        <v>Discussão Pública</v>
      </c>
      <c r="G94" s="33" t="s">
        <v>1786</v>
      </c>
    </row>
    <row r="95" ht="9.75" customHeight="1">
      <c r="A95" s="50">
        <v>16.0</v>
      </c>
      <c r="B95" s="51" t="str">
        <f>IFERROR(VLOOKUP(A95,projetos!$A$2:$B$96,2,0),"0")</f>
        <v>Bairros Tamanduateí</v>
      </c>
      <c r="C95" s="62">
        <v>42326.0</v>
      </c>
      <c r="D95" s="62">
        <v>42353.0</v>
      </c>
      <c r="E95" s="9">
        <v>6.0</v>
      </c>
      <c r="F95" s="51" t="str">
        <f>IFERROR(VLOOKUP(E95,tramitacao!$A$2:$B$101,2,0),"0")</f>
        <v>Consolidação PIU</v>
      </c>
      <c r="G95" s="33" t="s">
        <v>1787</v>
      </c>
    </row>
    <row r="96" ht="9.75" customHeight="1">
      <c r="A96" s="50">
        <v>16.0</v>
      </c>
      <c r="B96" s="51" t="str">
        <f>IFERROR(VLOOKUP(A96,projetos!$A$2:$B$96,2,0),"0")</f>
        <v>Bairros Tamanduateí</v>
      </c>
      <c r="C96" s="62">
        <v>42355.0</v>
      </c>
      <c r="D96" s="64"/>
      <c r="E96" s="9">
        <v>7.0</v>
      </c>
      <c r="F96" s="51" t="str">
        <f>IFERROR(VLOOKUP(E96,tramitacao!$A$2:$B$101,2,0),"0")</f>
        <v>Encaminhamento Jurídico</v>
      </c>
      <c r="G96" s="33" t="s">
        <v>1788</v>
      </c>
    </row>
    <row r="97" ht="9.75" customHeight="1">
      <c r="A97" s="50">
        <v>16.0</v>
      </c>
      <c r="B97" s="51" t="str">
        <f>IFERROR(VLOOKUP(A97,projetos!$A$2:$B$96,2,0),"0")</f>
        <v>Bairros Tamanduateí</v>
      </c>
      <c r="C97" s="64"/>
      <c r="D97" s="64"/>
      <c r="E97" s="9">
        <v>8.0</v>
      </c>
      <c r="F97" s="51" t="str">
        <f>IFERROR(VLOOKUP(E97,tramitacao!$A$2:$B$101,2,0),"0")</f>
        <v>Implantação</v>
      </c>
    </row>
    <row r="98" ht="9.75" customHeight="1">
      <c r="A98" s="50">
        <v>17.0</v>
      </c>
      <c r="B98" s="51" t="str">
        <f>IFERROR(VLOOKUP(A98,projetos!$A$2:$B$96,2,0),"0")</f>
        <v>PIU Terminal Capelinha</v>
      </c>
      <c r="C98" s="62">
        <v>42767.0</v>
      </c>
      <c r="D98" s="62">
        <v>42920.0</v>
      </c>
      <c r="E98" s="9">
        <v>1.0</v>
      </c>
      <c r="F98" s="51" t="str">
        <f>IFERROR(VLOOKUP(E98,tramitacao!$A$2:$B$101,2,0),"0")</f>
        <v>Proposição</v>
      </c>
      <c r="G98" s="33" t="s">
        <v>1789</v>
      </c>
    </row>
    <row r="99" ht="9.75" customHeight="1">
      <c r="A99" s="50">
        <v>17.0</v>
      </c>
      <c r="B99" s="51" t="str">
        <f>IFERROR(VLOOKUP(A99,projetos!$A$2:$B$96,2,0),"0")</f>
        <v>PIU Terminal Capelinha</v>
      </c>
      <c r="C99" s="62">
        <v>42920.0</v>
      </c>
      <c r="D99" s="62">
        <v>42977.0</v>
      </c>
      <c r="E99" s="9">
        <v>2.0</v>
      </c>
      <c r="F99" s="51" t="str">
        <f>IFERROR(VLOOKUP(E99,tramitacao!$A$2:$B$101,2,0),"0")</f>
        <v>Consulta Pública Inicial</v>
      </c>
      <c r="G99" s="33" t="s">
        <v>1790</v>
      </c>
    </row>
    <row r="100" ht="9.75" customHeight="1">
      <c r="A100" s="50">
        <v>17.0</v>
      </c>
      <c r="B100" s="51" t="str">
        <f>IFERROR(VLOOKUP(A100,projetos!$A$2:$B$96,2,0),"0")</f>
        <v>PIU Terminal Capelinha</v>
      </c>
      <c r="C100" s="62" t="s">
        <v>1729</v>
      </c>
      <c r="D100" s="62" t="s">
        <v>1729</v>
      </c>
      <c r="E100" s="9">
        <v>3.0</v>
      </c>
      <c r="F100" s="51" t="str">
        <f>IFERROR(VLOOKUP(E100,tramitacao!$A$2:$B$101,2,0),"0")</f>
        <v>Avaliação SMUL</v>
      </c>
    </row>
    <row r="101" ht="9.75" customHeight="1">
      <c r="A101" s="50">
        <v>17.0</v>
      </c>
      <c r="B101" s="51" t="str">
        <f>IFERROR(VLOOKUP(A101,projetos!$A$2:$B$96,2,0),"0")</f>
        <v>PIU Terminal Capelinha</v>
      </c>
      <c r="C101" s="62">
        <v>42979.0</v>
      </c>
      <c r="D101" s="62">
        <v>43215.0</v>
      </c>
      <c r="E101" s="9">
        <v>4.0</v>
      </c>
      <c r="F101" s="51" t="str">
        <f>IFERROR(VLOOKUP(E101,tramitacao!$A$2:$B$101,2,0),"0")</f>
        <v>Elaboração </v>
      </c>
      <c r="G101" s="33" t="s">
        <v>1791</v>
      </c>
    </row>
    <row r="102" ht="9.75" customHeight="1">
      <c r="A102" s="50">
        <v>17.0</v>
      </c>
      <c r="B102" s="51" t="str">
        <f>IFERROR(VLOOKUP(A102,projetos!$A$2:$B$96,2,0),"0")</f>
        <v>PIU Terminal Capelinha</v>
      </c>
      <c r="C102" s="62">
        <v>43215.0</v>
      </c>
      <c r="D102" s="64"/>
      <c r="E102" s="9">
        <v>5.0</v>
      </c>
      <c r="F102" s="51" t="str">
        <f>IFERROR(VLOOKUP(E102,tramitacao!$A$2:$B$101,2,0),"0")</f>
        <v>Discussão Pública</v>
      </c>
      <c r="G102" s="33" t="s">
        <v>1792</v>
      </c>
    </row>
    <row r="103" ht="9.75" customHeight="1">
      <c r="A103" s="50">
        <v>17.0</v>
      </c>
      <c r="B103" s="51" t="str">
        <f>IFERROR(VLOOKUP(A103,projetos!$A$2:$B$96,2,0),"0")</f>
        <v>PIU Terminal Capelinha</v>
      </c>
      <c r="C103" s="64"/>
      <c r="D103" s="64"/>
      <c r="E103" s="9">
        <v>6.0</v>
      </c>
      <c r="F103" s="51" t="str">
        <f>IFERROR(VLOOKUP(E103,tramitacao!$A$2:$B$101,2,0),"0")</f>
        <v>Consolidação PIU</v>
      </c>
    </row>
    <row r="104" ht="9.75" customHeight="1">
      <c r="A104" s="50">
        <v>17.0</v>
      </c>
      <c r="B104" s="51" t="str">
        <f>IFERROR(VLOOKUP(A104,projetos!$A$2:$B$96,2,0),"0")</f>
        <v>PIU Terminal Capelinha</v>
      </c>
      <c r="C104" s="64"/>
      <c r="D104" s="64"/>
      <c r="E104" s="9">
        <v>7.0</v>
      </c>
      <c r="F104" s="51" t="str">
        <f>IFERROR(VLOOKUP(E104,tramitacao!$A$2:$B$101,2,0),"0")</f>
        <v>Encaminhamento Jurídico</v>
      </c>
    </row>
    <row r="105" ht="9.75" customHeight="1">
      <c r="A105" s="50">
        <v>17.0</v>
      </c>
      <c r="B105" s="51" t="str">
        <f>IFERROR(VLOOKUP(A105,projetos!$A$2:$B$96,2,0),"0")</f>
        <v>PIU Terminal Capelinha</v>
      </c>
      <c r="C105" s="64"/>
      <c r="D105" s="64"/>
      <c r="E105" s="9">
        <v>8.0</v>
      </c>
      <c r="F105" s="51" t="str">
        <f>IFERROR(VLOOKUP(E105,tramitacao!$A$2:$B$101,2,0),"0")</f>
        <v>Implantação</v>
      </c>
    </row>
    <row r="106" ht="9.75" customHeight="1">
      <c r="A106" s="50">
        <v>18.0</v>
      </c>
      <c r="B106" s="51" t="str">
        <f>IFERROR(VLOOKUP(A106,projetos!$A$2:$B$96,2,0),"0")</f>
        <v>PIU Terminal Campo Limpo</v>
      </c>
      <c r="C106" s="62">
        <v>42767.0</v>
      </c>
      <c r="D106" s="62">
        <v>42920.0</v>
      </c>
      <c r="E106" s="9">
        <v>1.0</v>
      </c>
      <c r="F106" s="51" t="str">
        <f>IFERROR(VLOOKUP(E106,tramitacao!$A$2:$B$101,2,0),"0")</f>
        <v>Proposição</v>
      </c>
      <c r="G106" s="51" t="s">
        <v>1747</v>
      </c>
    </row>
    <row r="107" ht="9.75" customHeight="1">
      <c r="A107" s="50">
        <v>18.0</v>
      </c>
      <c r="B107" s="51" t="str">
        <f>IFERROR(VLOOKUP(A107,projetos!$A$2:$B$96,2,0),"0")</f>
        <v>PIU Terminal Campo Limpo</v>
      </c>
      <c r="C107" s="62">
        <v>42920.0</v>
      </c>
      <c r="D107" s="62">
        <v>42977.0</v>
      </c>
      <c r="E107" s="9">
        <v>2.0</v>
      </c>
      <c r="F107" s="51" t="str">
        <f>IFERROR(VLOOKUP(E107,tramitacao!$A$2:$B$101,2,0),"0")</f>
        <v>Consulta Pública Inicial</v>
      </c>
      <c r="G107" s="33" t="s">
        <v>1790</v>
      </c>
    </row>
    <row r="108" ht="9.75" customHeight="1">
      <c r="A108" s="50">
        <v>18.0</v>
      </c>
      <c r="B108" s="51" t="str">
        <f>IFERROR(VLOOKUP(A108,projetos!$A$2:$B$96,2,0),"0")</f>
        <v>PIU Terminal Campo Limpo</v>
      </c>
      <c r="C108" s="62" t="s">
        <v>1729</v>
      </c>
      <c r="D108" s="62" t="s">
        <v>1729</v>
      </c>
      <c r="E108" s="9">
        <v>3.0</v>
      </c>
      <c r="F108" s="51" t="str">
        <f>IFERROR(VLOOKUP(E108,tramitacao!$A$2:$B$101,2,0),"0")</f>
        <v>Avaliação SMUL</v>
      </c>
    </row>
    <row r="109" ht="9.75" customHeight="1">
      <c r="A109" s="50">
        <v>18.0</v>
      </c>
      <c r="B109" s="51" t="str">
        <f>IFERROR(VLOOKUP(A109,projetos!$A$2:$B$96,2,0),"0")</f>
        <v>PIU Terminal Campo Limpo</v>
      </c>
      <c r="C109" s="62">
        <v>42979.0</v>
      </c>
      <c r="D109" s="62">
        <v>43215.0</v>
      </c>
      <c r="E109" s="9">
        <v>4.0</v>
      </c>
      <c r="F109" s="51" t="str">
        <f>IFERROR(VLOOKUP(E109,tramitacao!$A$2:$B$101,2,0),"0")</f>
        <v>Elaboração </v>
      </c>
      <c r="G109" s="33" t="s">
        <v>1791</v>
      </c>
    </row>
    <row r="110" ht="9.75" customHeight="1">
      <c r="A110" s="50">
        <v>18.0</v>
      </c>
      <c r="B110" s="51" t="str">
        <f>IFERROR(VLOOKUP(A110,projetos!$A$2:$B$96,2,0),"0")</f>
        <v>PIU Terminal Campo Limpo</v>
      </c>
      <c r="C110" s="62">
        <v>43215.0</v>
      </c>
      <c r="D110" s="64"/>
      <c r="E110" s="9">
        <v>5.0</v>
      </c>
      <c r="F110" s="51" t="str">
        <f>IFERROR(VLOOKUP(E110,tramitacao!$A$2:$B$101,2,0),"0")</f>
        <v>Discussão Pública</v>
      </c>
      <c r="G110" s="51" t="s">
        <v>1793</v>
      </c>
    </row>
    <row r="111" ht="9.75" customHeight="1">
      <c r="A111" s="50">
        <v>18.0</v>
      </c>
      <c r="B111" s="51" t="str">
        <f>IFERROR(VLOOKUP(A111,projetos!$A$2:$B$96,2,0),"0")</f>
        <v>PIU Terminal Campo Limpo</v>
      </c>
      <c r="C111" s="64"/>
      <c r="D111" s="64"/>
      <c r="E111" s="9">
        <v>6.0</v>
      </c>
      <c r="F111" s="51" t="str">
        <f>IFERROR(VLOOKUP(E111,tramitacao!$A$2:$B$101,2,0),"0")</f>
        <v>Consolidação PIU</v>
      </c>
    </row>
    <row r="112" ht="9.75" customHeight="1">
      <c r="A112" s="50">
        <v>18.0</v>
      </c>
      <c r="B112" s="51" t="str">
        <f>IFERROR(VLOOKUP(A112,projetos!$A$2:$B$96,2,0),"0")</f>
        <v>PIU Terminal Campo Limpo</v>
      </c>
      <c r="C112" s="64"/>
      <c r="D112" s="64"/>
      <c r="E112" s="9">
        <v>7.0</v>
      </c>
      <c r="F112" s="51" t="str">
        <f>IFERROR(VLOOKUP(E112,tramitacao!$A$2:$B$101,2,0),"0")</f>
        <v>Encaminhamento Jurídico</v>
      </c>
    </row>
    <row r="113" ht="9.75" customHeight="1">
      <c r="A113" s="50">
        <v>18.0</v>
      </c>
      <c r="B113" s="51" t="str">
        <f>IFERROR(VLOOKUP(A113,projetos!$A$2:$B$96,2,0),"0")</f>
        <v>PIU Terminal Campo Limpo</v>
      </c>
      <c r="C113" s="64"/>
      <c r="D113" s="64"/>
      <c r="E113" s="9">
        <v>8.0</v>
      </c>
      <c r="F113" s="51" t="str">
        <f>IFERROR(VLOOKUP(E113,tramitacao!$A$2:$B$101,2,0),"0")</f>
        <v>Implantação</v>
      </c>
    </row>
    <row r="114" ht="9.75" customHeight="1">
      <c r="A114" s="50">
        <v>19.0</v>
      </c>
      <c r="B114" s="41" t="str">
        <f>IFERROR(VLOOKUP(A114,projetos!$A$2:$B$96,2,0),"0")</f>
        <v>PIU Terminal Princesa Isabel</v>
      </c>
      <c r="C114" s="62">
        <v>42767.0</v>
      </c>
      <c r="D114" s="62">
        <v>42920.0</v>
      </c>
      <c r="E114" s="9">
        <v>1.0</v>
      </c>
      <c r="F114" s="51" t="str">
        <f>IFERROR(VLOOKUP(E114,tramitacao!$A$2:$B$101,2,0),"0")</f>
        <v>Proposição</v>
      </c>
      <c r="G114" s="51" t="s">
        <v>1789</v>
      </c>
    </row>
    <row r="115" ht="9.75" customHeight="1">
      <c r="A115" s="50">
        <v>19.0</v>
      </c>
      <c r="B115" s="41" t="str">
        <f>IFERROR(VLOOKUP(A115,projetos!$A$2:$B$96,2,0),"0")</f>
        <v>PIU Terminal Princesa Isabel</v>
      </c>
      <c r="C115" s="62">
        <v>42920.0</v>
      </c>
      <c r="D115" s="62">
        <v>42977.0</v>
      </c>
      <c r="E115" s="9">
        <v>2.0</v>
      </c>
      <c r="F115" s="51" t="str">
        <f>IFERROR(VLOOKUP(E115,tramitacao!$A$2:$B$101,2,0),"0")</f>
        <v>Consulta Pública Inicial</v>
      </c>
      <c r="G115" s="33" t="s">
        <v>1790</v>
      </c>
    </row>
    <row r="116" ht="9.75" customHeight="1">
      <c r="A116" s="50">
        <v>19.0</v>
      </c>
      <c r="B116" s="41" t="str">
        <f>IFERROR(VLOOKUP(A116,projetos!$A$2:$B$96,2,0),"0")</f>
        <v>PIU Terminal Princesa Isabel</v>
      </c>
      <c r="C116" s="62" t="s">
        <v>1729</v>
      </c>
      <c r="D116" s="62" t="s">
        <v>1729</v>
      </c>
      <c r="E116" s="9">
        <v>3.0</v>
      </c>
      <c r="F116" s="51" t="str">
        <f>IFERROR(VLOOKUP(E116,tramitacao!$A$2:$B$101,2,0),"0")</f>
        <v>Avaliação SMUL</v>
      </c>
    </row>
    <row r="117" ht="9.75" customHeight="1">
      <c r="A117" s="50">
        <v>19.0</v>
      </c>
      <c r="B117" s="41" t="str">
        <f>IFERROR(VLOOKUP(A117,projetos!$A$2:$B$96,2,0),"0")</f>
        <v>PIU Terminal Princesa Isabel</v>
      </c>
      <c r="C117" s="62">
        <v>42979.0</v>
      </c>
      <c r="D117" s="62">
        <v>43215.0</v>
      </c>
      <c r="E117" s="9">
        <v>4.0</v>
      </c>
      <c r="F117" s="51" t="str">
        <f>IFERROR(VLOOKUP(E117,tramitacao!$A$2:$B$101,2,0),"0")</f>
        <v>Elaboração </v>
      </c>
      <c r="G117" s="33" t="s">
        <v>1791</v>
      </c>
    </row>
    <row r="118" ht="9.75" customHeight="1">
      <c r="A118" s="50">
        <v>19.0</v>
      </c>
      <c r="B118" s="41" t="str">
        <f>IFERROR(VLOOKUP(A118,projetos!$A$2:$B$96,2,0),"0")</f>
        <v>PIU Terminal Princesa Isabel</v>
      </c>
      <c r="C118" s="62">
        <v>43215.0</v>
      </c>
      <c r="D118" s="62">
        <v>43314.0</v>
      </c>
      <c r="E118" s="9">
        <v>5.0</v>
      </c>
      <c r="F118" s="51" t="str">
        <f>IFERROR(VLOOKUP(E118,tramitacao!$A$2:$B$101,2,0),"0")</f>
        <v>Discussão Pública</v>
      </c>
      <c r="G118" s="51" t="s">
        <v>1792</v>
      </c>
    </row>
    <row r="119" ht="9.75" customHeight="1">
      <c r="A119" s="50">
        <v>19.0</v>
      </c>
      <c r="B119" s="41" t="str">
        <f>IFERROR(VLOOKUP(A119,projetos!$A$2:$B$96,2,0),"0")</f>
        <v>PIU Terminal Princesa Isabel</v>
      </c>
      <c r="C119" s="62">
        <v>43315.0</v>
      </c>
      <c r="D119" s="62">
        <v>43319.0</v>
      </c>
      <c r="E119" s="9">
        <v>6.0</v>
      </c>
      <c r="F119" s="51" t="str">
        <f>IFERROR(VLOOKUP(E119,tramitacao!$A$2:$B$101,2,0),"0")</f>
        <v>Consolidação PIU</v>
      </c>
      <c r="G119" s="33" t="s">
        <v>1794</v>
      </c>
    </row>
    <row r="120" ht="9.75" customHeight="1">
      <c r="A120" s="50">
        <v>19.0</v>
      </c>
      <c r="B120" s="41" t="str">
        <f>IFERROR(VLOOKUP(A120,projetos!$A$2:$B$96,2,0),"0")</f>
        <v>PIU Terminal Princesa Isabel</v>
      </c>
      <c r="C120" s="62">
        <v>43329.0</v>
      </c>
      <c r="D120" s="62">
        <v>43329.0</v>
      </c>
      <c r="E120" s="9">
        <v>7.0</v>
      </c>
      <c r="F120" s="51" t="str">
        <f>IFERROR(VLOOKUP(E120,tramitacao!$A$2:$B$101,2,0),"0")</f>
        <v>Encaminhamento Jurídico</v>
      </c>
      <c r="G120" s="33" t="s">
        <v>1795</v>
      </c>
    </row>
    <row r="121" ht="9.75" customHeight="1">
      <c r="A121" s="50">
        <v>19.0</v>
      </c>
      <c r="B121" s="41" t="str">
        <f>IFERROR(VLOOKUP(A121,projetos!$A$2:$B$96,2,0),"0")</f>
        <v>PIU Terminal Princesa Isabel</v>
      </c>
      <c r="C121" s="62">
        <v>43333.0</v>
      </c>
      <c r="D121" s="61"/>
      <c r="E121" s="9">
        <v>8.0</v>
      </c>
      <c r="F121" s="51" t="str">
        <f>IFERROR(VLOOKUP(E121,tramitacao!$A$2:$B$101,2,0),"0")</f>
        <v>Implantação</v>
      </c>
      <c r="G121" s="33" t="s">
        <v>1796</v>
      </c>
    </row>
    <row r="122" ht="9.75" customHeight="1">
      <c r="A122" s="50">
        <v>20.0</v>
      </c>
      <c r="B122" s="51" t="str">
        <f>IFERROR(VLOOKUP(A122,projetos!$A$2:$B$96,2,0),"0")</f>
        <v>Minhocão</v>
      </c>
      <c r="C122" s="62">
        <v>43571.0</v>
      </c>
      <c r="D122" s="62">
        <v>43601.0</v>
      </c>
      <c r="E122" s="9">
        <v>1.0</v>
      </c>
      <c r="F122" s="51" t="str">
        <f>IFERROR(VLOOKUP(E122,tramitacao!$A$2:$B$101,2,0),"0")</f>
        <v>Proposição</v>
      </c>
      <c r="G122" s="33" t="s">
        <v>1797</v>
      </c>
    </row>
    <row r="123" ht="9.75" customHeight="1">
      <c r="A123" s="50">
        <v>20.0</v>
      </c>
      <c r="B123" s="51" t="str">
        <f>IFERROR(VLOOKUP(A123,projetos!$A$2:$B$96,2,0),"0")</f>
        <v>Minhocão</v>
      </c>
      <c r="C123" s="62">
        <v>43602.0</v>
      </c>
      <c r="D123" s="62">
        <v>43630.0</v>
      </c>
      <c r="E123" s="9">
        <v>2.0</v>
      </c>
      <c r="F123" s="51" t="str">
        <f>IFERROR(VLOOKUP(E123,tramitacao!$A$2:$B$101,2,0),"0")</f>
        <v>Consulta Pública Inicial</v>
      </c>
      <c r="G123" s="33" t="s">
        <v>1798</v>
      </c>
    </row>
    <row r="124" ht="9.75" customHeight="1">
      <c r="A124" s="50">
        <v>20.0</v>
      </c>
      <c r="B124" s="51" t="str">
        <f>IFERROR(VLOOKUP(A124,projetos!$A$2:$B$96,2,0),"0")</f>
        <v>Minhocão</v>
      </c>
      <c r="C124" s="62">
        <v>43819.0</v>
      </c>
      <c r="D124" s="62">
        <v>43888.0</v>
      </c>
      <c r="E124" s="9">
        <v>3.0</v>
      </c>
      <c r="F124" s="51" t="str">
        <f>IFERROR(VLOOKUP(E124,tramitacao!$A$2:$B$101,2,0),"0")</f>
        <v>Avaliação SMUL</v>
      </c>
    </row>
    <row r="125" ht="9.75" customHeight="1">
      <c r="A125" s="50">
        <v>20.0</v>
      </c>
      <c r="B125" s="51" t="str">
        <f>IFERROR(VLOOKUP(A125,projetos!$A$2:$B$96,2,0),"0")</f>
        <v>Minhocão</v>
      </c>
      <c r="C125" s="62">
        <v>43889.0</v>
      </c>
      <c r="D125" s="64"/>
      <c r="E125" s="9">
        <v>4.0</v>
      </c>
      <c r="F125" s="51" t="str">
        <f>IFERROR(VLOOKUP(E125,tramitacao!$A$2:$B$101,2,0),"0")</f>
        <v>Elaboração </v>
      </c>
    </row>
    <row r="126" ht="9.75" customHeight="1">
      <c r="A126" s="50">
        <v>20.0</v>
      </c>
      <c r="B126" s="51" t="str">
        <f>IFERROR(VLOOKUP(A126,projetos!$A$2:$B$96,2,0),"0")</f>
        <v>Minhocão</v>
      </c>
      <c r="C126" s="64"/>
      <c r="D126" s="64"/>
      <c r="E126" s="9">
        <v>5.0</v>
      </c>
      <c r="F126" s="51" t="str">
        <f>IFERROR(VLOOKUP(E126,tramitacao!$A$2:$B$101,2,0),"0")</f>
        <v>Discussão Pública</v>
      </c>
    </row>
    <row r="127" ht="9.75" customHeight="1">
      <c r="A127" s="50">
        <v>20.0</v>
      </c>
      <c r="B127" s="51" t="str">
        <f>IFERROR(VLOOKUP(A127,projetos!$A$2:$B$96,2,0),"0")</f>
        <v>Minhocão</v>
      </c>
      <c r="C127" s="64"/>
      <c r="D127" s="64"/>
      <c r="E127" s="9">
        <v>6.0</v>
      </c>
      <c r="F127" s="51" t="str">
        <f>IFERROR(VLOOKUP(E127,tramitacao!$A$2:$B$101,2,0),"0")</f>
        <v>Consolidação PIU</v>
      </c>
    </row>
    <row r="128" ht="9.75" customHeight="1">
      <c r="A128" s="50">
        <v>20.0</v>
      </c>
      <c r="B128" s="51" t="str">
        <f>IFERROR(VLOOKUP(A128,projetos!$A$2:$B$96,2,0),"0")</f>
        <v>Minhocão</v>
      </c>
      <c r="C128" s="64"/>
      <c r="D128" s="64"/>
      <c r="E128" s="9">
        <v>7.0</v>
      </c>
      <c r="F128" s="51" t="str">
        <f>IFERROR(VLOOKUP(E128,tramitacao!$A$2:$B$101,2,0),"0")</f>
        <v>Encaminhamento Jurídico</v>
      </c>
    </row>
    <row r="129" ht="9.75" customHeight="1">
      <c r="A129" s="50">
        <v>20.0</v>
      </c>
      <c r="B129" s="51" t="str">
        <f>IFERROR(VLOOKUP(A129,projetos!$A$2:$B$96,2,0),"0")</f>
        <v>Minhocão</v>
      </c>
      <c r="C129" s="64"/>
      <c r="D129" s="64"/>
      <c r="E129" s="9">
        <v>8.0</v>
      </c>
      <c r="F129" s="51" t="str">
        <f>IFERROR(VLOOKUP(E129,tramitacao!$A$2:$B$101,2,0),"0")</f>
        <v>Implantação</v>
      </c>
    </row>
    <row r="130" ht="9.75" customHeight="1">
      <c r="A130" s="50">
        <v>21.0</v>
      </c>
      <c r="B130" s="51" t="str">
        <f>IFERROR(VLOOKUP(A130,projetos!$A$2:$B$96,2,0),"0")</f>
        <v>Joquey Club</v>
      </c>
      <c r="C130" s="62">
        <v>43775.0</v>
      </c>
      <c r="D130" s="62">
        <v>43755.0</v>
      </c>
      <c r="E130" s="9">
        <v>1.0</v>
      </c>
      <c r="F130" s="51" t="str">
        <f>IFERROR(VLOOKUP(E130,tramitacao!$A$2:$B$101,2,0),"0")</f>
        <v>Proposição</v>
      </c>
      <c r="H130" s="51"/>
    </row>
    <row r="131" ht="9.75" customHeight="1">
      <c r="A131" s="50">
        <v>21.0</v>
      </c>
      <c r="B131" s="51" t="str">
        <f>IFERROR(VLOOKUP(A131,projetos!$A$2:$B$96,2,0),"0")</f>
        <v>Joquey Club</v>
      </c>
      <c r="C131" s="62">
        <v>43756.0</v>
      </c>
      <c r="D131" s="62">
        <v>43778.0</v>
      </c>
      <c r="E131" s="9">
        <v>2.0</v>
      </c>
      <c r="F131" s="51" t="str">
        <f>IFERROR(VLOOKUP(E131,tramitacao!$A$2:$B$101,2,0),"0")</f>
        <v>Consulta Pública Inicial</v>
      </c>
      <c r="G131" s="51" t="s">
        <v>1799</v>
      </c>
    </row>
    <row r="132" ht="9.75" customHeight="1">
      <c r="A132" s="50">
        <v>21.0</v>
      </c>
      <c r="B132" s="51" t="str">
        <f>IFERROR(VLOOKUP(A132,projetos!$A$2:$B$96,2,0),"0")</f>
        <v>Joquey Club</v>
      </c>
      <c r="C132" s="62">
        <v>43803.0</v>
      </c>
      <c r="D132" s="62">
        <v>43833.0</v>
      </c>
      <c r="E132" s="9">
        <v>3.0</v>
      </c>
      <c r="F132" s="51" t="str">
        <f>IFERROR(VLOOKUP(E132,tramitacao!$A$2:$B$101,2,0),"0")</f>
        <v>Avaliação SMUL</v>
      </c>
    </row>
    <row r="133" ht="9.75" customHeight="1">
      <c r="A133" s="50">
        <v>21.0</v>
      </c>
      <c r="B133" s="51" t="str">
        <f>IFERROR(VLOOKUP(A133,projetos!$A$2:$B$96,2,0),"0")</f>
        <v>Joquey Club</v>
      </c>
      <c r="C133" s="62">
        <v>43834.0</v>
      </c>
      <c r="D133" s="64"/>
      <c r="E133" s="9">
        <v>4.0</v>
      </c>
      <c r="F133" s="51" t="str">
        <f>IFERROR(VLOOKUP(E133,tramitacao!$A$2:$B$101,2,0),"0")</f>
        <v>Elaboração </v>
      </c>
    </row>
    <row r="134" ht="9.75" customHeight="1">
      <c r="A134" s="50">
        <v>21.0</v>
      </c>
      <c r="B134" s="51" t="str">
        <f>IFERROR(VLOOKUP(A134,projetos!$A$2:$B$96,2,0),"0")</f>
        <v>Joquey Club</v>
      </c>
      <c r="C134" s="64"/>
      <c r="D134" s="64"/>
      <c r="E134" s="9">
        <v>5.0</v>
      </c>
      <c r="F134" s="51" t="str">
        <f>IFERROR(VLOOKUP(E134,tramitacao!$A$2:$B$101,2,0),"0")</f>
        <v>Discussão Pública</v>
      </c>
    </row>
    <row r="135" ht="9.75" customHeight="1">
      <c r="A135" s="50">
        <v>21.0</v>
      </c>
      <c r="B135" s="51" t="str">
        <f>IFERROR(VLOOKUP(A135,projetos!$A$2:$B$96,2,0),"0")</f>
        <v>Joquey Club</v>
      </c>
      <c r="C135" s="64"/>
      <c r="D135" s="64"/>
      <c r="E135" s="9">
        <v>6.0</v>
      </c>
      <c r="F135" s="51" t="str">
        <f>IFERROR(VLOOKUP(E135,tramitacao!$A$2:$B$101,2,0),"0")</f>
        <v>Consolidação PIU</v>
      </c>
    </row>
    <row r="136" ht="9.75" customHeight="1">
      <c r="A136" s="50">
        <v>21.0</v>
      </c>
      <c r="B136" s="51" t="str">
        <f>IFERROR(VLOOKUP(A136,projetos!$A$2:$B$96,2,0),"0")</f>
        <v>Joquey Club</v>
      </c>
      <c r="C136" s="64"/>
      <c r="D136" s="64"/>
      <c r="E136" s="9">
        <v>7.0</v>
      </c>
      <c r="F136" s="51" t="str">
        <f>IFERROR(VLOOKUP(E136,tramitacao!$A$2:$B$101,2,0),"0")</f>
        <v>Encaminhamento Jurídico</v>
      </c>
    </row>
    <row r="137" ht="9.75" customHeight="1">
      <c r="A137" s="50">
        <v>21.0</v>
      </c>
      <c r="B137" s="51" t="str">
        <f>IFERROR(VLOOKUP(A137,projetos!$A$2:$B$96,2,0),"0")</f>
        <v>Joquey Club</v>
      </c>
      <c r="C137" s="64"/>
      <c r="D137" s="64"/>
      <c r="E137" s="9">
        <v>8.0</v>
      </c>
      <c r="F137" s="51" t="str">
        <f>IFERROR(VLOOKUP(E137,tramitacao!$A$2:$B$101,2,0),"0")</f>
        <v>Implantação</v>
      </c>
    </row>
    <row r="138" ht="9.75" customHeight="1">
      <c r="A138" s="50">
        <v>22.0</v>
      </c>
      <c r="B138" s="51" t="str">
        <f>IFERROR(VLOOKUP(A138,projetos!$A$2:$B$96,2,0),"0")</f>
        <v>PIU Ginásio Ibirapuera</v>
      </c>
      <c r="C138" s="62">
        <v>43880.0</v>
      </c>
      <c r="D138" s="62">
        <v>43916.0</v>
      </c>
      <c r="E138" s="9">
        <v>1.0</v>
      </c>
      <c r="F138" s="51" t="str">
        <f>IFERROR(VLOOKUP(E138,tramitacao!$A$2:$B$101,2,0),"0")</f>
        <v>Proposição</v>
      </c>
    </row>
    <row r="139" ht="9.75" customHeight="1">
      <c r="A139" s="50">
        <v>22.0</v>
      </c>
      <c r="B139" s="51" t="str">
        <f>IFERROR(VLOOKUP(A139,projetos!$A$2:$B$96,2,0),"0")</f>
        <v>PIU Ginásio Ibirapuera</v>
      </c>
      <c r="C139" s="62">
        <v>43917.0</v>
      </c>
      <c r="D139" s="62">
        <v>43938.0</v>
      </c>
      <c r="E139" s="9">
        <v>2.0</v>
      </c>
      <c r="F139" s="51" t="str">
        <f>IFERROR(VLOOKUP(E139,tramitacao!$A$2:$B$101,2,0),"0")</f>
        <v>Consulta Pública Inicial</v>
      </c>
    </row>
    <row r="140" ht="9.75" customHeight="1">
      <c r="A140" s="50">
        <v>22.0</v>
      </c>
      <c r="B140" s="51" t="str">
        <f>IFERROR(VLOOKUP(A140,projetos!$A$2:$B$96,2,0),"0")</f>
        <v>PIU Ginásio Ibirapuera</v>
      </c>
      <c r="C140" s="62">
        <v>43951.0</v>
      </c>
      <c r="D140" s="64"/>
      <c r="E140" s="9">
        <v>3.0</v>
      </c>
      <c r="F140" s="51" t="str">
        <f>IFERROR(VLOOKUP(E140,tramitacao!$A$2:$B$101,2,0),"0")</f>
        <v>Avaliação SMUL</v>
      </c>
    </row>
    <row r="141" ht="9.75" customHeight="1">
      <c r="A141" s="50">
        <v>22.0</v>
      </c>
      <c r="B141" s="51" t="str">
        <f>IFERROR(VLOOKUP(A141,projetos!$A$2:$B$96,2,0),"0")</f>
        <v>PIU Ginásio Ibirapuera</v>
      </c>
      <c r="C141" s="64"/>
      <c r="D141" s="64"/>
      <c r="E141" s="9">
        <v>4.0</v>
      </c>
      <c r="F141" s="51" t="str">
        <f>IFERROR(VLOOKUP(E141,tramitacao!$A$2:$B$101,2,0),"0")</f>
        <v>Elaboração </v>
      </c>
    </row>
    <row r="142" ht="9.75" customHeight="1">
      <c r="A142" s="50">
        <v>22.0</v>
      </c>
      <c r="B142" s="51" t="str">
        <f>IFERROR(VLOOKUP(A142,projetos!$A$2:$B$96,2,0),"0")</f>
        <v>PIU Ginásio Ibirapuera</v>
      </c>
      <c r="C142" s="64"/>
      <c r="D142" s="64"/>
      <c r="E142" s="9">
        <v>5.0</v>
      </c>
      <c r="F142" s="51" t="str">
        <f>IFERROR(VLOOKUP(E142,tramitacao!$A$2:$B$101,2,0),"0")</f>
        <v>Discussão Pública</v>
      </c>
    </row>
    <row r="143" ht="9.75" customHeight="1">
      <c r="A143" s="50">
        <v>22.0</v>
      </c>
      <c r="B143" s="51" t="str">
        <f>IFERROR(VLOOKUP(A143,projetos!$A$2:$B$96,2,0),"0")</f>
        <v>PIU Ginásio Ibirapuera</v>
      </c>
      <c r="C143" s="64"/>
      <c r="D143" s="64"/>
      <c r="E143" s="9">
        <v>6.0</v>
      </c>
      <c r="F143" s="51" t="str">
        <f>IFERROR(VLOOKUP(E143,tramitacao!$A$2:$B$101,2,0),"0")</f>
        <v>Consolidação PIU</v>
      </c>
    </row>
    <row r="144" ht="9.75" customHeight="1">
      <c r="A144" s="50">
        <v>22.0</v>
      </c>
      <c r="B144" s="51" t="str">
        <f>IFERROR(VLOOKUP(A144,projetos!$A$2:$B$96,2,0),"0")</f>
        <v>PIU Ginásio Ibirapuera</v>
      </c>
      <c r="C144" s="64"/>
      <c r="D144" s="64"/>
      <c r="E144" s="9">
        <v>7.0</v>
      </c>
      <c r="F144" s="51" t="str">
        <f>IFERROR(VLOOKUP(E144,tramitacao!$A$2:$B$101,2,0),"0")</f>
        <v>Encaminhamento Jurídico</v>
      </c>
    </row>
    <row r="145" ht="9.75" customHeight="1">
      <c r="A145" s="50">
        <v>22.0</v>
      </c>
      <c r="B145" s="51" t="str">
        <f>IFERROR(VLOOKUP(A145,projetos!$A$2:$B$96,2,0),"0")</f>
        <v>PIU Ginásio Ibirapuera</v>
      </c>
      <c r="C145" s="64"/>
      <c r="D145" s="64"/>
      <c r="E145" s="9">
        <v>8.0</v>
      </c>
      <c r="F145" s="51" t="str">
        <f>IFERROR(VLOOKUP(E145,tramitacao!$A$2:$B$101,2,0),"0")</f>
        <v>Implantação</v>
      </c>
    </row>
    <row r="146" ht="9.75" customHeight="1">
      <c r="A146" s="9"/>
    </row>
    <row r="147" ht="9.75" customHeight="1">
      <c r="A147" s="9"/>
    </row>
    <row r="148" ht="9.75" customHeight="1">
      <c r="A148" s="9"/>
    </row>
    <row r="149" ht="9.75" customHeight="1">
      <c r="A149" s="9"/>
    </row>
    <row r="150" ht="9.75" customHeight="1">
      <c r="A150" s="9"/>
    </row>
    <row r="151" ht="9.75" customHeight="1">
      <c r="A151" s="9"/>
    </row>
    <row r="152" ht="9.75" customHeight="1">
      <c r="A152" s="9"/>
    </row>
    <row r="153" ht="9.75" customHeight="1">
      <c r="A153" s="9"/>
    </row>
    <row r="154" ht="9.75" customHeight="1">
      <c r="A154" s="9"/>
    </row>
    <row r="155" ht="9.75" customHeight="1">
      <c r="A155" s="9"/>
    </row>
    <row r="156" ht="9.75" customHeight="1">
      <c r="A156" s="9"/>
    </row>
    <row r="157" ht="9.75" customHeight="1">
      <c r="A157" s="9"/>
    </row>
    <row r="158" ht="9.75" customHeight="1">
      <c r="A158" s="9"/>
    </row>
    <row r="159" ht="9.75" customHeight="1">
      <c r="A159" s="9"/>
    </row>
    <row r="160" ht="9.75" customHeight="1">
      <c r="A160" s="9"/>
    </row>
    <row r="161" ht="9.75" customHeight="1">
      <c r="A161" s="9"/>
    </row>
    <row r="162" ht="9.75" customHeight="1">
      <c r="A162" s="9"/>
    </row>
    <row r="163" ht="9.75" customHeight="1">
      <c r="A163" s="9"/>
    </row>
    <row r="164" ht="9.75" customHeight="1">
      <c r="A164" s="9"/>
    </row>
    <row r="165" ht="9.75" customHeight="1">
      <c r="A165" s="9"/>
    </row>
    <row r="166" ht="9.75" customHeight="1">
      <c r="A166" s="9"/>
    </row>
    <row r="167" ht="9.75" customHeight="1">
      <c r="A167" s="9"/>
    </row>
    <row r="168" ht="9.75" customHeight="1">
      <c r="A168" s="9"/>
    </row>
    <row r="169" ht="9.75" customHeight="1">
      <c r="A169" s="9"/>
    </row>
    <row r="170" ht="9.75" customHeight="1">
      <c r="A170" s="9"/>
    </row>
    <row r="171" ht="9.75" customHeight="1">
      <c r="A171" s="9"/>
    </row>
    <row r="172" ht="9.75" customHeight="1">
      <c r="A172" s="9"/>
    </row>
    <row r="173" ht="9.75" customHeight="1">
      <c r="A173" s="9"/>
    </row>
    <row r="174" ht="9.75" customHeight="1">
      <c r="A174" s="9"/>
    </row>
    <row r="175" ht="9.75" customHeight="1">
      <c r="A175" s="9"/>
    </row>
    <row r="176" ht="9.75" customHeight="1">
      <c r="A176" s="9"/>
    </row>
    <row r="177" ht="9.75" customHeight="1">
      <c r="A177" s="9"/>
    </row>
    <row r="178" ht="9.75" customHeight="1">
      <c r="A178" s="9"/>
    </row>
    <row r="179" ht="9.75" customHeight="1">
      <c r="A179" s="9"/>
    </row>
    <row r="180" ht="9.75" customHeight="1">
      <c r="A180" s="9"/>
    </row>
    <row r="181" ht="9.75" customHeight="1">
      <c r="A181" s="9"/>
    </row>
    <row r="182" ht="9.75" customHeight="1">
      <c r="A182" s="9"/>
    </row>
    <row r="183" ht="9.75" customHeight="1">
      <c r="A183" s="9"/>
    </row>
    <row r="184" ht="9.75" customHeight="1">
      <c r="A184" s="9"/>
    </row>
    <row r="185" ht="9.75" customHeight="1">
      <c r="A185" s="9"/>
    </row>
    <row r="186" ht="9.75" customHeight="1">
      <c r="A186" s="9"/>
    </row>
    <row r="187" ht="9.75" customHeight="1">
      <c r="A187" s="9"/>
    </row>
    <row r="188" ht="9.75" customHeight="1">
      <c r="A188" s="9"/>
    </row>
    <row r="189" ht="9.75" customHeight="1">
      <c r="A189" s="9"/>
    </row>
    <row r="190" ht="9.75" customHeight="1">
      <c r="A190" s="9"/>
    </row>
    <row r="191" ht="9.75" customHeight="1">
      <c r="A191" s="9"/>
    </row>
    <row r="192" ht="9.75" customHeight="1">
      <c r="A192" s="9"/>
    </row>
    <row r="193" ht="9.75" customHeight="1">
      <c r="A193" s="9"/>
    </row>
    <row r="194" ht="9.75" customHeight="1">
      <c r="A194" s="9"/>
    </row>
    <row r="195" ht="9.75" customHeight="1">
      <c r="A195" s="9"/>
    </row>
    <row r="196" ht="9.75" customHeight="1">
      <c r="A196" s="9"/>
    </row>
    <row r="197" ht="9.75" customHeight="1">
      <c r="A197" s="9"/>
    </row>
    <row r="198" ht="9.75" customHeight="1">
      <c r="A198" s="9"/>
    </row>
    <row r="199" ht="9.75" customHeight="1">
      <c r="A199" s="9"/>
    </row>
    <row r="200" ht="9.75" customHeight="1">
      <c r="A200" s="9"/>
    </row>
    <row r="201" ht="9.75" customHeight="1">
      <c r="A201" s="9"/>
    </row>
    <row r="202" ht="9.75" customHeight="1">
      <c r="A202" s="9"/>
    </row>
    <row r="203" ht="9.75" customHeight="1">
      <c r="A203" s="9"/>
    </row>
    <row r="204" ht="9.75" customHeight="1">
      <c r="A204" s="9"/>
    </row>
    <row r="205" ht="9.75" customHeight="1">
      <c r="A205" s="9"/>
    </row>
    <row r="206" ht="9.75" customHeight="1">
      <c r="A206" s="9"/>
    </row>
    <row r="207" ht="9.75" customHeight="1">
      <c r="A207" s="9"/>
    </row>
    <row r="208" ht="9.75" customHeight="1">
      <c r="A208" s="9"/>
    </row>
    <row r="209" ht="9.75" customHeight="1">
      <c r="A209" s="9"/>
    </row>
    <row r="210" ht="9.75" customHeight="1">
      <c r="A210" s="9"/>
    </row>
    <row r="211" ht="9.75" customHeight="1">
      <c r="A211" s="9"/>
    </row>
    <row r="212" ht="9.75" customHeight="1">
      <c r="A212" s="9"/>
    </row>
    <row r="213" ht="9.75" customHeight="1">
      <c r="A213" s="9"/>
    </row>
    <row r="214" ht="9.75" customHeight="1">
      <c r="A214" s="9"/>
    </row>
    <row r="215" ht="9.75" customHeight="1">
      <c r="A215" s="9"/>
    </row>
    <row r="216" ht="9.75" customHeight="1">
      <c r="A216" s="9"/>
    </row>
    <row r="217" ht="9.75" customHeight="1">
      <c r="A217" s="9"/>
    </row>
    <row r="218" ht="9.75" customHeight="1">
      <c r="A218" s="9"/>
    </row>
    <row r="219" ht="9.75" customHeight="1">
      <c r="A219" s="9"/>
    </row>
    <row r="220" ht="9.75" customHeight="1">
      <c r="A220" s="9"/>
    </row>
    <row r="221" ht="9.75" customHeight="1">
      <c r="A221" s="9"/>
    </row>
    <row r="222" ht="9.75" customHeight="1">
      <c r="A222" s="9"/>
    </row>
    <row r="223" ht="9.75" customHeight="1">
      <c r="A223" s="9"/>
    </row>
    <row r="224" ht="9.75" customHeight="1">
      <c r="A224" s="9"/>
    </row>
    <row r="225" ht="9.75" customHeight="1">
      <c r="A225" s="9"/>
    </row>
    <row r="226" ht="9.75" customHeight="1">
      <c r="A226" s="9"/>
    </row>
    <row r="227" ht="9.75" customHeight="1">
      <c r="A227" s="9"/>
    </row>
    <row r="228" ht="9.75" customHeight="1">
      <c r="A228" s="9"/>
    </row>
    <row r="229" ht="9.75" customHeight="1">
      <c r="A229" s="9"/>
    </row>
    <row r="230" ht="9.75" customHeight="1">
      <c r="A230" s="9"/>
    </row>
    <row r="231" ht="9.75" customHeight="1">
      <c r="A231" s="9"/>
    </row>
    <row r="232" ht="9.75" customHeight="1">
      <c r="A232" s="9"/>
    </row>
    <row r="233" ht="9.75" customHeight="1">
      <c r="A233" s="9"/>
    </row>
    <row r="234" ht="9.75" customHeight="1">
      <c r="A234" s="9"/>
    </row>
    <row r="235" ht="9.75" customHeight="1">
      <c r="A235" s="9"/>
    </row>
    <row r="236" ht="9.75" customHeight="1">
      <c r="A236" s="9"/>
    </row>
    <row r="237" ht="9.75" customHeight="1">
      <c r="A237" s="9"/>
    </row>
    <row r="238" ht="9.75" customHeight="1">
      <c r="A238" s="9"/>
    </row>
    <row r="239" ht="9.75" customHeight="1">
      <c r="A239" s="9"/>
    </row>
    <row r="240" ht="9.75" customHeight="1">
      <c r="A240" s="9"/>
    </row>
    <row r="241" ht="9.75" customHeight="1">
      <c r="A241" s="9"/>
    </row>
    <row r="242" ht="9.75" customHeight="1">
      <c r="A242" s="9"/>
    </row>
    <row r="243" ht="9.75" customHeight="1">
      <c r="A243" s="9"/>
    </row>
    <row r="244" ht="9.75" customHeight="1">
      <c r="A244" s="9"/>
    </row>
    <row r="245" ht="9.75" customHeight="1">
      <c r="A245" s="9"/>
    </row>
    <row r="246" ht="9.75" customHeight="1">
      <c r="A246" s="9"/>
    </row>
    <row r="247" ht="9.75" customHeight="1">
      <c r="A247" s="9"/>
    </row>
    <row r="248" ht="9.75" customHeight="1">
      <c r="A248" s="9"/>
    </row>
    <row r="249" ht="9.75" customHeight="1">
      <c r="A249" s="9"/>
    </row>
    <row r="250" ht="9.75" customHeight="1">
      <c r="A250" s="9"/>
    </row>
    <row r="251" ht="9.75" customHeight="1">
      <c r="A251" s="9"/>
    </row>
    <row r="252" ht="9.75" customHeight="1">
      <c r="A252" s="9"/>
    </row>
    <row r="253" ht="9.75" customHeight="1">
      <c r="A253" s="9"/>
    </row>
    <row r="254" ht="9.75" customHeight="1">
      <c r="A254" s="9"/>
    </row>
    <row r="255" ht="9.75" customHeight="1">
      <c r="A255" s="9"/>
    </row>
    <row r="256" ht="9.75" customHeight="1">
      <c r="A256" s="9"/>
    </row>
    <row r="257" ht="9.75" customHeight="1">
      <c r="A257" s="9"/>
    </row>
    <row r="258" ht="9.75" customHeight="1">
      <c r="A258" s="9"/>
    </row>
    <row r="259" ht="9.75" customHeight="1">
      <c r="A259" s="9"/>
    </row>
    <row r="260" ht="9.75" customHeight="1">
      <c r="A260" s="9"/>
    </row>
    <row r="261" ht="9.75" customHeight="1">
      <c r="A261" s="9"/>
    </row>
    <row r="262" ht="9.75" customHeight="1">
      <c r="A262" s="9"/>
    </row>
    <row r="263" ht="9.75" customHeight="1">
      <c r="A263" s="9"/>
    </row>
    <row r="264" ht="9.75" customHeight="1">
      <c r="A264" s="9"/>
    </row>
    <row r="265" ht="9.75" customHeight="1">
      <c r="A265" s="9"/>
    </row>
    <row r="266" ht="9.75" customHeight="1">
      <c r="A266" s="9"/>
    </row>
    <row r="267" ht="9.75" customHeight="1">
      <c r="A267" s="9"/>
    </row>
    <row r="268" ht="9.75" customHeight="1">
      <c r="A268" s="9"/>
    </row>
    <row r="269" ht="9.75" customHeight="1">
      <c r="A269" s="9"/>
    </row>
    <row r="270" ht="9.75" customHeight="1">
      <c r="A270" s="9"/>
    </row>
    <row r="271" ht="9.75" customHeight="1">
      <c r="A271" s="9"/>
    </row>
    <row r="272" ht="9.75" customHeight="1">
      <c r="A272" s="9"/>
    </row>
    <row r="273" ht="9.75" customHeight="1">
      <c r="A273" s="9"/>
    </row>
    <row r="274" ht="9.75" customHeight="1">
      <c r="A274" s="9"/>
    </row>
    <row r="275" ht="9.75" customHeight="1">
      <c r="A275" s="9"/>
    </row>
    <row r="276" ht="9.75" customHeight="1">
      <c r="A276" s="9"/>
    </row>
    <row r="277" ht="9.75" customHeight="1">
      <c r="A277" s="9"/>
    </row>
    <row r="278" ht="9.75" customHeight="1">
      <c r="A278" s="9"/>
    </row>
    <row r="279" ht="9.75" customHeight="1">
      <c r="A279" s="9"/>
    </row>
    <row r="280" ht="9.75" customHeight="1">
      <c r="A280" s="9"/>
    </row>
    <row r="281" ht="9.75" customHeight="1">
      <c r="A281" s="9"/>
    </row>
    <row r="282" ht="9.75" customHeight="1">
      <c r="A282" s="9"/>
    </row>
    <row r="283" ht="9.75" customHeight="1">
      <c r="A283" s="9"/>
    </row>
    <row r="284" ht="9.75" customHeight="1">
      <c r="A284" s="9"/>
    </row>
    <row r="285" ht="9.75" customHeight="1">
      <c r="A285" s="9"/>
    </row>
    <row r="286" ht="9.75" customHeight="1">
      <c r="A286" s="9"/>
    </row>
    <row r="287" ht="9.75" customHeight="1">
      <c r="A287" s="9"/>
    </row>
    <row r="288" ht="9.75" customHeight="1">
      <c r="A288" s="9"/>
    </row>
    <row r="289" ht="9.75" customHeight="1">
      <c r="A289" s="9"/>
    </row>
    <row r="290" ht="9.75" customHeight="1">
      <c r="A290" s="9"/>
    </row>
    <row r="291" ht="9.75" customHeight="1">
      <c r="A291" s="9"/>
    </row>
    <row r="292" ht="9.75" customHeight="1">
      <c r="A292" s="9"/>
    </row>
    <row r="293" ht="9.75" customHeight="1">
      <c r="A293" s="9"/>
    </row>
    <row r="294" ht="9.75" customHeight="1">
      <c r="A294" s="9"/>
    </row>
    <row r="295" ht="9.75" customHeight="1">
      <c r="A295" s="9"/>
    </row>
    <row r="296" ht="9.75" customHeight="1">
      <c r="A296" s="9"/>
    </row>
    <row r="297" ht="9.75" customHeight="1">
      <c r="A297" s="9"/>
    </row>
    <row r="298" ht="9.75" customHeight="1">
      <c r="A298" s="9"/>
    </row>
    <row r="299" ht="9.75" customHeight="1">
      <c r="A299" s="9"/>
    </row>
    <row r="300" ht="9.75" customHeight="1">
      <c r="A300" s="9"/>
    </row>
    <row r="301" ht="9.75" customHeight="1">
      <c r="A301" s="9"/>
    </row>
    <row r="302" ht="9.75" customHeight="1">
      <c r="A302" s="9"/>
    </row>
    <row r="303" ht="9.75" customHeight="1">
      <c r="A303" s="9"/>
    </row>
    <row r="304" ht="9.75" customHeight="1">
      <c r="A304" s="9"/>
    </row>
    <row r="305" ht="9.75" customHeight="1">
      <c r="A305" s="9"/>
    </row>
    <row r="306" ht="9.75" customHeight="1">
      <c r="A306" s="9"/>
    </row>
    <row r="307" ht="9.75" customHeight="1">
      <c r="A307" s="9"/>
    </row>
    <row r="308" ht="9.75" customHeight="1">
      <c r="A308" s="9"/>
    </row>
    <row r="309" ht="9.75" customHeight="1">
      <c r="A309" s="9"/>
    </row>
    <row r="310" ht="9.75" customHeight="1">
      <c r="A310" s="9"/>
    </row>
    <row r="311" ht="9.75" customHeight="1">
      <c r="A311" s="9"/>
    </row>
    <row r="312" ht="9.75" customHeight="1">
      <c r="A312" s="9"/>
    </row>
    <row r="313" ht="9.75" customHeight="1">
      <c r="A313" s="9"/>
    </row>
    <row r="314" ht="9.75" customHeight="1">
      <c r="A314" s="9"/>
    </row>
    <row r="315" ht="9.75" customHeight="1">
      <c r="A315" s="9"/>
    </row>
    <row r="316" ht="9.75" customHeight="1">
      <c r="A316" s="9"/>
    </row>
    <row r="317" ht="9.75" customHeight="1">
      <c r="A317" s="9"/>
    </row>
    <row r="318" ht="9.75" customHeight="1">
      <c r="A318" s="9"/>
    </row>
    <row r="319" ht="9.75" customHeight="1">
      <c r="A319" s="9"/>
    </row>
    <row r="320" ht="9.75" customHeight="1">
      <c r="A320" s="9"/>
    </row>
    <row r="321" ht="9.75" customHeight="1">
      <c r="A321" s="9"/>
    </row>
    <row r="322" ht="9.75" customHeight="1">
      <c r="A322" s="9"/>
    </row>
    <row r="323" ht="9.75" customHeight="1">
      <c r="A323" s="9"/>
    </row>
    <row r="324" ht="9.75" customHeight="1">
      <c r="A324" s="9"/>
    </row>
    <row r="325" ht="9.75" customHeight="1">
      <c r="A325" s="9"/>
    </row>
    <row r="326" ht="9.75" customHeight="1">
      <c r="A326" s="9"/>
    </row>
    <row r="327" ht="9.75" customHeight="1">
      <c r="A327" s="9"/>
    </row>
    <row r="328" ht="9.75" customHeight="1">
      <c r="A328" s="9"/>
    </row>
    <row r="329" ht="9.75" customHeight="1">
      <c r="A329" s="9"/>
    </row>
    <row r="330" ht="9.75" customHeight="1">
      <c r="A330" s="9"/>
    </row>
    <row r="331" ht="9.75" customHeight="1">
      <c r="A331" s="9"/>
    </row>
    <row r="332" ht="9.75" customHeight="1">
      <c r="A332" s="9"/>
    </row>
    <row r="333" ht="9.75" customHeight="1">
      <c r="A333" s="9"/>
    </row>
    <row r="334" ht="9.75" customHeight="1">
      <c r="A334" s="9"/>
    </row>
    <row r="335" ht="9.75" customHeight="1">
      <c r="A335" s="9"/>
    </row>
    <row r="336" ht="9.75" customHeight="1">
      <c r="A336" s="9"/>
    </row>
    <row r="337" ht="9.75" customHeight="1">
      <c r="A337" s="9"/>
    </row>
    <row r="338" ht="9.75" customHeight="1">
      <c r="A338" s="9"/>
    </row>
    <row r="339" ht="9.75" customHeight="1">
      <c r="A339" s="9"/>
    </row>
    <row r="340" ht="9.75" customHeight="1">
      <c r="A340" s="9"/>
    </row>
    <row r="341" ht="9.75" customHeight="1">
      <c r="A341" s="9"/>
    </row>
    <row r="342" ht="9.75" customHeight="1">
      <c r="A342" s="9"/>
    </row>
    <row r="343" ht="9.75" customHeight="1">
      <c r="A343" s="9"/>
    </row>
    <row r="344" ht="9.75" customHeight="1">
      <c r="A344" s="9"/>
    </row>
    <row r="345" ht="9.75" customHeight="1">
      <c r="A345" s="9"/>
    </row>
    <row r="346" ht="9.75" customHeight="1">
      <c r="A346" s="9"/>
    </row>
    <row r="347" ht="9.75" customHeight="1">
      <c r="A347" s="9"/>
    </row>
    <row r="348" ht="9.75" customHeight="1">
      <c r="A348" s="9"/>
    </row>
    <row r="349" ht="9.75" customHeight="1">
      <c r="A349" s="9"/>
    </row>
    <row r="350" ht="9.75" customHeight="1">
      <c r="A350" s="9"/>
    </row>
    <row r="351" ht="9.75" customHeight="1">
      <c r="A351" s="9"/>
    </row>
    <row r="352" ht="9.75" customHeight="1">
      <c r="A352" s="9"/>
    </row>
    <row r="353" ht="9.75" customHeight="1">
      <c r="A353" s="9"/>
    </row>
    <row r="354" ht="9.75" customHeight="1">
      <c r="A354" s="9"/>
    </row>
    <row r="355" ht="9.75" customHeight="1">
      <c r="A355" s="9"/>
    </row>
    <row r="356" ht="9.75" customHeight="1">
      <c r="A356" s="9"/>
    </row>
    <row r="357" ht="9.75" customHeight="1">
      <c r="A357" s="9"/>
    </row>
    <row r="358" ht="9.75" customHeight="1">
      <c r="A358" s="9"/>
    </row>
    <row r="359" ht="9.75" customHeight="1">
      <c r="A359" s="9"/>
    </row>
    <row r="360" ht="9.75" customHeight="1">
      <c r="A360" s="9"/>
    </row>
    <row r="361" ht="9.75" customHeight="1">
      <c r="A361" s="9"/>
    </row>
    <row r="362" ht="9.75" customHeight="1">
      <c r="A362" s="9"/>
    </row>
    <row r="363" ht="9.75" customHeight="1">
      <c r="A363" s="9"/>
    </row>
    <row r="364" ht="9.75" customHeight="1">
      <c r="A364" s="9"/>
    </row>
    <row r="365" ht="9.75" customHeight="1">
      <c r="A365" s="9"/>
    </row>
    <row r="366" ht="9.75" customHeight="1">
      <c r="A366" s="9"/>
    </row>
    <row r="367" ht="9.75" customHeight="1">
      <c r="A367" s="9"/>
    </row>
    <row r="368" ht="9.75" customHeight="1">
      <c r="A368" s="9"/>
    </row>
    <row r="369" ht="9.75" customHeight="1">
      <c r="A369" s="9"/>
    </row>
    <row r="370" ht="9.75" customHeight="1">
      <c r="A370" s="9"/>
    </row>
    <row r="371" ht="9.75" customHeight="1">
      <c r="A371" s="9"/>
    </row>
    <row r="372" ht="9.75" customHeight="1">
      <c r="A372" s="9"/>
    </row>
    <row r="373" ht="9.75" customHeight="1">
      <c r="A373" s="9"/>
    </row>
    <row r="374" ht="9.75" customHeight="1">
      <c r="A374" s="9"/>
    </row>
    <row r="375" ht="9.75" customHeight="1">
      <c r="A375" s="9"/>
    </row>
    <row r="376" ht="9.75" customHeight="1">
      <c r="A376" s="9"/>
    </row>
    <row r="377" ht="9.75" customHeight="1">
      <c r="A377" s="9"/>
    </row>
    <row r="378" ht="9.75" customHeight="1">
      <c r="A378" s="9"/>
    </row>
    <row r="379" ht="9.75" customHeight="1">
      <c r="A379" s="9"/>
    </row>
    <row r="380" ht="9.75" customHeight="1">
      <c r="A380" s="9"/>
    </row>
    <row r="381" ht="9.75" customHeight="1">
      <c r="A381" s="9"/>
    </row>
    <row r="382" ht="9.75" customHeight="1">
      <c r="A382" s="9"/>
    </row>
    <row r="383" ht="9.75" customHeight="1">
      <c r="A383" s="9"/>
    </row>
    <row r="384" ht="9.75" customHeight="1">
      <c r="A384" s="9"/>
    </row>
    <row r="385" ht="9.75" customHeight="1">
      <c r="A385" s="9"/>
    </row>
    <row r="386" ht="9.75" customHeight="1">
      <c r="A386" s="9"/>
    </row>
    <row r="387" ht="9.75" customHeight="1">
      <c r="A387" s="9"/>
    </row>
    <row r="388" ht="9.75" customHeight="1">
      <c r="A388" s="9"/>
    </row>
    <row r="389" ht="9.75" customHeight="1">
      <c r="A389" s="9"/>
    </row>
    <row r="390" ht="9.75" customHeight="1">
      <c r="A390" s="9"/>
    </row>
    <row r="391" ht="9.75" customHeight="1">
      <c r="A391" s="9"/>
    </row>
    <row r="392" ht="9.75" customHeight="1">
      <c r="A392" s="9"/>
    </row>
    <row r="393" ht="9.75" customHeight="1">
      <c r="A393" s="9"/>
    </row>
    <row r="394" ht="9.75" customHeight="1">
      <c r="A394" s="9"/>
    </row>
    <row r="395" ht="9.75" customHeight="1">
      <c r="A395" s="9"/>
    </row>
    <row r="396" ht="9.75" customHeight="1">
      <c r="A396" s="9"/>
    </row>
    <row r="397" ht="9.75" customHeight="1">
      <c r="A397" s="9"/>
    </row>
    <row r="398" ht="9.75" customHeight="1">
      <c r="A398" s="9"/>
    </row>
    <row r="399" ht="9.75" customHeight="1">
      <c r="A399" s="9"/>
    </row>
    <row r="400" ht="9.75" customHeight="1">
      <c r="A400" s="9"/>
    </row>
    <row r="401" ht="9.75" customHeight="1">
      <c r="A401" s="9"/>
    </row>
    <row r="402" ht="9.75" customHeight="1">
      <c r="A402" s="9"/>
    </row>
    <row r="403" ht="9.75" customHeight="1">
      <c r="A403" s="9"/>
    </row>
    <row r="404" ht="9.75" customHeight="1">
      <c r="A404" s="9"/>
    </row>
    <row r="405" ht="9.75" customHeight="1">
      <c r="A405" s="9"/>
    </row>
    <row r="406" ht="9.75" customHeight="1">
      <c r="A406" s="9"/>
    </row>
    <row r="407" ht="9.75" customHeight="1">
      <c r="A407" s="9"/>
    </row>
    <row r="408" ht="9.75" customHeight="1">
      <c r="A408" s="9"/>
    </row>
    <row r="409" ht="9.75" customHeight="1">
      <c r="A409" s="9"/>
    </row>
    <row r="410" ht="9.75" customHeight="1">
      <c r="A410" s="9"/>
    </row>
    <row r="411" ht="9.75" customHeight="1">
      <c r="A411" s="9"/>
    </row>
    <row r="412" ht="9.75" customHeight="1">
      <c r="A412" s="9"/>
    </row>
    <row r="413" ht="9.75" customHeight="1">
      <c r="A413" s="9"/>
    </row>
    <row r="414" ht="9.75" customHeight="1">
      <c r="A414" s="9"/>
    </row>
    <row r="415" ht="9.75" customHeight="1">
      <c r="A415" s="9"/>
    </row>
    <row r="416" ht="9.75" customHeight="1">
      <c r="A416" s="9"/>
    </row>
    <row r="417" ht="9.75" customHeight="1">
      <c r="A417" s="9"/>
    </row>
    <row r="418" ht="9.75" customHeight="1">
      <c r="A418" s="9"/>
    </row>
    <row r="419" ht="9.75" customHeight="1">
      <c r="A419" s="9"/>
    </row>
    <row r="420" ht="9.75" customHeight="1">
      <c r="A420" s="9"/>
    </row>
    <row r="421" ht="9.75" customHeight="1">
      <c r="A421" s="9"/>
    </row>
    <row r="422" ht="9.75" customHeight="1">
      <c r="A422" s="9"/>
    </row>
    <row r="423" ht="9.75" customHeight="1">
      <c r="A423" s="9"/>
    </row>
    <row r="424" ht="9.75" customHeight="1">
      <c r="A424" s="9"/>
    </row>
    <row r="425" ht="9.75" customHeight="1">
      <c r="A425" s="9"/>
    </row>
    <row r="426" ht="9.75" customHeight="1">
      <c r="A426" s="9"/>
    </row>
    <row r="427" ht="9.75" customHeight="1">
      <c r="A427" s="9"/>
    </row>
    <row r="428" ht="9.75" customHeight="1">
      <c r="A428" s="9"/>
    </row>
    <row r="429" ht="9.75" customHeight="1">
      <c r="A429" s="9"/>
    </row>
    <row r="430" ht="9.75" customHeight="1">
      <c r="A430" s="9"/>
    </row>
    <row r="431" ht="9.75" customHeight="1">
      <c r="A431" s="9"/>
    </row>
    <row r="432" ht="9.75" customHeight="1">
      <c r="A432" s="9"/>
    </row>
    <row r="433" ht="9.75" customHeight="1">
      <c r="A433" s="9"/>
    </row>
    <row r="434" ht="9.75" customHeight="1">
      <c r="A434" s="9"/>
    </row>
    <row r="435" ht="9.75" customHeight="1">
      <c r="A435" s="9"/>
    </row>
    <row r="436" ht="9.75" customHeight="1">
      <c r="A436" s="9"/>
    </row>
    <row r="437" ht="9.75" customHeight="1">
      <c r="A437" s="9"/>
    </row>
    <row r="438" ht="9.75" customHeight="1">
      <c r="A438" s="9"/>
    </row>
    <row r="439" ht="9.75" customHeight="1">
      <c r="A439" s="9"/>
    </row>
    <row r="440" ht="9.75" customHeight="1">
      <c r="A440" s="9"/>
    </row>
    <row r="441" ht="9.75" customHeight="1">
      <c r="A441" s="9"/>
    </row>
    <row r="442" ht="9.75" customHeight="1">
      <c r="A442" s="9"/>
    </row>
    <row r="443" ht="9.75" customHeight="1">
      <c r="A443" s="9"/>
    </row>
    <row r="444" ht="9.75" customHeight="1">
      <c r="A444" s="9"/>
    </row>
    <row r="445" ht="9.75" customHeight="1">
      <c r="A445" s="9"/>
    </row>
    <row r="446" ht="9.75" customHeight="1">
      <c r="A446" s="9"/>
    </row>
    <row r="447" ht="9.75" customHeight="1">
      <c r="A447" s="9"/>
    </row>
    <row r="448" ht="9.75" customHeight="1">
      <c r="A448" s="9"/>
    </row>
    <row r="449" ht="9.75" customHeight="1">
      <c r="A449" s="9"/>
    </row>
    <row r="450" ht="9.75" customHeight="1">
      <c r="A450" s="9"/>
    </row>
    <row r="451" ht="9.75" customHeight="1">
      <c r="A451" s="9"/>
    </row>
    <row r="452" ht="9.75" customHeight="1">
      <c r="A452" s="9"/>
    </row>
    <row r="453" ht="9.75" customHeight="1">
      <c r="A453" s="9"/>
    </row>
    <row r="454" ht="9.75" customHeight="1">
      <c r="A454" s="9"/>
    </row>
    <row r="455" ht="9.75" customHeight="1">
      <c r="A455" s="9"/>
    </row>
    <row r="456" ht="9.75" customHeight="1">
      <c r="A456" s="9"/>
    </row>
    <row r="457" ht="9.75" customHeight="1">
      <c r="A457" s="9"/>
    </row>
    <row r="458" ht="9.75" customHeight="1">
      <c r="A458" s="9"/>
    </row>
    <row r="459" ht="9.75" customHeight="1">
      <c r="A459" s="9"/>
    </row>
    <row r="460" ht="9.75" customHeight="1">
      <c r="A460" s="9"/>
    </row>
    <row r="461" ht="9.75" customHeight="1">
      <c r="A461" s="9"/>
    </row>
    <row r="462" ht="9.75" customHeight="1">
      <c r="A462" s="9"/>
    </row>
    <row r="463" ht="9.75" customHeight="1">
      <c r="A463" s="9"/>
    </row>
    <row r="464" ht="9.75" customHeight="1">
      <c r="A464" s="9"/>
    </row>
    <row r="465" ht="9.75" customHeight="1">
      <c r="A465" s="9"/>
    </row>
    <row r="466" ht="9.75" customHeight="1">
      <c r="A466" s="9"/>
    </row>
    <row r="467" ht="9.75" customHeight="1">
      <c r="A467" s="9"/>
    </row>
    <row r="468" ht="9.75" customHeight="1">
      <c r="A468" s="9"/>
    </row>
    <row r="469" ht="9.75" customHeight="1">
      <c r="A469" s="9"/>
    </row>
    <row r="470" ht="9.75" customHeight="1">
      <c r="A470" s="9"/>
    </row>
    <row r="471" ht="9.75" customHeight="1">
      <c r="A471" s="9"/>
    </row>
    <row r="472" ht="9.75" customHeight="1">
      <c r="A472" s="9"/>
    </row>
    <row r="473" ht="9.75" customHeight="1">
      <c r="A473" s="9"/>
    </row>
    <row r="474" ht="9.75" customHeight="1">
      <c r="A474" s="9"/>
    </row>
    <row r="475" ht="9.75" customHeight="1">
      <c r="A475" s="9"/>
    </row>
    <row r="476" ht="9.75" customHeight="1">
      <c r="A476" s="9"/>
    </row>
    <row r="477" ht="9.75" customHeight="1">
      <c r="A477" s="9"/>
    </row>
    <row r="478" ht="9.75" customHeight="1">
      <c r="A478" s="9"/>
    </row>
    <row r="479" ht="9.75" customHeight="1">
      <c r="A479" s="9"/>
    </row>
    <row r="480" ht="9.75" customHeight="1">
      <c r="A480" s="9"/>
    </row>
    <row r="481" ht="9.75" customHeight="1">
      <c r="A481" s="9"/>
    </row>
    <row r="482" ht="9.75" customHeight="1">
      <c r="A482" s="9"/>
    </row>
    <row r="483" ht="9.75" customHeight="1">
      <c r="A483" s="9"/>
    </row>
    <row r="484" ht="9.75" customHeight="1">
      <c r="A484" s="9"/>
    </row>
    <row r="485" ht="9.75" customHeight="1">
      <c r="A485" s="9"/>
    </row>
    <row r="486" ht="9.75" customHeight="1">
      <c r="A486" s="9"/>
    </row>
    <row r="487" ht="9.75" customHeight="1">
      <c r="A487" s="9"/>
    </row>
    <row r="488" ht="9.75" customHeight="1">
      <c r="A488" s="9"/>
    </row>
    <row r="489" ht="9.75" customHeight="1">
      <c r="A489" s="9"/>
    </row>
    <row r="490" ht="9.75" customHeight="1">
      <c r="A490" s="9"/>
    </row>
    <row r="491" ht="9.75" customHeight="1">
      <c r="A491" s="9"/>
    </row>
    <row r="492" ht="9.75" customHeight="1">
      <c r="A492" s="9"/>
    </row>
    <row r="493" ht="9.75" customHeight="1">
      <c r="A493" s="9"/>
    </row>
    <row r="494" ht="9.75" customHeight="1">
      <c r="A494" s="9"/>
    </row>
    <row r="495" ht="9.75" customHeight="1">
      <c r="A495" s="9"/>
    </row>
    <row r="496" ht="9.75" customHeight="1">
      <c r="A496" s="9"/>
    </row>
    <row r="497" ht="9.75" customHeight="1">
      <c r="A497" s="9"/>
    </row>
    <row r="498" ht="9.75" customHeight="1">
      <c r="A498" s="9"/>
    </row>
    <row r="499" ht="9.75" customHeight="1">
      <c r="A499" s="9"/>
    </row>
    <row r="500" ht="9.75" customHeight="1">
      <c r="A500" s="9"/>
    </row>
    <row r="501" ht="9.75" customHeight="1">
      <c r="A501" s="9"/>
    </row>
    <row r="502" ht="9.75" customHeight="1">
      <c r="A502" s="9"/>
    </row>
    <row r="503" ht="9.75" customHeight="1">
      <c r="A503" s="9"/>
    </row>
    <row r="504" ht="9.75" customHeight="1">
      <c r="A504" s="9"/>
    </row>
    <row r="505" ht="9.75" customHeight="1">
      <c r="A505" s="9"/>
    </row>
    <row r="506" ht="9.75" customHeight="1">
      <c r="A506" s="9"/>
    </row>
    <row r="507" ht="9.75" customHeight="1">
      <c r="A507" s="9"/>
    </row>
    <row r="508" ht="9.75" customHeight="1">
      <c r="A508" s="9"/>
    </row>
    <row r="509" ht="9.75" customHeight="1">
      <c r="A509" s="9"/>
    </row>
    <row r="510" ht="9.75" customHeight="1">
      <c r="A510" s="9"/>
    </row>
    <row r="511" ht="9.75" customHeight="1">
      <c r="A511" s="9"/>
    </row>
    <row r="512" ht="9.75" customHeight="1">
      <c r="A512" s="9"/>
    </row>
    <row r="513" ht="9.75" customHeight="1">
      <c r="A513" s="9"/>
    </row>
    <row r="514" ht="9.75" customHeight="1">
      <c r="A514" s="9"/>
    </row>
    <row r="515" ht="9.75" customHeight="1">
      <c r="A515" s="9"/>
    </row>
    <row r="516" ht="9.75" customHeight="1">
      <c r="A516" s="9"/>
    </row>
    <row r="517" ht="9.75" customHeight="1">
      <c r="A517" s="9"/>
    </row>
    <row r="518" ht="9.75" customHeight="1">
      <c r="A518" s="9"/>
    </row>
    <row r="519" ht="9.75" customHeight="1">
      <c r="A519" s="9"/>
    </row>
    <row r="520" ht="9.75" customHeight="1">
      <c r="A520" s="9"/>
    </row>
    <row r="521" ht="9.75" customHeight="1">
      <c r="A521" s="9"/>
    </row>
    <row r="522" ht="9.75" customHeight="1">
      <c r="A522" s="9"/>
    </row>
    <row r="523" ht="9.75" customHeight="1">
      <c r="A523" s="9"/>
    </row>
    <row r="524" ht="9.75" customHeight="1">
      <c r="A524" s="9"/>
    </row>
    <row r="525" ht="9.75" customHeight="1">
      <c r="A525" s="9"/>
    </row>
    <row r="526" ht="9.75" customHeight="1">
      <c r="A526" s="9"/>
    </row>
    <row r="527" ht="9.75" customHeight="1">
      <c r="A527" s="9"/>
    </row>
    <row r="528" ht="9.75" customHeight="1">
      <c r="A528" s="9"/>
    </row>
    <row r="529" ht="9.75" customHeight="1">
      <c r="A529" s="9"/>
    </row>
    <row r="530" ht="9.75" customHeight="1">
      <c r="A530" s="9"/>
    </row>
    <row r="531" ht="9.75" customHeight="1">
      <c r="A531" s="9"/>
    </row>
    <row r="532" ht="9.75" customHeight="1">
      <c r="A532" s="9"/>
    </row>
    <row r="533" ht="9.75" customHeight="1">
      <c r="A533" s="9"/>
    </row>
    <row r="534" ht="9.75" customHeight="1">
      <c r="A534" s="9"/>
    </row>
    <row r="535" ht="9.75" customHeight="1">
      <c r="A535" s="9"/>
    </row>
    <row r="536" ht="9.75" customHeight="1">
      <c r="A536" s="9"/>
    </row>
    <row r="537" ht="9.75" customHeight="1">
      <c r="A537" s="9"/>
    </row>
    <row r="538" ht="9.75" customHeight="1">
      <c r="A538" s="9"/>
    </row>
    <row r="539" ht="9.75" customHeight="1">
      <c r="A539" s="9"/>
    </row>
    <row r="540" ht="9.75" customHeight="1">
      <c r="A540" s="9"/>
    </row>
    <row r="541" ht="9.75" customHeight="1">
      <c r="A541" s="9"/>
    </row>
    <row r="542" ht="9.75" customHeight="1">
      <c r="A542" s="9"/>
    </row>
    <row r="543" ht="9.75" customHeight="1">
      <c r="A543" s="9"/>
    </row>
    <row r="544" ht="9.75" customHeight="1">
      <c r="A544" s="9"/>
    </row>
    <row r="545" ht="9.75" customHeight="1">
      <c r="A545" s="9"/>
    </row>
    <row r="546" ht="9.75" customHeight="1">
      <c r="A546" s="9"/>
    </row>
    <row r="547" ht="9.75" customHeight="1">
      <c r="A547" s="9"/>
    </row>
    <row r="548" ht="9.75" customHeight="1">
      <c r="A548" s="9"/>
    </row>
    <row r="549" ht="9.75" customHeight="1">
      <c r="A549" s="9"/>
    </row>
    <row r="550" ht="9.75" customHeight="1">
      <c r="A550" s="9"/>
    </row>
    <row r="551" ht="9.75" customHeight="1">
      <c r="A551" s="9"/>
    </row>
    <row r="552" ht="9.75" customHeight="1">
      <c r="A552" s="9"/>
    </row>
    <row r="553" ht="9.75" customHeight="1">
      <c r="A553" s="9"/>
    </row>
    <row r="554" ht="9.75" customHeight="1">
      <c r="A554" s="9"/>
    </row>
    <row r="555" ht="9.75" customHeight="1">
      <c r="A555" s="9"/>
    </row>
    <row r="556" ht="9.75" customHeight="1">
      <c r="A556" s="9"/>
    </row>
    <row r="557" ht="9.75" customHeight="1">
      <c r="A557" s="9"/>
    </row>
    <row r="558" ht="9.75" customHeight="1">
      <c r="A558" s="9"/>
    </row>
    <row r="559" ht="9.75" customHeight="1">
      <c r="A559" s="9"/>
    </row>
    <row r="560" ht="9.75" customHeight="1">
      <c r="A560" s="9"/>
    </row>
    <row r="561" ht="9.75" customHeight="1">
      <c r="A561" s="9"/>
    </row>
    <row r="562" ht="9.75" customHeight="1">
      <c r="A562" s="9"/>
    </row>
    <row r="563" ht="9.75" customHeight="1">
      <c r="A563" s="9"/>
    </row>
    <row r="564" ht="9.75" customHeight="1">
      <c r="A564" s="9"/>
    </row>
    <row r="565" ht="9.75" customHeight="1">
      <c r="A565" s="9"/>
    </row>
    <row r="566" ht="9.75" customHeight="1">
      <c r="A566" s="9"/>
    </row>
    <row r="567" ht="9.75" customHeight="1">
      <c r="A567" s="9"/>
    </row>
    <row r="568" ht="9.75" customHeight="1">
      <c r="A568" s="9"/>
    </row>
    <row r="569" ht="9.75" customHeight="1">
      <c r="A569" s="9"/>
    </row>
    <row r="570" ht="9.75" customHeight="1">
      <c r="A570" s="9"/>
    </row>
    <row r="571" ht="9.75" customHeight="1">
      <c r="A571" s="9"/>
    </row>
    <row r="572" ht="9.75" customHeight="1">
      <c r="A572" s="9"/>
    </row>
    <row r="573" ht="9.75" customHeight="1">
      <c r="A573" s="9"/>
    </row>
    <row r="574" ht="9.75" customHeight="1">
      <c r="A574" s="9"/>
    </row>
    <row r="575" ht="9.75" customHeight="1">
      <c r="A575" s="9"/>
    </row>
    <row r="576" ht="9.75" customHeight="1">
      <c r="A576" s="9"/>
    </row>
    <row r="577" ht="9.75" customHeight="1">
      <c r="A577" s="9"/>
    </row>
    <row r="578" ht="9.75" customHeight="1">
      <c r="A578" s="9"/>
    </row>
    <row r="579" ht="9.75" customHeight="1">
      <c r="A579" s="9"/>
    </row>
    <row r="580" ht="9.75" customHeight="1">
      <c r="A580" s="9"/>
    </row>
    <row r="581" ht="9.75" customHeight="1">
      <c r="A581" s="9"/>
    </row>
    <row r="582" ht="9.75" customHeight="1">
      <c r="A582" s="9"/>
    </row>
    <row r="583" ht="9.75" customHeight="1">
      <c r="A583" s="9"/>
    </row>
    <row r="584" ht="9.75" customHeight="1">
      <c r="A584" s="9"/>
    </row>
    <row r="585" ht="9.75" customHeight="1">
      <c r="A585" s="9"/>
    </row>
    <row r="586" ht="9.75" customHeight="1">
      <c r="A586" s="9"/>
    </row>
    <row r="587" ht="9.75" customHeight="1">
      <c r="A587" s="9"/>
    </row>
    <row r="588" ht="9.75" customHeight="1">
      <c r="A588" s="9"/>
    </row>
    <row r="589" ht="9.75" customHeight="1">
      <c r="A589" s="9"/>
    </row>
    <row r="590" ht="9.75" customHeight="1">
      <c r="A590" s="9"/>
    </row>
    <row r="591" ht="9.75" customHeight="1">
      <c r="A591" s="9"/>
    </row>
    <row r="592" ht="9.75" customHeight="1">
      <c r="A592" s="9"/>
    </row>
    <row r="593" ht="9.75" customHeight="1">
      <c r="A593" s="9"/>
    </row>
    <row r="594" ht="9.75" customHeight="1">
      <c r="A594" s="9"/>
    </row>
    <row r="595" ht="9.75" customHeight="1">
      <c r="A595" s="9"/>
    </row>
    <row r="596" ht="9.75" customHeight="1">
      <c r="A596" s="9"/>
    </row>
    <row r="597" ht="9.75" customHeight="1">
      <c r="A597" s="9"/>
    </row>
    <row r="598" ht="9.75" customHeight="1">
      <c r="A598" s="9"/>
    </row>
    <row r="599" ht="9.75" customHeight="1">
      <c r="A599" s="9"/>
    </row>
    <row r="600" ht="9.75" customHeight="1">
      <c r="A600" s="9"/>
    </row>
    <row r="601" ht="9.75" customHeight="1">
      <c r="A601" s="9"/>
    </row>
    <row r="602" ht="9.75" customHeight="1">
      <c r="A602" s="9"/>
    </row>
    <row r="603" ht="9.75" customHeight="1">
      <c r="A603" s="9"/>
    </row>
    <row r="604" ht="9.75" customHeight="1">
      <c r="A604" s="9"/>
    </row>
    <row r="605" ht="9.75" customHeight="1">
      <c r="A605" s="9"/>
    </row>
    <row r="606" ht="9.75" customHeight="1">
      <c r="A606" s="9"/>
    </row>
    <row r="607" ht="9.75" customHeight="1">
      <c r="A607" s="9"/>
    </row>
    <row r="608" ht="9.75" customHeight="1">
      <c r="A608" s="9"/>
    </row>
    <row r="609" ht="9.75" customHeight="1">
      <c r="A609" s="9"/>
    </row>
    <row r="610" ht="9.75" customHeight="1">
      <c r="A610" s="9"/>
    </row>
    <row r="611" ht="9.75" customHeight="1">
      <c r="A611" s="9"/>
    </row>
    <row r="612" ht="9.75" customHeight="1">
      <c r="A612" s="9"/>
    </row>
    <row r="613" ht="9.75" customHeight="1">
      <c r="A613" s="9"/>
    </row>
    <row r="614" ht="9.75" customHeight="1">
      <c r="A614" s="9"/>
    </row>
    <row r="615" ht="9.75" customHeight="1">
      <c r="A615" s="9"/>
    </row>
    <row r="616" ht="9.75" customHeight="1">
      <c r="A616" s="9"/>
    </row>
    <row r="617" ht="9.75" customHeight="1">
      <c r="A617" s="9"/>
    </row>
    <row r="618" ht="9.75" customHeight="1">
      <c r="A618" s="9"/>
    </row>
    <row r="619" ht="9.75" customHeight="1">
      <c r="A619" s="9"/>
    </row>
    <row r="620" ht="9.75" customHeight="1">
      <c r="A620" s="9"/>
    </row>
    <row r="621" ht="9.75" customHeight="1">
      <c r="A621" s="9"/>
    </row>
    <row r="622" ht="9.75" customHeight="1">
      <c r="A622" s="9"/>
    </row>
    <row r="623" ht="9.75" customHeight="1">
      <c r="A623" s="9"/>
    </row>
    <row r="624" ht="9.75" customHeight="1">
      <c r="A624" s="9"/>
    </row>
    <row r="625" ht="9.75" customHeight="1">
      <c r="A625" s="9"/>
    </row>
    <row r="626" ht="9.75" customHeight="1">
      <c r="A626" s="9"/>
    </row>
    <row r="627" ht="9.75" customHeight="1">
      <c r="A627" s="9"/>
    </row>
    <row r="628" ht="9.75" customHeight="1">
      <c r="A628" s="9"/>
    </row>
    <row r="629" ht="9.75" customHeight="1">
      <c r="A629" s="9"/>
    </row>
    <row r="630" ht="9.75" customHeight="1">
      <c r="A630" s="9"/>
    </row>
    <row r="631" ht="9.75" customHeight="1">
      <c r="A631" s="9"/>
    </row>
    <row r="632" ht="9.75" customHeight="1">
      <c r="A632" s="9"/>
    </row>
    <row r="633" ht="9.75" customHeight="1">
      <c r="A633" s="9"/>
    </row>
    <row r="634" ht="9.75" customHeight="1">
      <c r="A634" s="9"/>
    </row>
    <row r="635" ht="9.75" customHeight="1">
      <c r="A635" s="9"/>
    </row>
    <row r="636" ht="9.75" customHeight="1">
      <c r="A636" s="9"/>
    </row>
    <row r="637" ht="9.75" customHeight="1">
      <c r="A637" s="9"/>
    </row>
    <row r="638" ht="9.75" customHeight="1">
      <c r="A638" s="9"/>
    </row>
    <row r="639" ht="9.75" customHeight="1">
      <c r="A639" s="9"/>
    </row>
    <row r="640" ht="9.75" customHeight="1">
      <c r="A640" s="9"/>
    </row>
    <row r="641" ht="9.75" customHeight="1">
      <c r="A641" s="9"/>
    </row>
    <row r="642" ht="9.75" customHeight="1">
      <c r="A642" s="9"/>
    </row>
    <row r="643" ht="9.75" customHeight="1">
      <c r="A643" s="9"/>
    </row>
    <row r="644" ht="9.75" customHeight="1">
      <c r="A644" s="9"/>
    </row>
    <row r="645" ht="9.75" customHeight="1">
      <c r="A645" s="9"/>
    </row>
    <row r="646" ht="9.75" customHeight="1">
      <c r="A646" s="9"/>
    </row>
    <row r="647" ht="9.75" customHeight="1">
      <c r="A647" s="9"/>
    </row>
    <row r="648" ht="9.75" customHeight="1">
      <c r="A648" s="9"/>
    </row>
    <row r="649" ht="9.75" customHeight="1">
      <c r="A649" s="9"/>
    </row>
    <row r="650" ht="9.75" customHeight="1">
      <c r="A650" s="9"/>
    </row>
    <row r="651" ht="9.75" customHeight="1">
      <c r="A651" s="9"/>
    </row>
    <row r="652" ht="9.75" customHeight="1">
      <c r="A652" s="9"/>
    </row>
    <row r="653" ht="9.75" customHeight="1">
      <c r="A653" s="9"/>
    </row>
    <row r="654" ht="9.75" customHeight="1">
      <c r="A654" s="9"/>
    </row>
    <row r="655" ht="9.75" customHeight="1">
      <c r="A655" s="9"/>
    </row>
    <row r="656" ht="9.75" customHeight="1">
      <c r="A656" s="9"/>
    </row>
    <row r="657" ht="9.75" customHeight="1">
      <c r="A657" s="9"/>
    </row>
    <row r="658" ht="9.75" customHeight="1">
      <c r="A658" s="9"/>
    </row>
    <row r="659" ht="9.75" customHeight="1">
      <c r="A659" s="9"/>
    </row>
    <row r="660" ht="9.75" customHeight="1">
      <c r="A660" s="9"/>
    </row>
    <row r="661" ht="9.75" customHeight="1">
      <c r="A661" s="9"/>
    </row>
    <row r="662" ht="9.75" customHeight="1">
      <c r="A662" s="9"/>
    </row>
    <row r="663" ht="9.75" customHeight="1">
      <c r="A663" s="9"/>
    </row>
    <row r="664" ht="9.75" customHeight="1">
      <c r="A664" s="9"/>
    </row>
    <row r="665" ht="9.75" customHeight="1">
      <c r="A665" s="9"/>
    </row>
    <row r="666" ht="9.75" customHeight="1">
      <c r="A666" s="9"/>
    </row>
    <row r="667" ht="9.75" customHeight="1">
      <c r="A667" s="9"/>
    </row>
    <row r="668" ht="9.75" customHeight="1">
      <c r="A668" s="9"/>
    </row>
    <row r="669" ht="9.75" customHeight="1">
      <c r="A669" s="9"/>
    </row>
    <row r="670" ht="9.75" customHeight="1">
      <c r="A670" s="9"/>
    </row>
    <row r="671" ht="9.75" customHeight="1">
      <c r="A671" s="9"/>
    </row>
    <row r="672" ht="9.75" customHeight="1">
      <c r="A672" s="9"/>
    </row>
    <row r="673" ht="9.75" customHeight="1">
      <c r="A673" s="9"/>
    </row>
    <row r="674" ht="9.75" customHeight="1">
      <c r="A674" s="9"/>
    </row>
    <row r="675" ht="9.75" customHeight="1">
      <c r="A675" s="9"/>
    </row>
    <row r="676" ht="9.75" customHeight="1">
      <c r="A676" s="9"/>
    </row>
    <row r="677" ht="9.75" customHeight="1">
      <c r="A677" s="9"/>
    </row>
    <row r="678" ht="9.75" customHeight="1">
      <c r="A678" s="9"/>
    </row>
    <row r="679" ht="9.75" customHeight="1">
      <c r="A679" s="9"/>
    </row>
    <row r="680" ht="9.75" customHeight="1">
      <c r="A680" s="9"/>
    </row>
    <row r="681" ht="9.75" customHeight="1">
      <c r="A681" s="9"/>
    </row>
    <row r="682" ht="9.75" customHeight="1">
      <c r="A682" s="9"/>
    </row>
    <row r="683" ht="9.75" customHeight="1">
      <c r="A683" s="9"/>
    </row>
    <row r="684" ht="9.75" customHeight="1">
      <c r="A684" s="9"/>
    </row>
    <row r="685" ht="9.75" customHeight="1">
      <c r="A685" s="9"/>
    </row>
    <row r="686" ht="9.75" customHeight="1">
      <c r="A686" s="9"/>
    </row>
    <row r="687" ht="9.75" customHeight="1">
      <c r="A687" s="9"/>
    </row>
    <row r="688" ht="9.75" customHeight="1">
      <c r="A688" s="9"/>
    </row>
    <row r="689" ht="9.75" customHeight="1">
      <c r="A689" s="9"/>
    </row>
    <row r="690" ht="9.75" customHeight="1">
      <c r="A690" s="9"/>
    </row>
    <row r="691" ht="9.75" customHeight="1">
      <c r="A691" s="9"/>
    </row>
    <row r="692" ht="9.75" customHeight="1">
      <c r="A692" s="9"/>
    </row>
    <row r="693" ht="9.75" customHeight="1">
      <c r="A693" s="9"/>
    </row>
    <row r="694" ht="9.75" customHeight="1">
      <c r="A694" s="9"/>
    </row>
    <row r="695" ht="9.75" customHeight="1">
      <c r="A695" s="9"/>
    </row>
    <row r="696" ht="9.75" customHeight="1">
      <c r="A696" s="9"/>
    </row>
    <row r="697" ht="9.75" customHeight="1">
      <c r="A697" s="9"/>
    </row>
    <row r="698" ht="9.75" customHeight="1">
      <c r="A698" s="9"/>
    </row>
    <row r="699" ht="9.75" customHeight="1">
      <c r="A699" s="9"/>
    </row>
    <row r="700" ht="9.75" customHeight="1">
      <c r="A700" s="9"/>
    </row>
    <row r="701" ht="9.75" customHeight="1">
      <c r="A701" s="9"/>
    </row>
    <row r="702" ht="9.75" customHeight="1">
      <c r="A702" s="9"/>
    </row>
    <row r="703" ht="9.75" customHeight="1">
      <c r="A703" s="9"/>
    </row>
    <row r="704" ht="9.75" customHeight="1">
      <c r="A704" s="9"/>
    </row>
    <row r="705" ht="9.75" customHeight="1">
      <c r="A705" s="9"/>
    </row>
    <row r="706" ht="9.75" customHeight="1">
      <c r="A706" s="9"/>
    </row>
    <row r="707" ht="9.75" customHeight="1">
      <c r="A707" s="9"/>
    </row>
    <row r="708" ht="9.75" customHeight="1">
      <c r="A708" s="9"/>
    </row>
    <row r="709" ht="9.75" customHeight="1">
      <c r="A709" s="9"/>
    </row>
    <row r="710" ht="9.75" customHeight="1">
      <c r="A710" s="9"/>
    </row>
    <row r="711" ht="9.75" customHeight="1">
      <c r="A711" s="9"/>
    </row>
    <row r="712" ht="9.75" customHeight="1">
      <c r="A712" s="9"/>
    </row>
    <row r="713" ht="9.75" customHeight="1">
      <c r="A713" s="9"/>
    </row>
    <row r="714" ht="9.75" customHeight="1">
      <c r="A714" s="9"/>
    </row>
    <row r="715" ht="9.75" customHeight="1">
      <c r="A715" s="9"/>
    </row>
    <row r="716" ht="9.75" customHeight="1">
      <c r="A716" s="9"/>
    </row>
    <row r="717" ht="9.75" customHeight="1">
      <c r="A717" s="9"/>
    </row>
    <row r="718" ht="9.75" customHeight="1">
      <c r="A718" s="9"/>
    </row>
    <row r="719" ht="9.75" customHeight="1">
      <c r="A719" s="9"/>
    </row>
    <row r="720" ht="9.75" customHeight="1">
      <c r="A720" s="9"/>
    </row>
    <row r="721" ht="9.75" customHeight="1">
      <c r="A721" s="9"/>
    </row>
    <row r="722" ht="9.75" customHeight="1">
      <c r="A722" s="9"/>
    </row>
    <row r="723" ht="9.75" customHeight="1">
      <c r="A723" s="9"/>
    </row>
    <row r="724" ht="9.75" customHeight="1">
      <c r="A724" s="9"/>
    </row>
    <row r="725" ht="9.75" customHeight="1">
      <c r="A725" s="9"/>
    </row>
    <row r="726" ht="9.75" customHeight="1">
      <c r="A726" s="9"/>
    </row>
    <row r="727" ht="9.75" customHeight="1">
      <c r="A727" s="9"/>
    </row>
    <row r="728" ht="9.75" customHeight="1">
      <c r="A728" s="9"/>
    </row>
    <row r="729" ht="9.75" customHeight="1">
      <c r="A729" s="9"/>
    </row>
    <row r="730" ht="9.75" customHeight="1">
      <c r="A730" s="9"/>
    </row>
    <row r="731" ht="9.75" customHeight="1">
      <c r="A731" s="9"/>
    </row>
    <row r="732" ht="9.75" customHeight="1">
      <c r="A732" s="9"/>
    </row>
    <row r="733" ht="9.75" customHeight="1">
      <c r="A733" s="9"/>
    </row>
    <row r="734" ht="9.75" customHeight="1">
      <c r="A734" s="9"/>
    </row>
    <row r="735" ht="9.75" customHeight="1">
      <c r="A735" s="9"/>
    </row>
    <row r="736" ht="9.75" customHeight="1">
      <c r="A736" s="9"/>
    </row>
    <row r="737" ht="9.75" customHeight="1">
      <c r="A737" s="9"/>
    </row>
    <row r="738" ht="9.75" customHeight="1">
      <c r="A738" s="9"/>
    </row>
    <row r="739" ht="9.75" customHeight="1">
      <c r="A739" s="9"/>
    </row>
    <row r="740" ht="9.75" customHeight="1">
      <c r="A740" s="9"/>
    </row>
    <row r="741" ht="9.75" customHeight="1">
      <c r="A741" s="9"/>
    </row>
    <row r="742" ht="9.75" customHeight="1">
      <c r="A742" s="9"/>
    </row>
    <row r="743" ht="9.75" customHeight="1">
      <c r="A743" s="9"/>
    </row>
    <row r="744" ht="9.75" customHeight="1">
      <c r="A744" s="9"/>
    </row>
    <row r="745" ht="9.75" customHeight="1">
      <c r="A745" s="9"/>
    </row>
    <row r="746" ht="9.75" customHeight="1">
      <c r="A746" s="9"/>
    </row>
    <row r="747" ht="9.75" customHeight="1">
      <c r="A747" s="9"/>
    </row>
    <row r="748" ht="9.75" customHeight="1">
      <c r="A748" s="9"/>
    </row>
    <row r="749" ht="9.75" customHeight="1">
      <c r="A749" s="9"/>
    </row>
    <row r="750" ht="9.75" customHeight="1">
      <c r="A750" s="9"/>
    </row>
    <row r="751" ht="9.75" customHeight="1">
      <c r="A751" s="9"/>
    </row>
    <row r="752" ht="9.75" customHeight="1">
      <c r="A752" s="9"/>
    </row>
    <row r="753" ht="9.75" customHeight="1">
      <c r="A753" s="9"/>
    </row>
    <row r="754" ht="9.75" customHeight="1">
      <c r="A754" s="9"/>
    </row>
    <row r="755" ht="9.75" customHeight="1">
      <c r="A755" s="9"/>
    </row>
    <row r="756" ht="9.75" customHeight="1">
      <c r="A756" s="9"/>
    </row>
    <row r="757" ht="9.75" customHeight="1">
      <c r="A757" s="9"/>
    </row>
    <row r="758" ht="9.75" customHeight="1">
      <c r="A758" s="9"/>
    </row>
    <row r="759" ht="9.75" customHeight="1">
      <c r="A759" s="9"/>
    </row>
    <row r="760" ht="9.75" customHeight="1">
      <c r="A760" s="9"/>
    </row>
    <row r="761" ht="9.75" customHeight="1">
      <c r="A761" s="9"/>
    </row>
    <row r="762" ht="9.75" customHeight="1">
      <c r="A762" s="9"/>
    </row>
    <row r="763" ht="9.75" customHeight="1">
      <c r="A763" s="9"/>
    </row>
    <row r="764" ht="9.75" customHeight="1">
      <c r="A764" s="9"/>
    </row>
    <row r="765" ht="9.75" customHeight="1">
      <c r="A765" s="9"/>
    </row>
    <row r="766" ht="9.75" customHeight="1">
      <c r="A766" s="9"/>
    </row>
    <row r="767" ht="9.75" customHeight="1">
      <c r="A767" s="9"/>
    </row>
    <row r="768" ht="9.75" customHeight="1">
      <c r="A768" s="9"/>
    </row>
    <row r="769" ht="9.75" customHeight="1">
      <c r="A769" s="9"/>
    </row>
    <row r="770" ht="9.75" customHeight="1">
      <c r="A770" s="9"/>
    </row>
    <row r="771" ht="9.75" customHeight="1">
      <c r="A771" s="9"/>
    </row>
    <row r="772" ht="9.75" customHeight="1">
      <c r="A772" s="9"/>
    </row>
    <row r="773" ht="9.75" customHeight="1">
      <c r="A773" s="9"/>
    </row>
    <row r="774" ht="9.75" customHeight="1">
      <c r="A774" s="9"/>
    </row>
    <row r="775" ht="9.75" customHeight="1">
      <c r="A775" s="9"/>
    </row>
    <row r="776" ht="9.75" customHeight="1">
      <c r="A776" s="9"/>
    </row>
    <row r="777" ht="9.75" customHeight="1">
      <c r="A777" s="9"/>
    </row>
    <row r="778" ht="9.75" customHeight="1">
      <c r="A778" s="9"/>
    </row>
    <row r="779" ht="9.75" customHeight="1">
      <c r="A779" s="9"/>
    </row>
    <row r="780" ht="9.75" customHeight="1">
      <c r="A780" s="9"/>
    </row>
    <row r="781" ht="9.75" customHeight="1">
      <c r="A781" s="9"/>
    </row>
    <row r="782" ht="9.75" customHeight="1">
      <c r="A782" s="9"/>
    </row>
    <row r="783" ht="9.75" customHeight="1">
      <c r="A783" s="9"/>
    </row>
    <row r="784" ht="9.75" customHeight="1">
      <c r="A784" s="9"/>
    </row>
    <row r="785" ht="9.75" customHeight="1">
      <c r="A785" s="9"/>
    </row>
    <row r="786" ht="9.75" customHeight="1">
      <c r="A786" s="9"/>
    </row>
    <row r="787" ht="9.75" customHeight="1">
      <c r="A787" s="9"/>
    </row>
    <row r="788" ht="9.75" customHeight="1">
      <c r="A788" s="9"/>
    </row>
    <row r="789" ht="9.75" customHeight="1">
      <c r="A789" s="9"/>
    </row>
    <row r="790" ht="9.75" customHeight="1">
      <c r="A790" s="9"/>
    </row>
    <row r="791" ht="9.75" customHeight="1">
      <c r="A791" s="9"/>
    </row>
    <row r="792" ht="9.75" customHeight="1">
      <c r="A792" s="9"/>
    </row>
    <row r="793" ht="9.75" customHeight="1">
      <c r="A793" s="9"/>
    </row>
    <row r="794" ht="9.75" customHeight="1">
      <c r="A794" s="9"/>
    </row>
    <row r="795" ht="9.75" customHeight="1">
      <c r="A795" s="9"/>
    </row>
    <row r="796" ht="9.75" customHeight="1">
      <c r="A796" s="9"/>
    </row>
    <row r="797" ht="9.75" customHeight="1">
      <c r="A797" s="9"/>
    </row>
    <row r="798" ht="9.75" customHeight="1">
      <c r="A798" s="9"/>
    </row>
    <row r="799" ht="9.75" customHeight="1">
      <c r="A799" s="9"/>
    </row>
    <row r="800" ht="9.75" customHeight="1">
      <c r="A800" s="9"/>
    </row>
    <row r="801" ht="9.75" customHeight="1">
      <c r="A801" s="9"/>
    </row>
    <row r="802" ht="9.75" customHeight="1">
      <c r="A802" s="9"/>
    </row>
    <row r="803" ht="9.75" customHeight="1">
      <c r="A803" s="9"/>
    </row>
    <row r="804" ht="9.75" customHeight="1">
      <c r="A804" s="9"/>
    </row>
    <row r="805" ht="9.75" customHeight="1">
      <c r="A805" s="9"/>
    </row>
    <row r="806" ht="9.75" customHeight="1">
      <c r="A806" s="9"/>
    </row>
    <row r="807" ht="9.75" customHeight="1">
      <c r="A807" s="9"/>
    </row>
    <row r="808" ht="9.75" customHeight="1">
      <c r="A808" s="9"/>
    </row>
    <row r="809" ht="9.75" customHeight="1">
      <c r="A809" s="9"/>
    </row>
    <row r="810" ht="9.75" customHeight="1">
      <c r="A810" s="9"/>
    </row>
    <row r="811" ht="9.75" customHeight="1">
      <c r="A811" s="9"/>
    </row>
    <row r="812" ht="9.75" customHeight="1">
      <c r="A812" s="9"/>
    </row>
    <row r="813" ht="9.75" customHeight="1">
      <c r="A813" s="9"/>
    </row>
    <row r="814" ht="9.75" customHeight="1">
      <c r="A814" s="9"/>
    </row>
    <row r="815" ht="9.75" customHeight="1">
      <c r="A815" s="9"/>
    </row>
    <row r="816" ht="9.75" customHeight="1">
      <c r="A816" s="9"/>
    </row>
    <row r="817" ht="9.75" customHeight="1">
      <c r="A817" s="9"/>
    </row>
    <row r="818" ht="9.75" customHeight="1">
      <c r="A818" s="9"/>
    </row>
    <row r="819" ht="9.75" customHeight="1">
      <c r="A819" s="9"/>
    </row>
    <row r="820" ht="9.75" customHeight="1">
      <c r="A820" s="9"/>
    </row>
    <row r="821" ht="9.75" customHeight="1">
      <c r="A821" s="9"/>
    </row>
    <row r="822" ht="9.75" customHeight="1">
      <c r="A822" s="9"/>
    </row>
    <row r="823" ht="9.75" customHeight="1">
      <c r="A823" s="9"/>
    </row>
    <row r="824" ht="9.75" customHeight="1">
      <c r="A824" s="9"/>
    </row>
    <row r="825" ht="9.75" customHeight="1">
      <c r="A825" s="9"/>
    </row>
    <row r="826" ht="9.75" customHeight="1">
      <c r="A826" s="9"/>
    </row>
    <row r="827" ht="9.75" customHeight="1">
      <c r="A827" s="9"/>
    </row>
    <row r="828" ht="9.75" customHeight="1">
      <c r="A828" s="9"/>
    </row>
    <row r="829" ht="9.75" customHeight="1">
      <c r="A829" s="9"/>
    </row>
    <row r="830" ht="9.75" customHeight="1">
      <c r="A830" s="9"/>
    </row>
    <row r="831" ht="9.75" customHeight="1">
      <c r="A831" s="9"/>
    </row>
    <row r="832" ht="9.75" customHeight="1">
      <c r="A832" s="9"/>
    </row>
    <row r="833" ht="9.75" customHeight="1">
      <c r="A833" s="9"/>
    </row>
    <row r="834" ht="9.75" customHeight="1">
      <c r="A834" s="9"/>
    </row>
    <row r="835" ht="9.75" customHeight="1">
      <c r="A835" s="9"/>
    </row>
    <row r="836" ht="9.75" customHeight="1">
      <c r="A836" s="9"/>
    </row>
    <row r="837" ht="9.75" customHeight="1">
      <c r="A837" s="9"/>
    </row>
    <row r="838" ht="9.75" customHeight="1">
      <c r="A838" s="9"/>
    </row>
    <row r="839" ht="9.75" customHeight="1">
      <c r="A839" s="9"/>
    </row>
    <row r="840" ht="9.75" customHeight="1">
      <c r="A840" s="9"/>
    </row>
    <row r="841" ht="9.75" customHeight="1">
      <c r="A841" s="9"/>
    </row>
    <row r="842" ht="9.75" customHeight="1">
      <c r="A842" s="9"/>
    </row>
    <row r="843" ht="9.75" customHeight="1">
      <c r="A843" s="9"/>
    </row>
    <row r="844" ht="9.75" customHeight="1">
      <c r="A844" s="9"/>
    </row>
    <row r="845" ht="9.75" customHeight="1">
      <c r="A845" s="9"/>
    </row>
    <row r="846" ht="9.75" customHeight="1">
      <c r="A846" s="9"/>
    </row>
    <row r="847" ht="9.75" customHeight="1">
      <c r="A847" s="9"/>
    </row>
    <row r="848" ht="9.75" customHeight="1">
      <c r="A848" s="9"/>
    </row>
    <row r="849" ht="9.75" customHeight="1">
      <c r="A849" s="9"/>
    </row>
    <row r="850" ht="9.75" customHeight="1">
      <c r="A850" s="9"/>
    </row>
    <row r="851" ht="9.75" customHeight="1">
      <c r="A851" s="9"/>
    </row>
    <row r="852" ht="9.75" customHeight="1">
      <c r="A852" s="9"/>
    </row>
    <row r="853" ht="9.75" customHeight="1">
      <c r="A853" s="9"/>
    </row>
    <row r="854" ht="9.75" customHeight="1">
      <c r="A854" s="9"/>
    </row>
    <row r="855" ht="9.75" customHeight="1">
      <c r="A855" s="9"/>
    </row>
    <row r="856" ht="9.75" customHeight="1">
      <c r="A856" s="9"/>
    </row>
    <row r="857" ht="9.75" customHeight="1">
      <c r="A857" s="9"/>
    </row>
    <row r="858" ht="9.75" customHeight="1">
      <c r="A858" s="9"/>
    </row>
    <row r="859" ht="9.75" customHeight="1">
      <c r="A859" s="9"/>
    </row>
    <row r="860" ht="9.75" customHeight="1">
      <c r="A860" s="9"/>
    </row>
    <row r="861" ht="9.75" customHeight="1">
      <c r="A861" s="9"/>
    </row>
    <row r="862" ht="9.75" customHeight="1">
      <c r="A862" s="9"/>
    </row>
    <row r="863" ht="9.75" customHeight="1">
      <c r="A863" s="9"/>
    </row>
    <row r="864" ht="9.75" customHeight="1">
      <c r="A864" s="9"/>
    </row>
    <row r="865" ht="9.75" customHeight="1">
      <c r="A865" s="9"/>
    </row>
    <row r="866" ht="9.75" customHeight="1">
      <c r="A866" s="9"/>
    </row>
    <row r="867" ht="9.75" customHeight="1">
      <c r="A867" s="9"/>
    </row>
    <row r="868" ht="9.75" customHeight="1">
      <c r="A868" s="9"/>
    </row>
    <row r="869" ht="9.75" customHeight="1">
      <c r="A869" s="9"/>
    </row>
    <row r="870" ht="9.75" customHeight="1">
      <c r="A870" s="9"/>
    </row>
    <row r="871" ht="9.75" customHeight="1">
      <c r="A871" s="9"/>
    </row>
    <row r="872" ht="9.75" customHeight="1">
      <c r="A872" s="9"/>
    </row>
    <row r="873" ht="9.75" customHeight="1">
      <c r="A873" s="9"/>
    </row>
    <row r="874" ht="9.75" customHeight="1">
      <c r="A874" s="9"/>
    </row>
    <row r="875" ht="9.75" customHeight="1">
      <c r="A875" s="9"/>
    </row>
    <row r="876" ht="9.75" customHeight="1">
      <c r="A876" s="9"/>
    </row>
    <row r="877" ht="9.75" customHeight="1">
      <c r="A877" s="9"/>
    </row>
    <row r="878" ht="9.75" customHeight="1">
      <c r="A878" s="9"/>
    </row>
    <row r="879" ht="9.75" customHeight="1">
      <c r="A879" s="9"/>
    </row>
    <row r="880" ht="9.75" customHeight="1">
      <c r="A880" s="9"/>
    </row>
    <row r="881" ht="9.75" customHeight="1">
      <c r="A881" s="9"/>
    </row>
    <row r="882" ht="9.75" customHeight="1">
      <c r="A882" s="9"/>
    </row>
    <row r="883" ht="9.75" customHeight="1">
      <c r="A883" s="9"/>
    </row>
    <row r="884" ht="9.75" customHeight="1">
      <c r="A884" s="9"/>
    </row>
    <row r="885" ht="9.75" customHeight="1">
      <c r="A885" s="9"/>
    </row>
    <row r="886" ht="9.75" customHeight="1">
      <c r="A886" s="9"/>
    </row>
    <row r="887" ht="9.75" customHeight="1">
      <c r="A887" s="9"/>
    </row>
    <row r="888" ht="9.75" customHeight="1">
      <c r="A888" s="9"/>
    </row>
    <row r="889" ht="9.75" customHeight="1">
      <c r="A889" s="9"/>
    </row>
    <row r="890" ht="9.75" customHeight="1">
      <c r="A890" s="9"/>
    </row>
    <row r="891" ht="9.75" customHeight="1">
      <c r="A891" s="9"/>
    </row>
    <row r="892" ht="9.75" customHeight="1">
      <c r="A892" s="9"/>
    </row>
    <row r="893" ht="9.75" customHeight="1">
      <c r="A893" s="9"/>
    </row>
    <row r="894" ht="9.75" customHeight="1">
      <c r="A894" s="9"/>
    </row>
    <row r="895" ht="9.75" customHeight="1">
      <c r="A895" s="9"/>
    </row>
    <row r="896" ht="9.75" customHeight="1">
      <c r="A896" s="9"/>
    </row>
    <row r="897" ht="9.75" customHeight="1">
      <c r="A897" s="9"/>
    </row>
    <row r="898" ht="9.75" customHeight="1">
      <c r="A898" s="9"/>
    </row>
    <row r="899" ht="9.75" customHeight="1">
      <c r="A899" s="9"/>
    </row>
    <row r="900" ht="9.75" customHeight="1">
      <c r="A900" s="9"/>
    </row>
    <row r="901" ht="9.75" customHeight="1">
      <c r="A901" s="9"/>
    </row>
    <row r="902" ht="9.75" customHeight="1">
      <c r="A902" s="9"/>
    </row>
    <row r="903" ht="9.75" customHeight="1">
      <c r="A903" s="9"/>
    </row>
    <row r="904" ht="9.75" customHeight="1">
      <c r="A904" s="9"/>
    </row>
    <row r="905" ht="9.75" customHeight="1">
      <c r="A905" s="9"/>
    </row>
    <row r="906" ht="9.75" customHeight="1">
      <c r="A906" s="9"/>
    </row>
    <row r="907" ht="9.75" customHeight="1">
      <c r="A907" s="9"/>
    </row>
    <row r="908" ht="9.75" customHeight="1">
      <c r="A908" s="9"/>
    </row>
    <row r="909" ht="9.75" customHeight="1">
      <c r="A909" s="9"/>
    </row>
    <row r="910" ht="9.75" customHeight="1">
      <c r="A910" s="9"/>
    </row>
    <row r="911" ht="9.75" customHeight="1">
      <c r="A911" s="9"/>
    </row>
    <row r="912" ht="9.75" customHeight="1">
      <c r="A912" s="9"/>
    </row>
    <row r="913" ht="9.75" customHeight="1">
      <c r="A913" s="9"/>
    </row>
    <row r="914" ht="9.75" customHeight="1">
      <c r="A914" s="9"/>
    </row>
    <row r="915" ht="9.75" customHeight="1">
      <c r="A915" s="9"/>
    </row>
    <row r="916" ht="9.75" customHeight="1">
      <c r="A916" s="9"/>
    </row>
    <row r="917" ht="9.75" customHeight="1">
      <c r="A917" s="9"/>
    </row>
    <row r="918" ht="9.75" customHeight="1">
      <c r="A918" s="9"/>
    </row>
    <row r="919" ht="9.75" customHeight="1">
      <c r="A919" s="9"/>
    </row>
    <row r="920" ht="9.75" customHeight="1">
      <c r="A920" s="9"/>
    </row>
    <row r="921" ht="9.75" customHeight="1">
      <c r="A921" s="9"/>
    </row>
    <row r="922" ht="9.75" customHeight="1">
      <c r="A922" s="9"/>
    </row>
    <row r="923" ht="9.75" customHeight="1">
      <c r="A923" s="9"/>
    </row>
    <row r="924" ht="9.75" customHeight="1">
      <c r="A924" s="9"/>
    </row>
    <row r="925" ht="9.75" customHeight="1">
      <c r="A925" s="9"/>
    </row>
    <row r="926" ht="9.75" customHeight="1">
      <c r="A926" s="9"/>
    </row>
    <row r="927" ht="9.75" customHeight="1">
      <c r="A927" s="9"/>
    </row>
    <row r="928" ht="9.75" customHeight="1">
      <c r="A928" s="9"/>
    </row>
    <row r="929" ht="9.75" customHeight="1">
      <c r="A929" s="9"/>
    </row>
    <row r="930" ht="9.75" customHeight="1">
      <c r="A930" s="9"/>
    </row>
    <row r="931" ht="9.75" customHeight="1">
      <c r="A931" s="9"/>
    </row>
    <row r="932" ht="9.75" customHeight="1">
      <c r="A932" s="9"/>
    </row>
    <row r="933" ht="9.75" customHeight="1">
      <c r="A933" s="9"/>
    </row>
    <row r="934" ht="9.75" customHeight="1">
      <c r="A934" s="9"/>
    </row>
    <row r="935" ht="9.75" customHeight="1">
      <c r="A935" s="9"/>
    </row>
    <row r="936" ht="9.75" customHeight="1">
      <c r="A936" s="9"/>
    </row>
    <row r="937" ht="9.75" customHeight="1">
      <c r="A937" s="9"/>
    </row>
    <row r="938" ht="9.75" customHeight="1">
      <c r="A938" s="9"/>
    </row>
    <row r="939" ht="9.75" customHeight="1">
      <c r="A939" s="9"/>
    </row>
    <row r="940" ht="9.75" customHeight="1">
      <c r="A940" s="9"/>
    </row>
    <row r="941" ht="9.75" customHeight="1">
      <c r="A941" s="9"/>
    </row>
    <row r="942" ht="9.75" customHeight="1">
      <c r="A942" s="9"/>
    </row>
    <row r="943" ht="9.75" customHeight="1">
      <c r="A943" s="9"/>
    </row>
    <row r="944" ht="9.75" customHeight="1">
      <c r="A944" s="9"/>
    </row>
    <row r="945" ht="9.75" customHeight="1">
      <c r="A945" s="9"/>
    </row>
    <row r="946" ht="9.75" customHeight="1">
      <c r="A946" s="9"/>
    </row>
    <row r="947" ht="9.75" customHeight="1">
      <c r="A947" s="9"/>
    </row>
    <row r="948" ht="9.75" customHeight="1">
      <c r="A948" s="9"/>
    </row>
    <row r="949" ht="9.75" customHeight="1">
      <c r="A949" s="9"/>
    </row>
    <row r="950" ht="9.75" customHeight="1">
      <c r="A950" s="9"/>
    </row>
    <row r="951" ht="9.75" customHeight="1">
      <c r="A951" s="9"/>
    </row>
    <row r="952" ht="9.75" customHeight="1">
      <c r="A952" s="9"/>
    </row>
    <row r="953" ht="9.75" customHeight="1">
      <c r="A953" s="9"/>
    </row>
    <row r="954" ht="9.75" customHeight="1">
      <c r="A954" s="9"/>
    </row>
    <row r="955" ht="9.75" customHeight="1">
      <c r="A955" s="9"/>
    </row>
    <row r="956" ht="9.75" customHeight="1">
      <c r="A956" s="9"/>
    </row>
    <row r="957" ht="9.75" customHeight="1">
      <c r="A957" s="9"/>
    </row>
    <row r="958" ht="9.75" customHeight="1">
      <c r="A958" s="9"/>
    </row>
    <row r="959" ht="9.75" customHeight="1">
      <c r="A959" s="9"/>
    </row>
    <row r="960" ht="9.75" customHeight="1">
      <c r="A960" s="9"/>
    </row>
    <row r="961" ht="9.75" customHeight="1">
      <c r="A961" s="9"/>
    </row>
    <row r="962" ht="9.75" customHeight="1">
      <c r="A962" s="9"/>
    </row>
    <row r="963" ht="9.75" customHeight="1">
      <c r="A963" s="9"/>
    </row>
    <row r="964" ht="9.75" customHeight="1">
      <c r="A964" s="9"/>
    </row>
    <row r="965" ht="9.75" customHeight="1">
      <c r="A965" s="9"/>
    </row>
    <row r="966" ht="9.75" customHeight="1">
      <c r="A966" s="9"/>
    </row>
    <row r="967" ht="9.75" customHeight="1">
      <c r="A967" s="9"/>
    </row>
    <row r="968" ht="9.75" customHeight="1">
      <c r="A968" s="9"/>
    </row>
    <row r="969" ht="9.75" customHeight="1">
      <c r="A969" s="9"/>
    </row>
    <row r="970" ht="9.75" customHeight="1">
      <c r="A970" s="9"/>
    </row>
    <row r="971" ht="9.75" customHeight="1">
      <c r="A971" s="9"/>
    </row>
    <row r="972" ht="9.75" customHeight="1">
      <c r="A972" s="9"/>
    </row>
    <row r="973" ht="9.75" customHeight="1">
      <c r="A973" s="9"/>
    </row>
    <row r="974" ht="9.75" customHeight="1">
      <c r="A974" s="9"/>
    </row>
    <row r="975" ht="9.75" customHeight="1">
      <c r="A975" s="9"/>
    </row>
    <row r="976" ht="9.75" customHeight="1">
      <c r="A976" s="9"/>
    </row>
    <row r="977" ht="9.75" customHeight="1">
      <c r="A977" s="9"/>
    </row>
    <row r="978" ht="9.75" customHeight="1">
      <c r="A978" s="9"/>
    </row>
    <row r="979" ht="9.75" customHeight="1">
      <c r="A979" s="9"/>
    </row>
    <row r="980" ht="9.75" customHeight="1">
      <c r="A980" s="9"/>
    </row>
    <row r="981" ht="9.75" customHeight="1">
      <c r="A981" s="9"/>
    </row>
    <row r="982" ht="9.75" customHeight="1">
      <c r="A982" s="9"/>
    </row>
    <row r="983" ht="9.75" customHeight="1">
      <c r="A983" s="9"/>
    </row>
    <row r="984" ht="9.75" customHeight="1">
      <c r="A984" s="9"/>
    </row>
    <row r="985" ht="9.75" customHeight="1">
      <c r="A985" s="9"/>
    </row>
    <row r="986" ht="9.75" customHeight="1">
      <c r="A986" s="9"/>
    </row>
    <row r="987" ht="9.75" customHeight="1">
      <c r="A987" s="9"/>
    </row>
    <row r="988" ht="9.75" customHeight="1">
      <c r="A988" s="9"/>
    </row>
    <row r="989" ht="9.75" customHeight="1">
      <c r="A989" s="9"/>
    </row>
    <row r="990" ht="9.75" customHeight="1">
      <c r="A990" s="9"/>
    </row>
    <row r="991" ht="9.75" customHeight="1">
      <c r="A991" s="9"/>
    </row>
    <row r="992" ht="9.75" customHeight="1">
      <c r="A992" s="9"/>
    </row>
    <row r="993" ht="9.75" customHeight="1">
      <c r="A993" s="9"/>
    </row>
    <row r="994" ht="9.75" customHeight="1">
      <c r="A994" s="9"/>
    </row>
    <row r="995" ht="9.75" customHeight="1">
      <c r="A995" s="9"/>
    </row>
    <row r="996" ht="9.75" customHeight="1">
      <c r="A996" s="9"/>
    </row>
    <row r="997" ht="9.75" customHeight="1">
      <c r="A997" s="9"/>
    </row>
    <row r="998" ht="9.75" customHeight="1">
      <c r="A998" s="9"/>
    </row>
    <row r="999" ht="9.75" customHeight="1">
      <c r="A999" s="9"/>
    </row>
    <row r="1000" ht="9.75" customHeight="1">
      <c r="A1000" s="9"/>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48" t="s">
        <v>1615</v>
      </c>
      <c r="B1" s="49" t="s">
        <v>1616</v>
      </c>
    </row>
    <row r="2" ht="9.75" customHeight="1">
      <c r="A2" s="50">
        <v>1.0</v>
      </c>
      <c r="B2" s="51" t="s">
        <v>1800</v>
      </c>
    </row>
    <row r="3" ht="9.75" customHeight="1">
      <c r="A3" s="50">
        <v>2.0</v>
      </c>
      <c r="B3" s="51" t="s">
        <v>1801</v>
      </c>
    </row>
    <row r="4" ht="9.75" customHeight="1">
      <c r="A4" s="50">
        <v>3.0</v>
      </c>
      <c r="B4" s="51" t="s">
        <v>1802</v>
      </c>
    </row>
    <row r="5" ht="9.75" customHeight="1">
      <c r="A5" s="50">
        <v>4.0</v>
      </c>
      <c r="B5" s="51" t="s">
        <v>1803</v>
      </c>
    </row>
    <row r="6" ht="9.75" customHeight="1">
      <c r="A6" s="50">
        <v>5.0</v>
      </c>
      <c r="B6" s="51" t="s">
        <v>1804</v>
      </c>
    </row>
    <row r="7" ht="9.75" customHeight="1">
      <c r="A7" s="50">
        <v>6.0</v>
      </c>
      <c r="B7" s="51" t="s">
        <v>1805</v>
      </c>
    </row>
    <row r="8" ht="9.75" customHeight="1">
      <c r="A8" s="50">
        <v>7.0</v>
      </c>
      <c r="B8" s="51" t="s">
        <v>1806</v>
      </c>
    </row>
    <row r="9" ht="9.75" customHeight="1">
      <c r="A9" s="70">
        <v>8.0</v>
      </c>
      <c r="B9" s="51" t="s">
        <v>1627</v>
      </c>
    </row>
    <row r="10" ht="9.75" customHeight="1">
      <c r="A10" s="50"/>
    </row>
    <row r="11" ht="9.75" customHeight="1">
      <c r="A11" s="50"/>
    </row>
    <row r="12" ht="9.75" customHeight="1">
      <c r="A12" s="50"/>
    </row>
    <row r="13" ht="9.75" customHeight="1">
      <c r="A13" s="50"/>
    </row>
    <row r="14" ht="9.75" customHeight="1">
      <c r="A14" s="50"/>
    </row>
    <row r="15" ht="9.75" customHeight="1">
      <c r="A15" s="50"/>
    </row>
    <row r="16" ht="9.75" customHeight="1">
      <c r="A16" s="50"/>
    </row>
    <row r="17" ht="9.75" customHeight="1">
      <c r="A17" s="50"/>
    </row>
    <row r="18" ht="9.75" customHeight="1">
      <c r="A18" s="50"/>
    </row>
    <row r="19" ht="9.75" customHeight="1">
      <c r="A19" s="50"/>
    </row>
    <row r="20" ht="9.75" customHeight="1">
      <c r="A20" s="50"/>
    </row>
    <row r="21" ht="9.75" customHeight="1">
      <c r="A21" s="50"/>
    </row>
    <row r="22" ht="9.75" customHeight="1">
      <c r="A22" s="50"/>
    </row>
    <row r="23" ht="9.75" customHeight="1">
      <c r="A23" s="50"/>
    </row>
    <row r="24" ht="9.75" customHeight="1">
      <c r="A24" s="50"/>
    </row>
    <row r="25" ht="9.75" customHeight="1">
      <c r="A25" s="50"/>
    </row>
    <row r="26" ht="9.75" customHeight="1">
      <c r="A26" s="50"/>
    </row>
    <row r="27" ht="9.75" customHeight="1">
      <c r="A27" s="50"/>
    </row>
    <row r="28" ht="9.75" customHeight="1">
      <c r="A28" s="50"/>
    </row>
    <row r="29" ht="9.75" customHeight="1">
      <c r="A29" s="50"/>
    </row>
    <row r="30" ht="9.75" customHeight="1">
      <c r="A30" s="50"/>
    </row>
    <row r="31" ht="9.75" customHeight="1">
      <c r="A31" s="50"/>
    </row>
    <row r="32" ht="9.75" customHeight="1">
      <c r="A32" s="50"/>
    </row>
    <row r="33" ht="9.75" customHeight="1">
      <c r="A33" s="50"/>
    </row>
    <row r="34" ht="9.75" customHeight="1">
      <c r="A34" s="50"/>
    </row>
    <row r="35" ht="9.75" customHeight="1">
      <c r="A35" s="50"/>
    </row>
    <row r="36" ht="9.75" customHeight="1">
      <c r="A36" s="50"/>
    </row>
    <row r="37" ht="9.75" customHeight="1">
      <c r="A37" s="50"/>
    </row>
    <row r="38" ht="9.75" customHeight="1">
      <c r="A38" s="50"/>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48" t="s">
        <v>1615</v>
      </c>
      <c r="B1" s="8" t="s">
        <v>1616</v>
      </c>
    </row>
    <row r="2" ht="9.75" customHeight="1">
      <c r="A2" s="50">
        <v>1.0</v>
      </c>
      <c r="B2" s="51" t="s">
        <v>1807</v>
      </c>
    </row>
    <row r="3" ht="9.75" customHeight="1">
      <c r="A3" s="50">
        <v>2.0</v>
      </c>
      <c r="B3" s="51" t="s">
        <v>1808</v>
      </c>
    </row>
    <row r="4" ht="9.75" customHeight="1">
      <c r="A4" s="50">
        <v>3.0</v>
      </c>
      <c r="B4" s="51" t="s">
        <v>1809</v>
      </c>
    </row>
    <row r="5" ht="9.75" customHeight="1">
      <c r="A5" s="50">
        <v>4.0</v>
      </c>
      <c r="B5" s="51" t="s">
        <v>1810</v>
      </c>
    </row>
    <row r="6" ht="9.75" customHeight="1">
      <c r="A6" s="50">
        <v>5.0</v>
      </c>
      <c r="B6" s="51" t="s">
        <v>1811</v>
      </c>
    </row>
    <row r="7" ht="9.75" customHeight="1">
      <c r="A7" s="50">
        <v>6.0</v>
      </c>
      <c r="B7" s="51" t="s">
        <v>1812</v>
      </c>
    </row>
    <row r="8" ht="9.75" customHeight="1">
      <c r="A8" s="50">
        <v>7.0</v>
      </c>
      <c r="B8" s="51" t="s">
        <v>1813</v>
      </c>
    </row>
    <row r="9" ht="9.75" customHeight="1">
      <c r="A9" s="50">
        <v>8.0</v>
      </c>
      <c r="B9" s="51" t="s">
        <v>1814</v>
      </c>
    </row>
    <row r="10" ht="9.75" customHeight="1">
      <c r="A10" s="50">
        <v>9.0</v>
      </c>
      <c r="B10" s="51" t="s">
        <v>1815</v>
      </c>
    </row>
    <row r="11" ht="9.75" customHeight="1">
      <c r="A11" s="50">
        <v>10.0</v>
      </c>
      <c r="B11" s="51" t="s">
        <v>1816</v>
      </c>
    </row>
    <row r="12" ht="9.75" customHeight="1">
      <c r="A12" s="50">
        <v>11.0</v>
      </c>
      <c r="B12" s="51" t="s">
        <v>1817</v>
      </c>
    </row>
    <row r="13" ht="9.75" customHeight="1">
      <c r="A13" s="50">
        <v>12.0</v>
      </c>
      <c r="B13" s="51" t="s">
        <v>1818</v>
      </c>
    </row>
    <row r="14" ht="9.75" customHeight="1">
      <c r="A14" s="50">
        <v>13.0</v>
      </c>
      <c r="B14" s="51" t="s">
        <v>1819</v>
      </c>
    </row>
    <row r="15" ht="9.75" customHeight="1">
      <c r="A15" s="50">
        <v>14.0</v>
      </c>
      <c r="B15" s="51" t="s">
        <v>1820</v>
      </c>
    </row>
    <row r="16" ht="9.75" customHeight="1">
      <c r="A16" s="50">
        <v>15.0</v>
      </c>
      <c r="B16" s="51" t="s">
        <v>1821</v>
      </c>
    </row>
    <row r="17" ht="9.75" customHeight="1">
      <c r="A17" s="50">
        <v>16.0</v>
      </c>
      <c r="B17" s="51" t="s">
        <v>1822</v>
      </c>
    </row>
    <row r="18" ht="9.75" customHeight="1">
      <c r="A18" s="50">
        <v>17.0</v>
      </c>
      <c r="B18" s="51" t="s">
        <v>1823</v>
      </c>
    </row>
    <row r="19" ht="9.75" customHeight="1">
      <c r="A19" s="50">
        <v>18.0</v>
      </c>
      <c r="B19" s="51" t="s">
        <v>1824</v>
      </c>
    </row>
    <row r="20" ht="9.75" customHeight="1">
      <c r="A20" s="50">
        <v>19.0</v>
      </c>
      <c r="B20" s="51" t="s">
        <v>1825</v>
      </c>
    </row>
    <row r="21" ht="9.75" customHeight="1">
      <c r="A21" s="50">
        <v>20.0</v>
      </c>
      <c r="B21" s="51" t="s">
        <v>1826</v>
      </c>
    </row>
    <row r="22" ht="9.75" customHeight="1">
      <c r="A22" s="50">
        <v>21.0</v>
      </c>
      <c r="B22" s="51" t="s">
        <v>1827</v>
      </c>
    </row>
    <row r="23" ht="9.75" customHeight="1">
      <c r="A23" s="50">
        <v>22.0</v>
      </c>
      <c r="B23" s="51" t="s">
        <v>1828</v>
      </c>
    </row>
    <row r="24" ht="9.75" customHeight="1">
      <c r="A24" s="50">
        <v>23.0</v>
      </c>
      <c r="B24" s="51" t="s">
        <v>1829</v>
      </c>
    </row>
    <row r="25" ht="9.75" customHeight="1">
      <c r="A25" s="50">
        <v>24.0</v>
      </c>
      <c r="B25" s="51" t="s">
        <v>1830</v>
      </c>
    </row>
    <row r="26" ht="9.75" customHeight="1">
      <c r="A26" s="50">
        <v>25.0</v>
      </c>
      <c r="B26" s="51" t="s">
        <v>1831</v>
      </c>
    </row>
    <row r="27" ht="9.75" customHeight="1">
      <c r="A27" s="50">
        <v>26.0</v>
      </c>
      <c r="B27" s="51" t="s">
        <v>1832</v>
      </c>
    </row>
    <row r="28" ht="9.75" customHeight="1">
      <c r="A28" s="50">
        <v>27.0</v>
      </c>
      <c r="B28" s="51" t="s">
        <v>1833</v>
      </c>
    </row>
    <row r="29" ht="9.75" customHeight="1">
      <c r="A29" s="50">
        <v>28.0</v>
      </c>
      <c r="B29" s="51" t="s">
        <v>1834</v>
      </c>
    </row>
    <row r="30" ht="9.75" customHeight="1">
      <c r="A30" s="50"/>
    </row>
    <row r="31" ht="9.75" customHeight="1">
      <c r="A31" s="50"/>
    </row>
    <row r="32" ht="9.75" customHeight="1">
      <c r="A32" s="50"/>
    </row>
    <row r="33" ht="9.75" customHeight="1">
      <c r="A33" s="50"/>
    </row>
    <row r="34" ht="9.75" customHeight="1">
      <c r="A34" s="50"/>
    </row>
    <row r="35" ht="9.75" customHeight="1">
      <c r="A35" s="50"/>
    </row>
    <row r="36" ht="9.75" customHeight="1">
      <c r="A36" s="50"/>
    </row>
    <row r="37" ht="9.75" customHeight="1">
      <c r="A37" s="50"/>
    </row>
    <row r="38" ht="9.75" customHeight="1">
      <c r="A38" s="50"/>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49" t="s">
        <v>1615</v>
      </c>
      <c r="B1" s="49" t="s">
        <v>1616</v>
      </c>
    </row>
    <row r="2" ht="9.75" customHeight="1">
      <c r="A2" s="51">
        <v>1.0</v>
      </c>
      <c r="B2" s="51" t="s">
        <v>1835</v>
      </c>
    </row>
    <row r="3" ht="9.75" customHeight="1">
      <c r="A3" s="51">
        <v>2.0</v>
      </c>
      <c r="B3" s="51" t="s">
        <v>1836</v>
      </c>
    </row>
    <row r="4" ht="9.75" customHeight="1">
      <c r="A4" s="51">
        <v>3.0</v>
      </c>
      <c r="B4" s="51" t="s">
        <v>1837</v>
      </c>
    </row>
    <row r="5" ht="9.75" customHeight="1">
      <c r="A5" s="51">
        <v>4.0</v>
      </c>
      <c r="B5" s="51" t="s">
        <v>1838</v>
      </c>
    </row>
    <row r="6" ht="9.75" customHeight="1">
      <c r="A6" s="51">
        <v>5.0</v>
      </c>
      <c r="B6" s="51" t="s">
        <v>1839</v>
      </c>
    </row>
    <row r="7" ht="9.75" customHeight="1">
      <c r="A7" s="51">
        <v>6.0</v>
      </c>
      <c r="B7" s="51" t="s">
        <v>1840</v>
      </c>
    </row>
    <row r="8" ht="9.75" customHeight="1">
      <c r="A8" s="51">
        <v>7.0</v>
      </c>
      <c r="B8" s="51" t="s">
        <v>1841</v>
      </c>
    </row>
    <row r="9" ht="9.75" customHeight="1">
      <c r="A9" s="51">
        <v>8.0</v>
      </c>
      <c r="B9" s="9" t="s">
        <v>1842</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48" t="s">
        <v>1615</v>
      </c>
      <c r="B1" s="71" t="s">
        <v>1616</v>
      </c>
    </row>
    <row r="2" ht="9.75" customHeight="1">
      <c r="A2" s="50">
        <v>1.0</v>
      </c>
      <c r="B2" s="54" t="s">
        <v>1843</v>
      </c>
    </row>
    <row r="3" ht="9.75" customHeight="1">
      <c r="A3" s="50">
        <v>2.0</v>
      </c>
      <c r="B3" s="54" t="s">
        <v>1844</v>
      </c>
    </row>
    <row r="4" ht="9.75" customHeight="1">
      <c r="A4" s="50">
        <v>3.0</v>
      </c>
      <c r="B4" s="54" t="s">
        <v>1845</v>
      </c>
    </row>
    <row r="5" ht="9.75" customHeight="1">
      <c r="A5" s="50">
        <v>4.0</v>
      </c>
      <c r="B5" s="54" t="s">
        <v>1846</v>
      </c>
    </row>
    <row r="6" ht="9.75" customHeight="1">
      <c r="A6" s="50">
        <v>5.0</v>
      </c>
      <c r="B6" s="54" t="s">
        <v>1847</v>
      </c>
    </row>
    <row r="7" ht="9.75" customHeight="1">
      <c r="A7" s="50">
        <v>6.0</v>
      </c>
      <c r="B7" s="54" t="s">
        <v>1848</v>
      </c>
    </row>
    <row r="8" ht="9.75" customHeight="1">
      <c r="A8" s="50">
        <v>7.0</v>
      </c>
      <c r="B8" s="54" t="s">
        <v>1849</v>
      </c>
    </row>
    <row r="9" ht="9.75" customHeight="1">
      <c r="A9" s="50">
        <v>8.0</v>
      </c>
      <c r="B9" s="54" t="s">
        <v>1850</v>
      </c>
    </row>
    <row r="10" ht="9.75" customHeight="1">
      <c r="A10" s="50">
        <v>9.0</v>
      </c>
      <c r="B10" s="54" t="s">
        <v>1851</v>
      </c>
    </row>
    <row r="11" ht="9.75" customHeight="1">
      <c r="A11" s="50">
        <v>10.0</v>
      </c>
      <c r="B11" s="54" t="s">
        <v>1672</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