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1840" windowHeight="9795" tabRatio="1000" activeTab="3"/>
  </bookViews>
  <sheets>
    <sheet name="sumario" sheetId="18" r:id="rId1"/>
    <sheet name="doc_PIUS " sheetId="9" r:id="rId2"/>
    <sheet name="doc_PIUS_BASE" sheetId="12" r:id="rId3"/>
    <sheet name="hiperlinks" sheetId="17" r:id="rId4"/>
    <sheet name="hiperlinks_consulta publica" sheetId="19" r:id="rId5"/>
    <sheet name="PIUS menores" sheetId="3" r:id="rId6"/>
    <sheet name="PIUS maiores" sheetId="4" r:id="rId7"/>
    <sheet name="superado" sheetId="1" r:id="rId8"/>
    <sheet name="documentos" sheetId="16" r:id="rId9"/>
    <sheet name="sup_hiperlinks" sheetId="14" r:id="rId10"/>
    <sheet name="superado_exemplos" sheetId="15" r:id="rId11"/>
    <sheet name="superado_organizacao geral" sheetId="8" r:id="rId12"/>
    <sheet name="organização geral" sheetId="10" r:id="rId13"/>
  </sheets>
  <definedNames>
    <definedName name="_xlnm._FilterDatabase" localSheetId="3" hidden="1">hiperlinks!$A$1:$D$195</definedName>
  </definedNames>
  <calcPr calcId="125725"/>
</workbook>
</file>

<file path=xl/calcChain.xml><?xml version="1.0" encoding="utf-8"?>
<calcChain xmlns="http://schemas.openxmlformats.org/spreadsheetml/2006/main">
  <c r="H185" i="17"/>
  <c r="H184"/>
  <c r="H186"/>
  <c r="H183"/>
  <c r="H181"/>
  <c r="H182"/>
  <c r="H180"/>
  <c r="H118"/>
  <c r="H104"/>
  <c r="H105"/>
  <c r="H106"/>
  <c r="H107"/>
  <c r="H108"/>
  <c r="H109"/>
  <c r="H110"/>
  <c r="H111"/>
  <c r="H112"/>
  <c r="H113"/>
  <c r="H114"/>
  <c r="H115"/>
  <c r="H116"/>
  <c r="H117"/>
  <c r="H15"/>
  <c r="H103"/>
  <c r="H8"/>
  <c r="H9"/>
  <c r="H10"/>
  <c r="H11"/>
  <c r="H12"/>
  <c r="H13"/>
  <c r="H14"/>
  <c r="H16"/>
  <c r="H17"/>
  <c r="H7"/>
  <c r="H3"/>
  <c r="H4"/>
  <c r="H5"/>
  <c r="H6"/>
  <c r="H2"/>
  <c r="E46" i="16"/>
  <c r="D46"/>
  <c r="C47"/>
  <c r="C48"/>
  <c r="C46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C44"/>
  <c r="C45"/>
  <c r="B3"/>
  <c r="M3" s="1"/>
  <c r="B4"/>
  <c r="B5"/>
  <c r="A5" s="1"/>
  <c r="B6"/>
  <c r="B7"/>
  <c r="A7" s="1"/>
  <c r="B8"/>
  <c r="B9"/>
  <c r="A9" s="1"/>
  <c r="B10"/>
  <c r="B11"/>
  <c r="B12"/>
  <c r="B13"/>
  <c r="A13" s="1"/>
  <c r="B14"/>
  <c r="B15"/>
  <c r="B16"/>
  <c r="B17"/>
  <c r="A17" s="1"/>
  <c r="B18"/>
  <c r="B19"/>
  <c r="B20"/>
  <c r="B21"/>
  <c r="A21" s="1"/>
  <c r="B22"/>
  <c r="A22" s="1"/>
  <c r="B23"/>
  <c r="B24"/>
  <c r="B25"/>
  <c r="A25" s="1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A20"/>
  <c r="A23"/>
  <c r="A24"/>
  <c r="A19"/>
  <c r="A18"/>
  <c r="A16"/>
  <c r="A15"/>
  <c r="A14"/>
  <c r="A12"/>
  <c r="A11"/>
  <c r="A10"/>
  <c r="A8"/>
  <c r="A6"/>
  <c r="A4"/>
  <c r="EI5" i="1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A3" i="16" l="1"/>
  <c r="EP11" i="15"/>
  <c r="ER11"/>
  <c r="EL11" l="1"/>
  <c r="H28" i="12" l="1"/>
  <c r="H29"/>
  <c r="H30"/>
  <c r="H31"/>
  <c r="H32"/>
  <c r="H33"/>
  <c r="H34"/>
  <c r="H37"/>
  <c r="H38"/>
  <c r="H39"/>
  <c r="H40"/>
  <c r="H42"/>
  <c r="H44"/>
  <c r="H45"/>
  <c r="H46"/>
  <c r="H47"/>
  <c r="H48"/>
  <c r="H23"/>
  <c r="H24"/>
  <c r="H25"/>
  <c r="H26"/>
  <c r="H18"/>
  <c r="H19"/>
  <c r="H20"/>
  <c r="H16"/>
  <c r="H14"/>
  <c r="G14"/>
  <c r="F14" s="1"/>
  <c r="G33"/>
  <c r="F33" s="1"/>
  <c r="G48"/>
  <c r="J48" s="1"/>
  <c r="G47"/>
  <c r="J47" s="1"/>
  <c r="G18"/>
  <c r="F18" s="1"/>
  <c r="G26"/>
  <c r="F26" s="1"/>
  <c r="G32"/>
  <c r="I32" s="1"/>
  <c r="G34"/>
  <c r="F34" s="1"/>
  <c r="G37"/>
  <c r="F37" s="1"/>
  <c r="G38"/>
  <c r="F38" s="1"/>
  <c r="G39"/>
  <c r="F39" s="1"/>
  <c r="G40"/>
  <c r="J40" s="1"/>
  <c r="G42"/>
  <c r="F42" s="1"/>
  <c r="G43"/>
  <c r="F43" s="1"/>
  <c r="G44"/>
  <c r="J44" s="1"/>
  <c r="G45"/>
  <c r="F45" s="1"/>
  <c r="G46"/>
  <c r="F46" s="1"/>
  <c r="G28"/>
  <c r="F28" s="1"/>
  <c r="G16"/>
  <c r="F16" s="1"/>
  <c r="G31"/>
  <c r="F31" s="1"/>
  <c r="G30"/>
  <c r="F30" s="1"/>
  <c r="G29"/>
  <c r="F29" s="1"/>
  <c r="G25"/>
  <c r="F25" s="1"/>
  <c r="G24"/>
  <c r="F24" s="1"/>
  <c r="G23"/>
  <c r="F23" s="1"/>
  <c r="G20"/>
  <c r="I20" s="1"/>
  <c r="G19"/>
  <c r="F19" s="1"/>
  <c r="EX9"/>
  <c r="EM53" i="10"/>
  <c r="H43" i="12" l="1"/>
  <c r="I43"/>
  <c r="J38"/>
  <c r="J43"/>
  <c r="I38"/>
  <c r="I48"/>
  <c r="I44"/>
  <c r="I39"/>
  <c r="J39"/>
  <c r="I45"/>
  <c r="I40"/>
  <c r="I34"/>
  <c r="J45"/>
  <c r="J34"/>
  <c r="I46"/>
  <c r="I42"/>
  <c r="I37"/>
  <c r="J46"/>
  <c r="J42"/>
  <c r="J37"/>
  <c r="I47"/>
  <c r="I33"/>
  <c r="J33"/>
  <c r="I25"/>
  <c r="J16"/>
  <c r="J25"/>
  <c r="I16"/>
  <c r="J26"/>
  <c r="J18"/>
  <c r="I26"/>
  <c r="I18"/>
  <c r="J23"/>
  <c r="I23"/>
  <c r="J14"/>
  <c r="J24"/>
  <c r="I14"/>
  <c r="I24"/>
  <c r="J29"/>
  <c r="I29"/>
  <c r="F44"/>
  <c r="J30"/>
  <c r="I30"/>
  <c r="F40"/>
  <c r="F47"/>
  <c r="F48"/>
  <c r="J31"/>
  <c r="I31"/>
  <c r="J28"/>
  <c r="I28"/>
  <c r="F32"/>
  <c r="J20"/>
  <c r="F20"/>
  <c r="I19"/>
  <c r="J19"/>
  <c r="J32"/>
</calcChain>
</file>

<file path=xl/comments1.xml><?xml version="1.0" encoding="utf-8"?>
<comments xmlns="http://schemas.openxmlformats.org/spreadsheetml/2006/main">
  <authors>
    <author>e058912</author>
  </authors>
  <commentList>
    <comment ref="BB6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M8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X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Z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DE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</commentList>
</comments>
</file>

<file path=xl/comments2.xml><?xml version="1.0" encoding="utf-8"?>
<comments xmlns="http://schemas.openxmlformats.org/spreadsheetml/2006/main">
  <authors>
    <author>e058912</author>
  </authors>
  <commentList>
    <comment ref="AP4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deveria ser enviado a CMPU nesta fase?
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PROPOSTA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Conselhos Participativos, Conselhos técnicos, etc
Se for alterar parâmetros, deve passar na CTLU</t>
        </r>
      </text>
    </comment>
    <comment ref="CS1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Se altera parâmetros, deve passar na CTLU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29/07/2016</t>
        </r>
      </text>
    </comment>
  </commentList>
</comments>
</file>

<file path=xl/comments3.xml><?xml version="1.0" encoding="utf-8"?>
<comments xmlns="http://schemas.openxmlformats.org/spreadsheetml/2006/main">
  <authors>
    <author>e058912</author>
  </authors>
  <commentList>
    <comment ref="AQ50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deveria ser enviado a CMPU nesta fase?
</t>
        </r>
      </text>
    </comment>
    <comment ref="A51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documentos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linha para identificar informações públicas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e058912:</t>
        </r>
        <r>
          <rPr>
            <sz val="9"/>
            <color indexed="81"/>
            <rFont val="Tahoma"/>
            <family val="2"/>
          </rPr>
          <t xml:space="preserve">
verificar a necessidade</t>
        </r>
      </text>
    </comment>
    <comment ref="Z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BM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PROPOSTA</t>
        </r>
      </text>
    </comment>
    <comment ref="BO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Conselhos Participativos, Conselhos técnicos, etc
Se for alterar parâmetros, deve passar na CTLU</t>
        </r>
      </text>
    </comment>
    <comment ref="CT53" authorId="0">
      <text>
        <r>
          <rPr>
            <b/>
            <sz val="9"/>
            <color indexed="81"/>
            <rFont val="Tahoma"/>
            <charset val="1"/>
          </rPr>
          <t>e058912:</t>
        </r>
        <r>
          <rPr>
            <sz val="9"/>
            <color indexed="81"/>
            <rFont val="Tahoma"/>
            <charset val="1"/>
          </rPr>
          <t xml:space="preserve">
Se altera parâmetros, deve passar na CTLU</t>
        </r>
      </text>
    </comment>
  </commentList>
</comments>
</file>

<file path=xl/sharedStrings.xml><?xml version="1.0" encoding="utf-8"?>
<sst xmlns="http://schemas.openxmlformats.org/spreadsheetml/2006/main" count="6170" uniqueCount="1000">
  <si>
    <t>DOCUMENTAÇÃO PIUS</t>
  </si>
  <si>
    <t>ORGANIZAÇÃO</t>
  </si>
  <si>
    <t>PIUS MENORES</t>
  </si>
  <si>
    <t>Diagnóstico</t>
  </si>
  <si>
    <t>Manifestação de interesse privado</t>
  </si>
  <si>
    <t>Lista de presença da audiência pública</t>
  </si>
  <si>
    <t>Sistematização das contribuições online</t>
  </si>
  <si>
    <t>Apresentação da Prefeitura</t>
  </si>
  <si>
    <t>Apresentação do Proponente</t>
  </si>
  <si>
    <t>Ata da audiência pública</t>
  </si>
  <si>
    <t>FASES Detalhadas</t>
  </si>
  <si>
    <t>FASES simplificadas</t>
  </si>
  <si>
    <t>Não iniciado</t>
  </si>
  <si>
    <t>Em proposição dos elementos prévios</t>
  </si>
  <si>
    <t>Em proposição 
(ou Pré PIU)</t>
  </si>
  <si>
    <t>1ª Consulta Pública (Pré-PIU)</t>
  </si>
  <si>
    <t>Em avaliação após 1ª Consulta</t>
  </si>
  <si>
    <t>Em avaliação SMUL</t>
  </si>
  <si>
    <t>PIU em elaboração</t>
  </si>
  <si>
    <t>Em elaboração</t>
  </si>
  <si>
    <t>Discussão pública</t>
  </si>
  <si>
    <t>Consolidação PIU</t>
  </si>
  <si>
    <t>Encaminhamento Jurídico PMSP</t>
  </si>
  <si>
    <t>Consolidado em Decreto</t>
  </si>
  <si>
    <t>Tramitação jurídica</t>
  </si>
  <si>
    <t>Em tratativa na CMSP</t>
  </si>
  <si>
    <t>Consolidado em Lei</t>
  </si>
  <si>
    <t>Aprovado - em implantação</t>
  </si>
  <si>
    <t>Em implantação</t>
  </si>
  <si>
    <t>Consolidado como proposta de normativa (mas não aprovado)</t>
  </si>
  <si>
    <t>Suspenso</t>
  </si>
  <si>
    <t>Não Autorizado</t>
  </si>
  <si>
    <t>Paralisado</t>
  </si>
  <si>
    <t>Em proposição (Pré PIU)</t>
  </si>
  <si>
    <t>Consulta pública</t>
  </si>
  <si>
    <t xml:space="preserve">Mapas </t>
  </si>
  <si>
    <t>parecer da SMUL não fica disponível online</t>
  </si>
  <si>
    <t>processo de avaliação da  SMUL não fica disponível online</t>
  </si>
  <si>
    <t>encaminhamento jurídico não fica disponível online</t>
  </si>
  <si>
    <t>CMSP não fica disponível online</t>
  </si>
  <si>
    <t>Decreto</t>
  </si>
  <si>
    <t>???</t>
  </si>
  <si>
    <t>PIUS MAIORES</t>
  </si>
  <si>
    <t>Contribuições consolidadas do processo de consulta pública</t>
  </si>
  <si>
    <t>SPUrbanismo: Nota técnica plano urbanístico</t>
  </si>
  <si>
    <t>Quadros</t>
  </si>
  <si>
    <t>FASES</t>
  </si>
  <si>
    <t>SPUrbanismo: perímetro da intervenção e características base da proposta</t>
  </si>
  <si>
    <t>parametros urbanísticos, modelagem economica, modelo de gestão democrática</t>
  </si>
  <si>
    <t>legenda</t>
  </si>
  <si>
    <t>02_PIU_VLVL</t>
  </si>
  <si>
    <t>01_PIU_RB</t>
  </si>
  <si>
    <t>04_PIU_NESP</t>
  </si>
  <si>
    <t>07_PL_ANH</t>
  </si>
  <si>
    <t>08_PIU_PAC</t>
  </si>
  <si>
    <t>09_PIU_VO</t>
  </si>
  <si>
    <t>010_PIU_NU</t>
  </si>
  <si>
    <t>05_PIU_ACJ</t>
  </si>
  <si>
    <t>03_PIU_ACT</t>
  </si>
  <si>
    <t>06_PIU_TERMINAIS</t>
  </si>
  <si>
    <t>011_PIU_AC</t>
  </si>
  <si>
    <t>012_PIU_ACP</t>
  </si>
  <si>
    <t>Tramitação Jurídica</t>
  </si>
  <si>
    <t>x</t>
  </si>
  <si>
    <t>-</t>
  </si>
  <si>
    <t>1_Programa de Interesse Publico</t>
  </si>
  <si>
    <t>01_os arquivos que não existem estão no mesmo documento do arquivo da consulta pública</t>
  </si>
  <si>
    <t>02_o programa de interesse público é a minuta da consulta pública</t>
  </si>
  <si>
    <t>04_o programa de interesse público é a minuta da consulta pública</t>
  </si>
  <si>
    <t>04_apresentacao proponente esta junto com a prefeitura</t>
  </si>
  <si>
    <t>1ª Consulta pública</t>
  </si>
  <si>
    <t>Programa de Interesse Público</t>
  </si>
  <si>
    <t>Manifestação de Interesse Privado</t>
  </si>
  <si>
    <t>Sistematização das contribuições</t>
  </si>
  <si>
    <t>Contribuição Online</t>
  </si>
  <si>
    <t>Texto da Consulta Pública</t>
  </si>
  <si>
    <t>Audiência Pública</t>
  </si>
  <si>
    <t>Apresentação</t>
  </si>
  <si>
    <t>Lista de Presença</t>
  </si>
  <si>
    <t>Ata</t>
  </si>
  <si>
    <t>Contribuições presenciais</t>
  </si>
  <si>
    <t xml:space="preserve">Manifestação de interesse privado </t>
  </si>
  <si>
    <t>EM PROPOSIÇÃO</t>
  </si>
  <si>
    <t>EM ELABORAÇÃO</t>
  </si>
  <si>
    <t>TRAMITAÇÃO JURÍDICA</t>
  </si>
  <si>
    <t>salvo na pasta</t>
  </si>
  <si>
    <t>tem a informação em outro documento salvo na pasta</t>
  </si>
  <si>
    <t xml:space="preserve">não tem </t>
  </si>
  <si>
    <t>Consulta Publica Online</t>
  </si>
  <si>
    <t xml:space="preserve">Contribuições </t>
  </si>
  <si>
    <t>_</t>
  </si>
  <si>
    <t>nsa</t>
  </si>
  <si>
    <t>tem na rede mas não foi publicado</t>
  </si>
  <si>
    <t>08_arquivos não estao na SEP</t>
  </si>
  <si>
    <t>010_Mapas tá junto com diagnostico</t>
  </si>
  <si>
    <t>09_programa de interesse publico junto com a mip</t>
  </si>
  <si>
    <t>w</t>
  </si>
  <si>
    <t>Nota técnica</t>
  </si>
  <si>
    <t>Minuta</t>
  </si>
  <si>
    <t>08_todo o material de analise esta na pagina da consulta publica</t>
  </si>
  <si>
    <t>Divulgação</t>
  </si>
  <si>
    <t>Contribuicoes Consolidadas</t>
  </si>
  <si>
    <t>05_Programa de interesse publico ta na consulta</t>
  </si>
  <si>
    <t>Mapas salvos separadamente</t>
  </si>
  <si>
    <t>Divulgacao junto com a segunda</t>
  </si>
  <si>
    <t>Quadros salvos separadamente</t>
  </si>
  <si>
    <t>3_Projeto Urbanístico Final</t>
  </si>
  <si>
    <t>3_Decreto</t>
  </si>
  <si>
    <t>2_Discussão Pública (2ª Consulta pública)</t>
  </si>
  <si>
    <t>2_Proposta</t>
  </si>
  <si>
    <t>1_1ª Consulta pública</t>
  </si>
  <si>
    <t>2_2ª Consulta pública</t>
  </si>
  <si>
    <t xml:space="preserve">Minuta </t>
  </si>
  <si>
    <t>não está no gestão urbana</t>
  </si>
  <si>
    <t>PMI (informações  na SMDP)</t>
  </si>
  <si>
    <t>STATUS GERAL</t>
  </si>
  <si>
    <t>Privado</t>
  </si>
  <si>
    <t>Público</t>
  </si>
  <si>
    <t>MPI (Manifestação Interesse Privado)</t>
  </si>
  <si>
    <t>Contribuições Consolidadas</t>
  </si>
  <si>
    <t>Caderno</t>
  </si>
  <si>
    <t>(ou Pré PIU)</t>
  </si>
  <si>
    <t>Em Proposição</t>
  </si>
  <si>
    <t>Lei</t>
  </si>
  <si>
    <t>PMI?</t>
  </si>
  <si>
    <t>05_ Minuta é a nota técnica?</t>
  </si>
  <si>
    <t>B Diagnóstico</t>
  </si>
  <si>
    <t>C 1ª Consulta Pública</t>
  </si>
  <si>
    <t>A  Proposta</t>
  </si>
  <si>
    <t xml:space="preserve">B Discussão Pública </t>
  </si>
  <si>
    <t>A Projeto Urbanístico Final</t>
  </si>
  <si>
    <t>B  Decreto</t>
  </si>
  <si>
    <t>A. Manifestação de Interesse</t>
  </si>
  <si>
    <t>B. Diagnostico</t>
  </si>
  <si>
    <t>C. 1ª Consulta pública</t>
  </si>
  <si>
    <t>A. Proposta</t>
  </si>
  <si>
    <t>B. Discussão Publica (2ª Consulta Pública)</t>
  </si>
  <si>
    <t>A. Projeto Urbanístico Final</t>
  </si>
  <si>
    <t xml:space="preserve">B. Projeto consolidado </t>
  </si>
  <si>
    <t>A  Manifestação de Interesse</t>
  </si>
  <si>
    <t>Obs: documentos referentes à discussoes internas ou aos conselhos participativos, mas que são públicos como atas de reuniões, apresentações, etc (Arco tiete)</t>
  </si>
  <si>
    <t xml:space="preserve">Proposição 
</t>
  </si>
  <si>
    <t>Consulta Pública Inicial</t>
  </si>
  <si>
    <t>Avaliação SMUL</t>
  </si>
  <si>
    <t>Elaboração</t>
  </si>
  <si>
    <t>Em andamento</t>
  </si>
  <si>
    <t>Consolidação</t>
  </si>
  <si>
    <t>Implantação</t>
  </si>
  <si>
    <t>A</t>
  </si>
  <si>
    <t>Não Autorizado / Não desenvolvido</t>
  </si>
  <si>
    <t>B</t>
  </si>
  <si>
    <t>Áreas/Projetos em estudo que demandariam PIUs</t>
  </si>
  <si>
    <t>Possíveis</t>
  </si>
  <si>
    <t>FASES EM QUE HÁ DOCUMENTOS REFERENTES A PARTICIPAÇÃO PÚBLICA</t>
  </si>
  <si>
    <t>nova organizacao</t>
  </si>
  <si>
    <t>MPI</t>
  </si>
  <si>
    <t>PMI</t>
  </si>
  <si>
    <t>Programa de Interesse Publico</t>
  </si>
  <si>
    <t>Diagnostico</t>
  </si>
  <si>
    <t>Mapas</t>
  </si>
  <si>
    <t>Consulta Pública online</t>
  </si>
  <si>
    <t>Audiencia Publica</t>
  </si>
  <si>
    <t>C</t>
  </si>
  <si>
    <t>(drafts leopoldina)</t>
  </si>
  <si>
    <t>Arquivos Arco tiete?</t>
  </si>
  <si>
    <t>Público (???)</t>
  </si>
  <si>
    <t>Documentos</t>
  </si>
  <si>
    <t>Fase</t>
  </si>
  <si>
    <t>Cod_Fase</t>
  </si>
  <si>
    <t>Privado (MPI)</t>
  </si>
  <si>
    <t>_Manifestação de Interesse</t>
  </si>
  <si>
    <t>_Programa  de Interesse Público</t>
  </si>
  <si>
    <t>_Diagnostico</t>
  </si>
  <si>
    <t>_Mapas</t>
  </si>
  <si>
    <t>_Consulta Pública online</t>
  </si>
  <si>
    <t>_Audiencia Publica</t>
  </si>
  <si>
    <t>_Minuta</t>
  </si>
  <si>
    <t>_Consulta Publica Online</t>
  </si>
  <si>
    <t>_Discussão interna</t>
  </si>
  <si>
    <t>_Projeto Urbanístico Final</t>
  </si>
  <si>
    <t>_Decreto</t>
  </si>
  <si>
    <t>DOCUMENTACAO PARTICIPAÇÃO PÚBLICA</t>
  </si>
  <si>
    <t>nome dos arquivos</t>
  </si>
  <si>
    <t>tipo</t>
  </si>
  <si>
    <t>participativo</t>
  </si>
  <si>
    <t>identificação</t>
  </si>
  <si>
    <t>gerencial</t>
  </si>
  <si>
    <t>administrativo</t>
  </si>
  <si>
    <t>institucional</t>
  </si>
  <si>
    <t>cod_fase</t>
  </si>
  <si>
    <t>nome do documento</t>
  </si>
  <si>
    <t>PIU</t>
  </si>
  <si>
    <t>ID</t>
  </si>
  <si>
    <t>GE</t>
  </si>
  <si>
    <t>AD</t>
  </si>
  <si>
    <t>PA</t>
  </si>
  <si>
    <t>IN</t>
  </si>
  <si>
    <t>IDENTIFICAÇÃO</t>
  </si>
  <si>
    <t>TRAMITAÇÃO PREVISTA</t>
  </si>
  <si>
    <t>TÉCNICO URBANISTICO</t>
  </si>
  <si>
    <t>PROPONENTE</t>
  </si>
  <si>
    <t>ADMINISTRATIVO</t>
  </si>
  <si>
    <t>GERAL</t>
  </si>
  <si>
    <t>1. PROPOSIÇÃO</t>
  </si>
  <si>
    <t>2. CONSULTA PÚBLICA INICIAL</t>
  </si>
  <si>
    <t>3. AVALIAÇAO SMUL</t>
  </si>
  <si>
    <t>4. ELABORAÇÃO</t>
  </si>
  <si>
    <t>5. DISCUSSÃO PÚBLICA</t>
  </si>
  <si>
    <t>6. CONSOLIDAÇÃO DO PIU</t>
  </si>
  <si>
    <t>7. ENCAMINHAMENTO JURIDICO</t>
  </si>
  <si>
    <t>8. IMPLANTAÇÃO</t>
  </si>
  <si>
    <t>DESCRIÇÃO</t>
  </si>
  <si>
    <t>TERRITORIAL</t>
  </si>
  <si>
    <t>URBANÍSTICO</t>
  </si>
  <si>
    <t>DOC</t>
  </si>
  <si>
    <t>PPT</t>
  </si>
  <si>
    <t>NOT</t>
  </si>
  <si>
    <t>aj-smul</t>
  </si>
  <si>
    <t>P</t>
  </si>
  <si>
    <t>ID_rev</t>
  </si>
  <si>
    <t>Nome</t>
  </si>
  <si>
    <t>Origem</t>
  </si>
  <si>
    <t>Iniciativa da Proposta</t>
  </si>
  <si>
    <t>Tipo de Proposta</t>
  </si>
  <si>
    <t>Proponente</t>
  </si>
  <si>
    <t>Natureza Jurídica</t>
  </si>
  <si>
    <t>Registro Administrativo (PA ou SEI)</t>
  </si>
  <si>
    <t>Responsável pelo acompanhamento</t>
  </si>
  <si>
    <t>Etapa Fluxograma</t>
  </si>
  <si>
    <t>Etapa Comunicação</t>
  </si>
  <si>
    <t>Tipo_Documentação_proposição</t>
  </si>
  <si>
    <t>Numero_documentacao_proposicao</t>
  </si>
  <si>
    <t>Data protocolo</t>
  </si>
  <si>
    <t>Local_Protocolo</t>
  </si>
  <si>
    <t>Status_documentação_proposicao</t>
  </si>
  <si>
    <t>Status_Avaliação Pertinência</t>
  </si>
  <si>
    <t xml:space="preserve">Parecer </t>
  </si>
  <si>
    <t>Status_Preparação texto consulta pública</t>
  </si>
  <si>
    <t>Responsável pela elaboração texto consulta publica</t>
  </si>
  <si>
    <t>Data finalizacao texto</t>
  </si>
  <si>
    <t>Data envio comunicação</t>
  </si>
  <si>
    <t>Secretarias contactadas</t>
  </si>
  <si>
    <t>Orgãos externos envolvidos</t>
  </si>
  <si>
    <t>Instancias consultadas</t>
  </si>
  <si>
    <t>Oficio_Instancias</t>
  </si>
  <si>
    <t>Status_Material para Instancias</t>
  </si>
  <si>
    <t>Data Instancia consultada</t>
  </si>
  <si>
    <t>Registro_apresentacao_Instancia</t>
  </si>
  <si>
    <t>Registro contribuições Instancia</t>
  </si>
  <si>
    <t>Mecanismos de comunicação</t>
  </si>
  <si>
    <t>Registro abertura da consulta</t>
  </si>
  <si>
    <t>Mecanismos de consulta</t>
  </si>
  <si>
    <t>Status_Consulta</t>
  </si>
  <si>
    <t>Data inicio consulta</t>
  </si>
  <si>
    <t>Data final consulta</t>
  </si>
  <si>
    <t>Responsavel_Controle contribuições</t>
  </si>
  <si>
    <t>Número de contribuições</t>
  </si>
  <si>
    <t>Publicação contribuições consulta</t>
  </si>
  <si>
    <t>Status_Avaliação Pós Consulta Pública</t>
  </si>
  <si>
    <t>Parecer (Aprovação ou reprovação)</t>
  </si>
  <si>
    <t>Data envio avaliação SMUL</t>
  </si>
  <si>
    <t>Status parecer SMUL</t>
  </si>
  <si>
    <t>Submissão CMPU</t>
  </si>
  <si>
    <t>Oficio_CMPU</t>
  </si>
  <si>
    <t>Status_Material a ser apresentado no CMPU</t>
  </si>
  <si>
    <t>Data CMPU</t>
  </si>
  <si>
    <t>Registro_apresentacao_Conselho</t>
  </si>
  <si>
    <t>Registro contribuições CMPU</t>
  </si>
  <si>
    <t>Data envio Departamento</t>
  </si>
  <si>
    <t>Departamento analise</t>
  </si>
  <si>
    <t>Parecer Departamento análise</t>
  </si>
  <si>
    <t>Complementação Proponente</t>
  </si>
  <si>
    <t>Data devolução SPURB</t>
  </si>
  <si>
    <t>Encaminhamento a Departamento responsável</t>
  </si>
  <si>
    <t>Departamento Responsável / MIP</t>
  </si>
  <si>
    <t>Status_Desenvolvimento_PIU</t>
  </si>
  <si>
    <t>Secretarias envolvidas</t>
  </si>
  <si>
    <t>Oficio_Secretarias</t>
  </si>
  <si>
    <t>Oficio_Orgaos</t>
  </si>
  <si>
    <t>Material a ser colocado em discussão pública</t>
  </si>
  <si>
    <t>Status_Material a ser colocado em discussão pública</t>
  </si>
  <si>
    <t>Status_Cronograma processo participativo</t>
  </si>
  <si>
    <t>Publicação cronograma processo participativo</t>
  </si>
  <si>
    <t>Mecanismos de comunicação previstos</t>
  </si>
  <si>
    <t>Mecanismos de consulta  previstos</t>
  </si>
  <si>
    <t>Registro abertura da consulta_Caderno</t>
  </si>
  <si>
    <t>Status_Consulta_Internet_Caderno</t>
  </si>
  <si>
    <t>Data inicio consulta_Caderno</t>
  </si>
  <si>
    <t>Data final consulta_Caderno</t>
  </si>
  <si>
    <t>Avaliação Pós Consulta Pública_Caderno</t>
  </si>
  <si>
    <t>Registro abertura da consulta internet</t>
  </si>
  <si>
    <t>Status_Consulta_Internet_Minuta</t>
  </si>
  <si>
    <t>Data inicio consulta_Minuta</t>
  </si>
  <si>
    <t>Data final consulta_Minuta</t>
  </si>
  <si>
    <t>Avaliação Pós Consulta Pública</t>
  </si>
  <si>
    <t>Registro divulgação audiencia</t>
  </si>
  <si>
    <t>Status_Audiencia</t>
  </si>
  <si>
    <t>Data_Audiência_Publica</t>
  </si>
  <si>
    <t>Registro_apresentacao_Audiencia</t>
  </si>
  <si>
    <t>Registro contribuições Audiência</t>
  </si>
  <si>
    <t>Avaliação Pós Audiência</t>
  </si>
  <si>
    <t>Outras atividades participativas</t>
  </si>
  <si>
    <t>Departamento Responsável</t>
  </si>
  <si>
    <t>Status</t>
  </si>
  <si>
    <t>Instrumento urbanístico proposto</t>
  </si>
  <si>
    <t>Instrumento juridico necessário</t>
  </si>
  <si>
    <t>Parecer sobre consolidação minuta</t>
  </si>
  <si>
    <t>Status_tramitação_interna</t>
  </si>
  <si>
    <t>Data envio SPURB para orgão</t>
  </si>
  <si>
    <t>Nome orgão em análise</t>
  </si>
  <si>
    <t>Parecer orgão juridico</t>
  </si>
  <si>
    <t>Registro público de envio normativo</t>
  </si>
  <si>
    <t>Data envio aprovação</t>
  </si>
  <si>
    <t>Status_aprovacao</t>
  </si>
  <si>
    <t>Normativo_Número_Ano</t>
  </si>
  <si>
    <t>Interessado</t>
  </si>
  <si>
    <t>Data inicio</t>
  </si>
  <si>
    <t>Orgão em análise</t>
  </si>
  <si>
    <t>Status_implantacao</t>
  </si>
  <si>
    <t>Escopo</t>
  </si>
  <si>
    <t>Descrição básica</t>
  </si>
  <si>
    <t>Justificativa interesse público</t>
  </si>
  <si>
    <t>Elemento da Rede de Estruturação Urbana</t>
  </si>
  <si>
    <t>Prefeitura_Regional</t>
  </si>
  <si>
    <t>Perímetro_QGIS</t>
  </si>
  <si>
    <t>X</t>
  </si>
  <si>
    <t>Y</t>
  </si>
  <si>
    <t>Área total</t>
  </si>
  <si>
    <t>Finalidade</t>
  </si>
  <si>
    <t>ACCA</t>
  </si>
  <si>
    <t>Contrapartida prevista</t>
  </si>
  <si>
    <t>Instrumento urbanístico definido</t>
  </si>
  <si>
    <t>Previsão de alteração de parâmetros urbanisticos</t>
  </si>
  <si>
    <t>Zonas especiais</t>
  </si>
  <si>
    <t>Area Pública</t>
  </si>
  <si>
    <t>Perímetro de Qualificação ambiental</t>
  </si>
  <si>
    <t>Proposição de utilização de outro instrumento urbanítico</t>
  </si>
  <si>
    <t>ETAPAS</t>
  </si>
  <si>
    <t>ETAPAS SIMPLIFICADAS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</si>
  <si>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</si>
  <si>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</si>
  <si>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</si>
  <si>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</si>
  <si>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</si>
  <si>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</si>
  <si>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</si>
  <si>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</si>
  <si>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</si>
  <si>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AP ou CPO</t>
  </si>
  <si>
    <t>info</t>
  </si>
  <si>
    <t>info (gerenciamento)</t>
  </si>
  <si>
    <t>quando for mais de uma consulta, numerar?</t>
  </si>
  <si>
    <t>info (sistematizacao contribuicoes)</t>
  </si>
  <si>
    <t>????</t>
  </si>
  <si>
    <t>divulgacao</t>
  </si>
  <si>
    <t>pq esse tópico não tem na primeira consulta?</t>
  </si>
  <si>
    <t>(act ou oficinas leopoldina)</t>
  </si>
  <si>
    <t>não tem isso no gestão urbana</t>
  </si>
  <si>
    <t xml:space="preserve">1 EM PROPOSIÇÃO DOS ELEMENTOS PRÉVIOS </t>
  </si>
  <si>
    <t>2 CONSULTA PÚBLICA INICIAL</t>
  </si>
  <si>
    <t>5 DISCUSSÃO PÚBLICA</t>
  </si>
  <si>
    <t>_não se aplica</t>
  </si>
  <si>
    <t>6 CONSOLIDAÇÃO</t>
  </si>
  <si>
    <t>7 TRAMITAÇÃO JURÍDICA</t>
  </si>
  <si>
    <t>sim ou não</t>
  </si>
  <si>
    <t>*lista de presença</t>
  </si>
  <si>
    <t>noticia</t>
  </si>
  <si>
    <t>id</t>
  </si>
  <si>
    <t>id_nome</t>
  </si>
  <si>
    <t>id_origem</t>
  </si>
  <si>
    <t>id_iniciativa_da_proposta</t>
  </si>
  <si>
    <t>id_tipo_da_proposta</t>
  </si>
  <si>
    <t>id_proponente</t>
  </si>
  <si>
    <t>id_natureza_juridica_prevista</t>
  </si>
  <si>
    <t>id_registro_administrativo</t>
  </si>
  <si>
    <t>id_responsavel_ acompanhamento</t>
  </si>
  <si>
    <t>a_etapa_fluxograma</t>
  </si>
  <si>
    <t>a_etapa_comunicacao</t>
  </si>
  <si>
    <t>a_tipo_documentacao_proposta</t>
  </si>
  <si>
    <t>a_numero_documentacao_proposta</t>
  </si>
  <si>
    <t>a_data_protocolo</t>
  </si>
  <si>
    <t>a_local_protocolo</t>
  </si>
  <si>
    <t>a_status_documentacao_proposta</t>
  </si>
  <si>
    <t>a_status_avaliacao_pertinencia</t>
  </si>
  <si>
    <t xml:space="preserve">a_parecer </t>
  </si>
  <si>
    <t>a_status_preparacao_texto consulta_publica</t>
  </si>
  <si>
    <t>a_responsavel_preparacao_texto consulta publica</t>
  </si>
  <si>
    <t>a_data_finalizacao_texto</t>
  </si>
  <si>
    <t>a_data_envio comunicacao</t>
  </si>
  <si>
    <t>b_secretarias_contactadas</t>
  </si>
  <si>
    <t>b_orgaos_externos_envolvidos</t>
  </si>
  <si>
    <t>b_instancias_consultadas</t>
  </si>
  <si>
    <t>b_oficio_instancias</t>
  </si>
  <si>
    <t>b_status_material_instancias</t>
  </si>
  <si>
    <t>b_data_instancia_consultada</t>
  </si>
  <si>
    <t>b_registro_apresentacao_instancia</t>
  </si>
  <si>
    <t>b_registro_contribuicoes_instancia</t>
  </si>
  <si>
    <t>b_mecanismos_de_comunicacao</t>
  </si>
  <si>
    <t>b_registro_abertura_da_consulta</t>
  </si>
  <si>
    <t>b_mecanismos_de_consulta</t>
  </si>
  <si>
    <t>b_status</t>
  </si>
  <si>
    <t>b_data_inicio</t>
  </si>
  <si>
    <t>b_data_final</t>
  </si>
  <si>
    <t>b_responsavel_controle_contribuicoes</t>
  </si>
  <si>
    <t>b_numero_de_contribuicoes</t>
  </si>
  <si>
    <t>b_publicacao_contribuicoes</t>
  </si>
  <si>
    <t>b_status_avaliacao</t>
  </si>
  <si>
    <t>b_parecer</t>
  </si>
  <si>
    <t>c_data_envio</t>
  </si>
  <si>
    <t>c_status_parecer</t>
  </si>
  <si>
    <t>c_submissao_cmpu</t>
  </si>
  <si>
    <t>c_oficio_cmpu</t>
  </si>
  <si>
    <t>c_status_material _cmpu</t>
  </si>
  <si>
    <t>c_data_cmpu</t>
  </si>
  <si>
    <t>c_registro_apresentacao_cmpu</t>
  </si>
  <si>
    <t>c_registro_contribuicoes_cmpu</t>
  </si>
  <si>
    <t>c_data_envio_departamento</t>
  </si>
  <si>
    <t>c_departamento_analise</t>
  </si>
  <si>
    <t>c_parecer_departamento_analise</t>
  </si>
  <si>
    <t>c_complementacao_proponente</t>
  </si>
  <si>
    <t>c_data_devolucao_spurb</t>
  </si>
  <si>
    <t>d_encaminhamento_departamento_responsavel</t>
  </si>
  <si>
    <t>d_responsavel</t>
  </si>
  <si>
    <t>d_status</t>
  </si>
  <si>
    <t>d_secretarias_envolvidas</t>
  </si>
  <si>
    <t>d_oficio_secretarias</t>
  </si>
  <si>
    <t>d_orgaos_externos_envolvidos</t>
  </si>
  <si>
    <t>d_oficio_orgaos</t>
  </si>
  <si>
    <t>d_material_discussao_pablica</t>
  </si>
  <si>
    <t>d_status_material_discussao_publica</t>
  </si>
  <si>
    <t>d_status_cronograma_processo_participativo</t>
  </si>
  <si>
    <t>e_publicacao_cronograma_processo_participativo</t>
  </si>
  <si>
    <t>e_instancias_consultadas</t>
  </si>
  <si>
    <t>e_oficio_instancias</t>
  </si>
  <si>
    <t>e_status_material_para_instancias</t>
  </si>
  <si>
    <t>e_data_instancia_consultada</t>
  </si>
  <si>
    <t>e_registro_apresentacao_instancia</t>
  </si>
  <si>
    <t>e_registro contribuicoes Instancia</t>
  </si>
  <si>
    <t>e_mecanismos_comunicacao_previstos</t>
  </si>
  <si>
    <t>e_mecanismos_consulta_previstos</t>
  </si>
  <si>
    <t>e_registro_abertura_consulta_caderno</t>
  </si>
  <si>
    <t>e_status_consulta_internet_caderno</t>
  </si>
  <si>
    <t>e_data_inicio_consulta_caderno</t>
  </si>
  <si>
    <t>e_data_final_consulta_caderno</t>
  </si>
  <si>
    <t>e_avaliacao_pos consulta_publica_caderno</t>
  </si>
  <si>
    <t>e_registro_abertura_da_consulta_internet</t>
  </si>
  <si>
    <t>e_status_consulta_internet_minuta</t>
  </si>
  <si>
    <t>e_data_inicio_consulta_minuta</t>
  </si>
  <si>
    <t>e_data_final_consulta_minuta</t>
  </si>
  <si>
    <t>e_publicacao_contribuicoes_consulta</t>
  </si>
  <si>
    <t>e_avaliacao_pos_consulta_publica</t>
  </si>
  <si>
    <t>e_parecer</t>
  </si>
  <si>
    <t>e_registro_divulgacao_audiencia</t>
  </si>
  <si>
    <t>e_status_audiencia</t>
  </si>
  <si>
    <t>e_data_audiencia_publica</t>
  </si>
  <si>
    <t>e_registro_apresentacao_audiencia</t>
  </si>
  <si>
    <t>e_registro_contribuicoes_audiencia</t>
  </si>
  <si>
    <t>e_avaliacao_pos_audiencia</t>
  </si>
  <si>
    <t>e_outras_atividades_participativas</t>
  </si>
  <si>
    <t>f_departamento_responsavel</t>
  </si>
  <si>
    <t>f_status</t>
  </si>
  <si>
    <t>f_instrumento_urbanistico_proposto</t>
  </si>
  <si>
    <t>f_instrumento_juridico_necessario</t>
  </si>
  <si>
    <t>f_instancias_consultadas</t>
  </si>
  <si>
    <t>f_oficio_instancias</t>
  </si>
  <si>
    <t>f_status_material_para_instancias</t>
  </si>
  <si>
    <t>f_data_instancia_consultada</t>
  </si>
  <si>
    <t>f_registro_apresentacao_instancia</t>
  </si>
  <si>
    <t>f_registro_contribuicoes_instancia</t>
  </si>
  <si>
    <t>f_parecer_sobre_consolidacao_minuta</t>
  </si>
  <si>
    <t>g_responsavel_pelo_acompanhamento</t>
  </si>
  <si>
    <t>g_status_tramitacao_interna</t>
  </si>
  <si>
    <t>g_data_envio_spurb_para_orgao</t>
  </si>
  <si>
    <t>g_nome_orgao_em_analise</t>
  </si>
  <si>
    <t>g_parecer_orgao_juridico</t>
  </si>
  <si>
    <t>g_registro_publico_de_envio_normativo</t>
  </si>
  <si>
    <t>g_data_envio_aprovacao</t>
  </si>
  <si>
    <t>g_status_aprovacao</t>
  </si>
  <si>
    <t>g_normativo_numero_ano</t>
  </si>
  <si>
    <t>h_registro_administrativo</t>
  </si>
  <si>
    <t>h_interessado</t>
  </si>
  <si>
    <t>h_data_inicio</t>
  </si>
  <si>
    <t>h_orgao_em_analise</t>
  </si>
  <si>
    <t>h_status_implantacao</t>
  </si>
  <si>
    <t>urb_escopo</t>
  </si>
  <si>
    <t>urb_descricao_basica</t>
  </si>
  <si>
    <t>urb_justificativa_interesse_publico</t>
  </si>
  <si>
    <t>urb_elemento_da_rede_de_estruturacao_urbana</t>
  </si>
  <si>
    <t>urb_prefeitura_regional</t>
  </si>
  <si>
    <t>urb_perimetro_qgis</t>
  </si>
  <si>
    <t>urb_x</t>
  </si>
  <si>
    <t>urb_y</t>
  </si>
  <si>
    <t>urb_area_total</t>
  </si>
  <si>
    <t>urb_finalidade</t>
  </si>
  <si>
    <t>urb_acca</t>
  </si>
  <si>
    <t>urb_contrapartida_prevista</t>
  </si>
  <si>
    <t>urb_instrumento_urbanístico_definido</t>
  </si>
  <si>
    <t>urb_instrumento_juridico_necessario</t>
  </si>
  <si>
    <t>urb_alteracao_de_parametros_urbanisticos</t>
  </si>
  <si>
    <t>urb_zonas_especiais</t>
  </si>
  <si>
    <t>urb_area_publica</t>
  </si>
  <si>
    <t>urb_</t>
  </si>
  <si>
    <t>urb_perímetro_de_qualificacao_ambiental</t>
  </si>
  <si>
    <t>urb_instrumento_urbanitico</t>
  </si>
  <si>
    <t>E1</t>
  </si>
  <si>
    <t>E2</t>
  </si>
  <si>
    <t>E3</t>
  </si>
  <si>
    <t>E4</t>
  </si>
  <si>
    <t>F6</t>
  </si>
  <si>
    <t>F5</t>
  </si>
  <si>
    <t>F4</t>
  </si>
  <si>
    <t>F3</t>
  </si>
  <si>
    <t>F2</t>
  </si>
  <si>
    <t>F1</t>
  </si>
  <si>
    <t>H1</t>
  </si>
  <si>
    <t>H2</t>
  </si>
  <si>
    <t>H3</t>
  </si>
  <si>
    <t>H4</t>
  </si>
  <si>
    <t>I1</t>
  </si>
  <si>
    <t>I2</t>
  </si>
  <si>
    <t>I3</t>
  </si>
  <si>
    <t>I4</t>
  </si>
  <si>
    <t>I5</t>
  </si>
  <si>
    <t>I6</t>
  </si>
  <si>
    <t>info (audiencia ou cpo?)</t>
  </si>
  <si>
    <t>sistematizacao das contribuicoes</t>
  </si>
  <si>
    <t>doc que esta no processo e avalia as contribuicoes</t>
  </si>
  <si>
    <t>info (divulgacao) 1</t>
  </si>
  <si>
    <t>info (divulgacao)2</t>
  </si>
  <si>
    <t>informacoes3</t>
  </si>
  <si>
    <t>informacoes4</t>
  </si>
  <si>
    <t>informacoes5</t>
  </si>
  <si>
    <t>h3</t>
  </si>
  <si>
    <t>h4</t>
  </si>
  <si>
    <t>info (divulgacao)5</t>
  </si>
  <si>
    <t>info (divulgacao) 99</t>
  </si>
  <si>
    <t>info (divulgacao)88</t>
  </si>
  <si>
    <t>urb_valor_contrapartida_prevista</t>
  </si>
  <si>
    <t>Art3. I.2o.</t>
  </si>
  <si>
    <t>Art1_1o</t>
  </si>
  <si>
    <t>Art1_3o</t>
  </si>
  <si>
    <t>Art1_2o</t>
  </si>
  <si>
    <t>Valor contrapartida prevista</t>
  </si>
  <si>
    <t>hiperlink</t>
  </si>
  <si>
    <t>nome do arquivo</t>
  </si>
  <si>
    <t>ID_BD</t>
  </si>
  <si>
    <t>nome na tabela</t>
  </si>
  <si>
    <t>lD_BD</t>
  </si>
  <si>
    <t>CATEGORIAS</t>
  </si>
  <si>
    <t>FASE</t>
  </si>
  <si>
    <t>NOME BANCO DE DADOS</t>
  </si>
  <si>
    <t>TÍTULO</t>
  </si>
  <si>
    <t>SUBTÍTULO</t>
  </si>
  <si>
    <t>DOCUMENTAÇÃO</t>
  </si>
  <si>
    <t>COMUNICACAO</t>
  </si>
  <si>
    <t>NOME TABELA</t>
  </si>
  <si>
    <t>doc</t>
  </si>
  <si>
    <t>corresp</t>
  </si>
  <si>
    <t>tem linha  e coluna oculta!</t>
  </si>
  <si>
    <t>XX6_95ID_InstrumentoUrbanisticoProposto</t>
  </si>
  <si>
    <t>2 campos</t>
  </si>
  <si>
    <t>qual doc?</t>
  </si>
  <si>
    <t>01_hiperlink</t>
  </si>
  <si>
    <t>http://minutapiuriobranco.gestaourbana.prefeitura.sp.gov.br/</t>
  </si>
  <si>
    <t>http://minutapiuriobranco.gestaourbana.prefeitura.sp.gov.br/wp-content/uploads/2016/04/PIU_RioBranco_ConsultaPublica_V03.pdf</t>
  </si>
  <si>
    <t>http://minutapiuriobranco.gestaourbana.prefeitura.sp.gov.br/wp-content/uploads/2016/04/PIU_RioBranco_ConsultaPublica_ANEXOI_reduzido.pdf</t>
  </si>
  <si>
    <t>http://gestaourbana.prefeitura.sp.gov.br/wp-content/uploads/2016/03/Contribui%C3%A7%C3%B5es.pdf</t>
  </si>
  <si>
    <t>02_hiperlink</t>
  </si>
  <si>
    <t>04_hiperlink</t>
  </si>
  <si>
    <t>07_hiperlink</t>
  </si>
  <si>
    <t>http://minuta.gestaourbana.prefeitura.sp.gov.br/piu-leopoldina/</t>
  </si>
  <si>
    <t>http://minuta.gestaourbana.prefeitura.sp.gov.br/piu-leopoldina/wp-content/uploads/2016/08/02_MIP_PIU_Vila_Leopoldina-Villa-Lobos_diagnostico_e_programa.pdf</t>
  </si>
  <si>
    <t>http://minuta.gestaourbana.prefeitura.sp.gov.br/piu-leopoldina/wp-content/uploads/2016/08/03_MIP_PIU_Vila_Leopoldina-Villa-Lobos_mapas.pdf</t>
  </si>
  <si>
    <t>http://gestaourbana.prefeitura.sp.gov.br/wp-content/uploads/2016/03/PIU-Leopoldina.pdf</t>
  </si>
  <si>
    <t>http://gestaourbana.prefeitura.sp.gov.br/wp-content/uploads/2016/03/Lista-de-Presen%C3%A7a-Sem-contato.pdf</t>
  </si>
  <si>
    <t>http://gestaourbana.prefeitura.sp.gov.br/wp-content/uploads/2016/03/01_-MIP_PIU_Vila-Leopoldina-Villa-Lobos_motiva%C3%A7%C3%A3o.pdf</t>
  </si>
  <si>
    <t>http://gestaourbana.prefeitura.sp.gov.br/wp-content/uploads/2016/03/PIU_VL_ATA_Audiencia01_11_16_rev_GP.pdf</t>
  </si>
  <si>
    <t>http://gestaourbana.prefeitura.sp.gov.br/wp-content/uploads/2016/03/PIU_NESP_REQUERIMENTO-1.pdf</t>
  </si>
  <si>
    <t>http://gestaourbana.prefeitura.sp.gov.br/wp-content/uploads/2016/03/PIU_NESP_DIAGN%C3%93STICO-1.pdf</t>
  </si>
  <si>
    <t>http://gestaourbana.prefeitura.sp.gov.br/wp-content/uploads/2016/03/PIU_NESP_PER%C3%8DMETRO-1.pdf</t>
  </si>
  <si>
    <t>http://gestaourbana.prefeitura.sp.gov.br/noticias/prefeitura-de-sao-paulo-abre-consulta-publica-sobre-o-projeto-de-intervencao-urbana-piu-rio-branco/</t>
  </si>
  <si>
    <t>http://gestaourbana.prefeitura.sp.gov.br/noticias/prorrogado-o-prazo-da-consulta-publica-sobre-o-piu-vila-leopoldina/</t>
  </si>
  <si>
    <t>print DOSP</t>
  </si>
  <si>
    <t>http://gestaourbana.prefeitura.sp.gov.br/noticias/prefeitura-de-sao-paulo-abre-minuta-participativa-do-decreto-sobre-o-projeto-de-intervencao-urbana-novo-entreposto-de-sao-paulo-piu-nesp/</t>
  </si>
  <si>
    <t>http://minuta.gestaourbana.prefeitura.sp.gov.br/piunesp/</t>
  </si>
  <si>
    <t>http://gestaourbana.prefeitura.sp.gov.br/wp-content/uploads/2016/03/NESP_lista_presenca_2016_08_27-3.pdf</t>
  </si>
  <si>
    <t>http://gestaourbana.prefeitura.sp.gov.br/wp-content/uploads/2016/03/NESP_contribuicoes_2016_08_27.pdf</t>
  </si>
  <si>
    <t>http://gestaourbana.prefeitura.sp.gov.br/wp-content/uploads/2016/03/NESP_apresentacao_2016_08_27.pdf</t>
  </si>
  <si>
    <t>http://gestaourbana.prefeitura.sp.gov.br/wp-content/uploads/2016/03/NESP_ata_2016_08_27.pdf</t>
  </si>
  <si>
    <t>http://gestaourbana.prefeitura.sp.gov.br/wp-content/uploads/2016/03/PIU_NESP_Apresenta%C3%A7%C3%A3oAudiencia171216_SPURB.pdf</t>
  </si>
  <si>
    <t>http://gestaourbana.prefeitura.sp.gov.br/wp-content/uploads/2016/03/PIU_NESP_Ata_Audiencia171216.pdf</t>
  </si>
  <si>
    <t>http://gestaourbana.prefeitura.sp.gov.br/wp-content/uploads/2016/03/PIU-NESP-Relat%C3%B3rio-Final_161215_reduzido.pdf</t>
  </si>
  <si>
    <t>Outros arquivos</t>
  </si>
  <si>
    <t xml:space="preserve">http://gestaourbana.prefeitura.sp.gov.br/wp-content/uploads/2016/12/DECRETO-N%C2%BA-57569.pdf </t>
  </si>
  <si>
    <t>http://gestaourbana.prefeitura.sp.gov.br/wp-content/uploads/2016/12/mapa-e-quadros.pdf</t>
  </si>
  <si>
    <t>anexo decreto (já esta no projeto urbanistico final)</t>
  </si>
  <si>
    <t>http://minuta.gestaourbana.prefeitura.sp.gov.br/piu-anhembi/</t>
  </si>
  <si>
    <t>http://gestaourbana.prefeitura.sp.gov.br/noticias/prefeitura-abre-consulta-publica-do-projeto-de-lei-para-o-piu-anhembi/</t>
  </si>
  <si>
    <t>http://gestaourbana.prefeitura.sp.gov.br/wp-content/uploads/2018/01/Minuta_ATA_PIU-ANHEMBI_10_01_2018.pdf</t>
  </si>
  <si>
    <t>08_hiperlink</t>
  </si>
  <si>
    <t>http://www.prefeitura.sp.gov.br/cidade/secretarias/upload/chamadas/pacaembu_-_pmi_-_edital_e_anexos_-_v3_-_30-05_edital_1496235565_1496343025.pdf</t>
  </si>
  <si>
    <t>XX1_12AD_MIP</t>
  </si>
  <si>
    <t>XX1_12AD_PMI</t>
  </si>
  <si>
    <t>XX2_32AD_CP_Divulgacao</t>
  </si>
  <si>
    <t>XX1_19GE_CP_Texto</t>
  </si>
  <si>
    <t>XX2_39AD_CP_Contribuicoes</t>
  </si>
  <si>
    <t>XX2_39AD_CP_ContribuicoesConsolidadas</t>
  </si>
  <si>
    <t>XX2_32AD_AP_Divulgacao</t>
  </si>
  <si>
    <t>XX2_39AD_AP_Apresentacao</t>
  </si>
  <si>
    <t>XX2_39AD_AP_Ata</t>
  </si>
  <si>
    <t>XX2_39AD_AP_ContribuicoesConsolidadas</t>
  </si>
  <si>
    <t>XX5_79AD_CP_Divulgacao</t>
  </si>
  <si>
    <t>XX5_80PA_CP_Texto</t>
  </si>
  <si>
    <t>XX5_83AD_CP_Contribuicoes</t>
  </si>
  <si>
    <t>XX5_83AD_CP_ContribuicoesConsolidadas</t>
  </si>
  <si>
    <t>XX4_63GE_Minuta</t>
  </si>
  <si>
    <t>XX8_96ID_InstrumentoJuridicoNecessario</t>
  </si>
  <si>
    <t>XX5_90AD_AP_ContribuicoesPresenciais</t>
  </si>
  <si>
    <t>XX2_39AD_AP_ContribuicoesPresenciais</t>
  </si>
  <si>
    <t>XX5_90AD_AP_Ata</t>
  </si>
  <si>
    <t>XX5_90AD_AP_Lista</t>
  </si>
  <si>
    <t>XX5_86AD_AP_Divulgacao</t>
  </si>
  <si>
    <t>http://gestaourbana.prefeitura.sp.gov.br/estruturacao-territorial/piu/piu-pacaembu/</t>
  </si>
  <si>
    <t>http://minuta.gestaourbana.prefeitura.sp.gov.br/piu-pacaembu/static/xls/piu-pacaembu_consulta_respostas_2018-02-08.zip</t>
  </si>
  <si>
    <t>http://minuta.gestaourbana.prefeitura.sp.gov.br/piu-pacaembu/#/consulta</t>
  </si>
  <si>
    <t>http://gestaourbana.prefeitura.sp.gov.br/noticias/participe-da-consulta-publica-para-o-piu-pacaembu/</t>
  </si>
  <si>
    <t>LEI</t>
  </si>
  <si>
    <t>Art3. I</t>
  </si>
  <si>
    <t>Área total (em hectares)</t>
  </si>
  <si>
    <t>PIU Vila Leopoldina</t>
  </si>
  <si>
    <t>Privado - MEM</t>
  </si>
  <si>
    <t>Votorantim (Jaguar Empreendimentos e Desenvolvimento Imobiliário ltda) / Jaguatirica (SDI Desenvolvimento Imobiliário ltda) / BV Empreendimentos e Participações S/A / Urbem - Instituto de Urbanismo e Estudos da Metrópole</t>
  </si>
  <si>
    <t>2016-0.193.579-6</t>
  </si>
  <si>
    <t>SEP</t>
  </si>
  <si>
    <t>Documento protocolado (proposta, carta, contrato social)</t>
  </si>
  <si>
    <t>STD: 71992</t>
  </si>
  <si>
    <t>Aprovada, após complementação</t>
  </si>
  <si>
    <t>Aprovado</t>
  </si>
  <si>
    <t>SIM</t>
  </si>
  <si>
    <t>encerrada</t>
  </si>
  <si>
    <t>DDE/SPURB</t>
  </si>
  <si>
    <t>em elaboração</t>
  </si>
  <si>
    <t>MEM</t>
  </si>
  <si>
    <t>sim</t>
  </si>
  <si>
    <t>-5202323.00000</t>
  </si>
  <si>
    <t>-2697567.00000</t>
  </si>
  <si>
    <t>AIU</t>
  </si>
  <si>
    <t>ZOE</t>
  </si>
  <si>
    <t>Áreas com potencial de transformação - novas atividades econômicas</t>
  </si>
  <si>
    <t>PIU Arco Jurubatuba</t>
  </si>
  <si>
    <t>PDE - Artigo 76</t>
  </si>
  <si>
    <t>Pública</t>
  </si>
  <si>
    <t>PMSP - SMUL</t>
  </si>
  <si>
    <t>7810.2018/0000072-6</t>
  </si>
  <si>
    <t>SDE</t>
  </si>
  <si>
    <t>Ofício</t>
  </si>
  <si>
    <t>MEM - Arco Jurubatuba</t>
  </si>
  <si>
    <t>-5199659.00000</t>
  </si>
  <si>
    <t>-2712833.00000</t>
  </si>
  <si>
    <t>3 AIUs</t>
  </si>
  <si>
    <t>Em análise</t>
  </si>
  <si>
    <t>VL1_19GE_CP_Texto</t>
  </si>
  <si>
    <t>ACJ1_19GE_CP_Texto</t>
  </si>
  <si>
    <t>Audiencia Pública</t>
  </si>
  <si>
    <t>Consulta Pública Internet</t>
  </si>
  <si>
    <t>Consulta Pública Inernet e Audiência Pública</t>
  </si>
  <si>
    <t>CP</t>
  </si>
  <si>
    <t>CPAP</t>
  </si>
  <si>
    <t>AP</t>
  </si>
  <si>
    <t>vai faltar informação da audiencia!!</t>
  </si>
  <si>
    <t>DO</t>
  </si>
  <si>
    <t>NOTDO</t>
  </si>
  <si>
    <t>Notícia</t>
  </si>
  <si>
    <t>Diário Oficial</t>
  </si>
  <si>
    <t>Diário Oficial e Notícia</t>
  </si>
  <si>
    <t xml:space="preserve">VL2_32AD_CP_Divulgacao; VL2_32AD_AP_Divulgacao </t>
  </si>
  <si>
    <t>ACJ2_32AD_CP_Divulgacao</t>
  </si>
  <si>
    <t>contei</t>
  </si>
  <si>
    <t>VL2_39AD_CP_Contribuicoes</t>
  </si>
  <si>
    <t>ACJ2_39AD_CP_Contribuicoes</t>
  </si>
  <si>
    <t>em consolidação</t>
  </si>
  <si>
    <t>Notícia e Diário Oficial</t>
  </si>
  <si>
    <t>ACJ5_79AD_CP_Divulgacao</t>
  </si>
  <si>
    <t>ACJ5_83AD_CP_Contribuicoes</t>
  </si>
  <si>
    <t>mais de uma</t>
  </si>
  <si>
    <t>24/02/2018;  06/03/2018;  10/03/2018</t>
  </si>
  <si>
    <t>XX5_89AD_AP_Apresentacao</t>
  </si>
  <si>
    <t>ACJ5_89AD_AP1_Divulgacao; ACJ5_89AD_AP2_Divulgacao; ACJ5_89AD_AP3_Divulgacao;</t>
  </si>
  <si>
    <t>ACJ5_90AD_AP1_Lista;  ACJ5_90AD_AP1_Ata;  ACJ5_90AD_AP1_ContribuicoesPresenciais;  ACJ5_90AD_AP2_Lista; ACJ5_90AD_AP3_Lista</t>
  </si>
  <si>
    <t>ACJ6_95ID_InstrumentoUrbanisticoProposto</t>
  </si>
  <si>
    <t>Contribuições</t>
  </si>
  <si>
    <t>XX1_19GE_ProgramaInteressePublico</t>
  </si>
  <si>
    <t>XX1_19GE_Diagnostico</t>
  </si>
  <si>
    <t>XX1_19GE_Mapas</t>
  </si>
  <si>
    <t>XX2_39AD_AP_Lista</t>
  </si>
  <si>
    <t>ID_etapa</t>
  </si>
  <si>
    <t>ID_banco</t>
  </si>
  <si>
    <t>Nome público do arquivo</t>
  </si>
  <si>
    <t>URL</t>
  </si>
  <si>
    <t>http://gestaourbana.prefeitura.sp.gov.br/wp-content/uploads/2016/03/PIU_VL_AudienciaPublica_01_11_SPURB-2.pdf</t>
  </si>
  <si>
    <t>http://gestaourbana.prefeitura.sp.gov.br/wp-content/uploads/2016/03/PIU_VL_AudienciaPublica_01_11_Proponente.pdf</t>
  </si>
  <si>
    <t>ID_Projeto</t>
  </si>
  <si>
    <t>arquivo</t>
  </si>
  <si>
    <t>Procedimento de Manifestação de Interesse</t>
  </si>
  <si>
    <t xml:space="preserve">Divulgação da Consulta Publica </t>
  </si>
  <si>
    <t xml:space="preserve">Sistematização das contribuições </t>
  </si>
  <si>
    <t>Divulgação da Audiência Pública</t>
  </si>
  <si>
    <t xml:space="preserve">Divulgação </t>
  </si>
  <si>
    <t>Projeto Urbanístico Final</t>
  </si>
  <si>
    <t>Proposta - Minuta</t>
  </si>
  <si>
    <t>Anexo Decreto</t>
  </si>
  <si>
    <t>PROCV</t>
  </si>
  <si>
    <t>http://minuta.gestaourbana.prefeitura.sp.gov.br/piu-arco-jurubatuba/</t>
  </si>
  <si>
    <t>http://gestaourbana.prefeitura.sp.gov.br/noticias/prefeitura-abre-consulta-publica-sobre-o-projeto-de-intervencao-urbana-arco-jurubatuba-piu-acj/</t>
  </si>
  <si>
    <t>Nota Técnica</t>
  </si>
  <si>
    <t>http://gestaourbana.prefeitura.sp.gov.br/wp-content/uploads/2016/12/ACJ_NotaTecnica.pdf</t>
  </si>
  <si>
    <t>Nota Técnica - Anexo I</t>
  </si>
  <si>
    <t>http://gestaourbana.prefeitura.sp.gov.br/wp-content/uploads/2016/12/ACJ_NT_AnexoI.pdf</t>
  </si>
  <si>
    <t>http://gestaourbana.prefeitura.sp.gov.br/wp-content/uploads/2017/06/ACJ_Minuta_Consulta_Publica_E_DIAGNOSTICO.pdf</t>
  </si>
  <si>
    <t>Mapa 1 - Limites Administrativos</t>
  </si>
  <si>
    <t>Mapa 2 - Macroárea de Estruturação Metropolitana (PDE)</t>
  </si>
  <si>
    <t>Mapa 3 - Patrimônio Histórico</t>
  </si>
  <si>
    <t>Mapa 4 - Composição Fundiária</t>
  </si>
  <si>
    <t>Mapa 5 - Sistema Hídrico e de Áreas Verdes</t>
  </si>
  <si>
    <t>Mapa 6 - Áreas Contaminadas</t>
  </si>
  <si>
    <t>Mapa 7 - Densidade Populacional</t>
  </si>
  <si>
    <t>Mapa 8 - Vulnerabilidade Social</t>
  </si>
  <si>
    <t>Mapa 9 - Habitação - Favelas</t>
  </si>
  <si>
    <t>Mapa 10 - Habitação - ZEIS</t>
  </si>
  <si>
    <t>Mapa 11 - Equipamentos Públicos</t>
  </si>
  <si>
    <t>Mapa 12 - Base Produtiva</t>
  </si>
  <si>
    <t>Mapa 13 - Sistema Viário Estrutural</t>
  </si>
  <si>
    <t>Mapa 15 - Origem das viagens que se destinam ao ACJ</t>
  </si>
  <si>
    <t>Mapa 14 - Melhoramentos Viários - PDE</t>
  </si>
  <si>
    <t>Mapa 16 - Destino das viagens com origem no ACJ</t>
  </si>
  <si>
    <t>Mapa 17 - Predominância de uso não residencial</t>
  </si>
  <si>
    <t>Mapa 18 - Zoneamento Lei nº 16.402/2016</t>
  </si>
  <si>
    <t>http://minuta.gestaourbana.prefeitura.sp.gov.br/piu-arco-jurubatuba/wp-content/uploads/2017/06/1_Limites-Administrativos1.jpg</t>
  </si>
  <si>
    <t>http://minuta.gestaourbana.prefeitura.sp.gov.br/piu-arco-jurubatuba/wp-content/uploads/2017/06/2_Macroarea1.jpg</t>
  </si>
  <si>
    <t>http://minuta.gestaourbana.prefeitura.sp.gov.br/piu-arco-jurubatuba/wp-content/uploads/2017/06/3_Patrimonio1.jpg</t>
  </si>
  <si>
    <t>http://minuta.gestaourbana.prefeitura.sp.gov.br/piu-arco-jurubatuba/wp-content/uploads/2017/06/4_Composicao_Fundiaria1.jpg</t>
  </si>
  <si>
    <t>http://minuta.gestaourbana.prefeitura.sp.gov.br/piu-arco-jurubatuba/wp-content/uploads/2017/06/5_Ambiental.jpg</t>
  </si>
  <si>
    <t>http://minuta.gestaourbana.prefeitura.sp.gov.br/piu-arco-jurubatuba/wp-content/uploads/2017/06/6_Areas_Contaminadas1.jpg</t>
  </si>
  <si>
    <t>http://minuta.gestaourbana.prefeitura.sp.gov.br/piu-arco-jurubatuba/wp-content/uploads/2017/06/7_Densidade_Populacional1.jpg</t>
  </si>
  <si>
    <t>http://minuta.gestaourbana.prefeitura.sp.gov.br/piu-arco-jurubatuba/wp-content/uploads/2017/06/8_Vulnerabilidade_Social1.jpg</t>
  </si>
  <si>
    <t>http://minuta.gestaourbana.prefeitura.sp.gov.br/piu-arco-jurubatuba/wp-content/uploads/2017/06/9_Favelas1.jpg</t>
  </si>
  <si>
    <t>http://minuta.gestaourbana.prefeitura.sp.gov.br/piu-arco-jurubatuba/wp-content/uploads/2017/06/10_ZEIS1.jpg</t>
  </si>
  <si>
    <t>http://minuta.gestaourbana.prefeitura.sp.gov.br/piu-arco-jurubatuba/wp-content/uploads/2017/06/11_Equipamentos1.jpg</t>
  </si>
  <si>
    <t>http://minuta.gestaourbana.prefeitura.sp.gov.br/piu-arco-jurubatuba/wp-content/uploads/2017/06/12_Base_Produtiva1.jpg</t>
  </si>
  <si>
    <t>http://minuta.gestaourbana.prefeitura.sp.gov.br/piu-arco-jurubatuba/wp-content/uploads/2017/06/13_Sistema_Viario_Estrutural.jpg</t>
  </si>
  <si>
    <t>http://minuta.gestaourbana.prefeitura.sp.gov.br/piu-arco-jurubatuba/wp-content/uploads/2017/06/14_Melhoramentos_Viarios_PDE.jpg</t>
  </si>
  <si>
    <t>http://minuta.gestaourbana.prefeitura.sp.gov.br/piu-arco-jurubatuba/wp-content/uploads/2017/06/15_Origem_ACJ1.jpg</t>
  </si>
  <si>
    <t>http://minuta.gestaourbana.prefeitura.sp.gov.br/piu-arco-jurubatuba/wp-content/uploads/2017/06/16_Destino_ACJ1.jpg</t>
  </si>
  <si>
    <t>http://minuta.gestaourbana.prefeitura.sp.gov.br/piu-arco-jurubatuba/wp-content/uploads/2017/06/17_Predominancia_de_uso_nao_residencial1.jpg</t>
  </si>
  <si>
    <t>http://minuta.gestaourbana.prefeitura.sp.gov.br/piu-arco-jurubatuba/wp-content/uploads/2017/06/18_Zoneamento1.jpg</t>
  </si>
  <si>
    <t>http://gestaourbana.prefeitura.sp.gov.br/wp-content/uploads/2017/06/ACJ_consulta-publica.pdf</t>
  </si>
  <si>
    <t>http://gestaourbana.prefeitura.sp.gov.br/wp-content/uploads/2017/06/ACJ_Consulta-Publica_Final_Za.pdf</t>
  </si>
  <si>
    <t>http://gestaourbana.prefeitura.sp.gov.br/wp-content/uploads/2018/03/NOTA_TECNICA_PLANO_URBANISTICO.pdf</t>
  </si>
  <si>
    <t>http://gestaourbana.prefeitura.sp.gov.br/noticias/prefeitura-abre-consulta-publica-para-o-pl-do-projeto-de-intervencao-urbana-arco-jurubatuba-piu-acj/</t>
  </si>
  <si>
    <t>nome_publico_do_arquivo</t>
  </si>
  <si>
    <t>http://minuta.gestaourbana.prefeitura.sp.gov.br/pl-arco-jurubatuba/#/consulta</t>
  </si>
  <si>
    <t>http://gestaourbana.prefeitura.sp.gov.br/wp-content/uploads/2018/03/ACJU-02-24.pdf</t>
  </si>
  <si>
    <t>Apresentacao</t>
  </si>
  <si>
    <t>http://gestaourbana.prefeitura.sp.gov.br/wp-content/uploads/2018/03/ACJ_PIU_2018_Capela-do-Socorro.pdf</t>
  </si>
  <si>
    <t>http://gestaourbana.prefeitura.sp.gov.br/wp-content/uploads/2018/03/PIU_ACJU_ata_2018_02_24.pdf</t>
  </si>
  <si>
    <t>http://gestaourbana.prefeitura.sp.gov.br/wp-content/uploads/2018/03/PIU_ACJU_Contribuicoes_Audiencia_2018_02_24.pdf</t>
  </si>
  <si>
    <t>http://gestaourbana.prefeitura.sp.gov.br/wp-content/uploads/2018/03/ACJU-03-06.pdf</t>
  </si>
  <si>
    <t>http://gestaourbana.prefeitura.sp.gov.br/wp-content/uploads/2018/03/ACJ_PIU_2018_Santo-Amaro.pdf</t>
  </si>
  <si>
    <t>http://gestaourbana.prefeitura.sp.gov.br/wp-content/uploads/2018/03/ACJU-03-10.pdf</t>
  </si>
  <si>
    <t>http://gestaourbana.prefeitura.sp.gov.br/wp-content/uploads/2018/03/ACJ_PIU_2018_Campo-Limpo-e-M%C2%B4Boi-Mirim.pdf</t>
  </si>
  <si>
    <t>Apresentação - SMDU e SP URBANISMO: Planos e Projetos Urbanos (SP 2040)</t>
  </si>
  <si>
    <t>Apresentação SMDU: Revisão dos Marcos Regulatórios</t>
  </si>
  <si>
    <t>Apresentação SMDU: Plano Municipal de Gestão de Águas Pluviais</t>
  </si>
  <si>
    <t>Apresentação SMDU: Agenda de Trabalho e Informes</t>
  </si>
  <si>
    <t>Apresentação SF: O Instrumetno da PMI</t>
  </si>
  <si>
    <t xml:space="preserve">Apresentação SMDU: Apresentação do Arco Tietê </t>
  </si>
  <si>
    <t>Conjunto de Mapas Tematicos</t>
  </si>
  <si>
    <t>http://www.prefeitura.sp.gov.br/cidade/secretarias/upload/chamadas/arcotiete_seminario_diretrizes_1367360079.pdf</t>
  </si>
  <si>
    <t>http://www.prefeitura.sp.gov.br/cidade/secretarias/upload/desenvolvimento_urbano/arquivos/arco-tiete/sf_seminario_arcotiete_20130402.pdf</t>
  </si>
  <si>
    <t>http://www.prefeitura.sp.gov.br/cidade/secretarias/upload/desenvolvimento_urbano/arquivos/arco-tiete/smdu_seminario_arcotiete_informes_20130402.pdf</t>
  </si>
  <si>
    <t>http://www.prefeitura.sp.gov.br/cidade/secretarias/upload/desenvolvimento_urbano/arquivos/arco-tiete/SMT-Seminario-ArcoTiete-diretrizes-20130404.pdf</t>
  </si>
  <si>
    <t>http://www.prefeitura.sp.gov.br/cidade/secretarias/upload/desenvolvimento_urbano/arquivos/arco-tiete/STM-Seminario-ArcoTiete-20130404.pdf</t>
  </si>
  <si>
    <t>http://www.prefeitura.sp.gov.br/cidade/secretarias/upload/desenvolvimento_urbano/arquivos/arco-tiete/DH-Seminario-ArcoTiete-20130404.pdf</t>
  </si>
  <si>
    <t>http://www.prefeitura.sp.gov.br/cidade/secretarias/upload/desenvolvimento_urbano/arquivos/arco-tiete/Emplasa-1-Seminario-ArcoTiete-20130404.pdf</t>
  </si>
  <si>
    <t>http://www.prefeitura.sp.gov.br/cidade/secretarias/upload/desenvolvimento_urbano/arquivos/arco-tiete/emplasa_2seminario_arcotiete20130404.pdf</t>
  </si>
  <si>
    <t>Apresentação SMDU: Registro da Sessão 04/04/2013</t>
  </si>
  <si>
    <t>http://www.prefeitura.sp.gov.br/cidade/secretarias/upload/desenvolvimento_urbano/arquivos/arco-tiete/registro-sessao-020130404.pdf</t>
  </si>
  <si>
    <t>http://www.prefeitura.sp.gov.br/cidade/secretarias/upload/desenvolvimento_urbano/arquivos/arco-tiete/PMH-Seminario-ArcoTiete-20130409.pdf</t>
  </si>
  <si>
    <t>http://www.prefeitura.sp.gov.br/cidade/secretarias/upload/desenvolvimento_urbano/arquivos/arco-tiete/casapaulista_seminario_arcotiete_20130409.pdf</t>
  </si>
  <si>
    <t>http://www.prefeitura.sp.gov.br/cidade/secretarias/upload/desenvolvimento_urbano/arquivos/arco-tiete/SVMA-Seminario-ArcoTiete-20130409.pdf</t>
  </si>
  <si>
    <t>http://www.prefeitura.sp.gov.br/cidade/secretarias/upload/desenvolvimento_urbano/arquivos/arco-tiete/SMDU-Seminario-ArcoTiete-20130409.pdf</t>
  </si>
  <si>
    <t>http://www.prefeitura.sp.gov.br/cidade/secretarias/upload/desenvolvimento_urbano/arquivos/arco-tiete/registro-sessao-20130409.pdf</t>
  </si>
  <si>
    <t>Apresentação SMDU: Registro da Sessão 09/04/2013</t>
  </si>
  <si>
    <t>http://www.prefeitura.sp.gov.br/cidade/secretarias/upload/desenvolvimento_urbano/arquivos/arco-tiete/smdu_seminario_arcotietepde_11042013.pdf</t>
  </si>
  <si>
    <t>http://gestaourbana.prefeitura.sp.gov.br/wp-admin/post.php?post=6859&amp;action=edit</t>
  </si>
  <si>
    <t>http://www.prefeitura.sp.gov.br/cidade/secretarias/upload/desenvolvimento_urbano/arquivos/arco-tiete/smduspurb_seminario_arcotieteab_20130411.pdf</t>
  </si>
  <si>
    <t>http://gestaourbana.prefeitura.sp.gov.br/wp-admin/post.php?post=6862&amp;action=edit</t>
  </si>
  <si>
    <t>Apresentação SMDU: Registro da Sessão 11/04/2013</t>
  </si>
  <si>
    <t>Apresentação SMDU: Registro da Sessão 26/04/2013</t>
  </si>
  <si>
    <t>http://www.prefeitura.sp.gov.br/cidade/secretarias/upload/chamadas/ata_26-04-2013_1370377766.pdf</t>
  </si>
  <si>
    <t>http://www.prefeitura.sp.gov.br/cidade/secretarias/upload/desenvolvimento_urbano/arquivos/arco-tiete/registro-sesao-20130411.pdf</t>
  </si>
  <si>
    <t>http://www.prefeitura.sp.gov.br/cidade/secretarias/upload/desenvolvimento_urbano/arquivos/arco-tiete/conjunto_mapas_arco_tiete.pdf</t>
  </si>
  <si>
    <t>Esclarecimentos sobre o chamamento público</t>
  </si>
  <si>
    <t>Arco Tietê - Notad de Esclarecimento</t>
  </si>
  <si>
    <t>Esclarecimentos - Período de 09 a 22 de maio</t>
  </si>
  <si>
    <t>Esclarecimentos - 26 de setembro de 2013</t>
  </si>
  <si>
    <t>Fatos Relevantes - 04 de fevereiro de 2014</t>
  </si>
  <si>
    <t>Comunicados CEA - Data de Entrega - 1ª fase</t>
  </si>
  <si>
    <t>Comunicados CEA - Estudos de pré viabilidade - 1ª fase</t>
  </si>
  <si>
    <t>Comunicados CEA - Chamamento Público - Forma de Entrega dos Estudos da 1ª fase</t>
  </si>
  <si>
    <t xml:space="preserve">Comunicado 2ª fase do Chamamento Público - Apresentação do Relatório Resumo </t>
  </si>
  <si>
    <t>Comunicado 2ª fase do Chamamento Público - Relatório Resumo</t>
  </si>
  <si>
    <t>Comunicado 2ª fase do Chamamento Público - Metodologias e critérios de aproveitamento dos estudos</t>
  </si>
  <si>
    <t>Comunicado 2ª fase do Chamamento Público - Tabela Ressarcimento 1ª Fase</t>
  </si>
  <si>
    <t>Ata de reunião da Comissão Especial de Avaliação instituída pela portaria N.º 010/2013/SMDU.G alteradas pelas portarias N.º 069/2013/SMDU.G e N.º 090/2013/SMDU.G</t>
  </si>
  <si>
    <t>Ata de reunião da comissão especial de avaliação instituída pela Portaria n.º 010/2013/SMDU.G recebimento dos estudos de viabilidade – 2.ª fase</t>
  </si>
  <si>
    <t>Ata de reunião da Comissão Especial De Avaliação – Chamamento Público N.º 001/2013/SMDU</t>
  </si>
  <si>
    <t>Ata de reunião da Comissão Especial de Avaliação – Chamamento Público nº 001/2013/SMDU</t>
  </si>
  <si>
    <t>Ata de Julgamento de Recursos</t>
  </si>
  <si>
    <t>Ata de Reunião de Julgamento de Habilitação</t>
  </si>
  <si>
    <t>Ata de reunião que estabelece o prazo de execução da 1a. fase</t>
  </si>
  <si>
    <t>Ata de Reunião da Comissão Especial de Avaliação Instituída pela portaria n.º 10/2013/SMDU.G- recebimento dos estudos de pré-viabilidade – 1.ª fase</t>
  </si>
  <si>
    <t>Ata de reunião da Comissão Especial de Avaliação – análise de adequação técnica dos estudos de pré-viabilidade – 1.ª fase.</t>
  </si>
  <si>
    <t>Ata de recebimento de manifestação Magalhães e de novas comprovações de despesas e prorrogação prazo comprovação despesas – publicação</t>
  </si>
  <si>
    <t>Ata de julgamento de recursos e manifestações de interesse 2.ª Fase</t>
  </si>
  <si>
    <t>Ata da Reunião Aberta para Apresentação do Chamamento Público do Arco Tietê realizada</t>
  </si>
  <si>
    <t>Ata da 2ª Reunião Aberta para Apresentação do Chamamento Público do Arco Tietê realizada</t>
  </si>
  <si>
    <t>Relatório Técnico da oficina do Subsetor A1 – Plano de Urbanização para o Subsetor A1 da Operação Urbana Consorciada Água Branca</t>
  </si>
  <si>
    <t>Vídeos - Audiencia Publica Arco Tietê - Parte I</t>
  </si>
  <si>
    <t>Vídeos - Audiencia Publica Arco Tietê - Parte II</t>
  </si>
  <si>
    <t>http://gestaourbana.prefeitura.sp.gov.br/wp-content/uploads/2014/08/Ata-recebimento-propostas-2a-fase.pdf</t>
  </si>
  <si>
    <t>http://www.prefeitura.sp.gov.br/cidade/secretarias/upload/chamadas/ata_reuniao-prorrogacao_de_prazo_20_05_2014_1401305482.pdf</t>
  </si>
  <si>
    <t>http://www.prefeitura.sp.gov.br/cidade/secretarias/upload/chamadas/ata_consulta_adiamento_13_05_2014_1401305492.pdf</t>
  </si>
  <si>
    <t>http://www.prefeitura.sp.gov.br/cidade/secretarias/upload/chamadas/ata_analise_da_adequacao_tecnica_1375452816.pdf</t>
  </si>
  <si>
    <t>http://www.prefeitura.sp.gov.br/cidade/secretarias/upload/chamadas/arco_tiete_-_ata_da_reuniao_da_comissao_especial_de_avaliacao_-_julgamento_dos_recursos_1378831154.pdf</t>
  </si>
  <si>
    <t>http://www.prefeitura.sp.gov.br/cidade/secretarias/upload/chamadas/ata_julgamento_final_habilitacao_-_gp_aprovada_1364416130.pdf</t>
  </si>
  <si>
    <t>http://www.prefeitura.sp.gov.br/cidade/secretarias/upload/chamadas/ata_prazo_1_fase_1366227606.pdf</t>
  </si>
  <si>
    <t>http://gestaourbana.prefeitura.sp.gov.br/wp-admin/post.php?post=6869&amp;action=edit</t>
  </si>
  <si>
    <t>http://www.prefeitura.sp.gov.br/cidade/secretarias/upload/chamadas/arco_teite_-_ata_09-01-2014_-_recebimento_de__manifestacao_magalhaes_e_de_novas_comprovacoes_de_despesas_e_prorrogacao_prazo_comprovacao_despesas_-_publicacao_1389793858.pdf</t>
  </si>
  <si>
    <t>http://www.prefeitura.sp.gov.br/cidade/secretarias/upload/chamadas/extrato_ata_2_reuniao_aberta_-_07-03-2013_-_final_1363634140.pdf</t>
  </si>
  <si>
    <t>http://gestaourbana.prefeitura.sp.gov.br/wp-content/uploads/2015/03/OUCAB_Oficina_Relat%C3%B3rio-anexos_02.pdf</t>
  </si>
  <si>
    <t>https://www.youtube.com/watch?v=t0xJobdxPJA</t>
  </si>
  <si>
    <t>https://www.youtube.com/watch?v=jqmf6u0-g-o</t>
  </si>
  <si>
    <t>http://www.prefeitura.sp.gov.br/cidade/secretarias/upload/chamadas/ata_-_18-07-2014_-_prorrogacao_de_prazo_1406043697.pdf</t>
  </si>
  <si>
    <t>http://gestaourbana.prefeitura.sp.gov.br/wp-content/uploads/2014/08/Documento2.pdf</t>
  </si>
  <si>
    <t>http://www.prefeitura.sp.gov.br/cidade/secretarias/upload/chamadas/arco_tiet_-_nota_de_esclarecimento_1370903724.pdf</t>
  </si>
  <si>
    <t>http://www.prefeitura.sp.gov.br/cidade/secretarias/upload/chamadas/esclarecimentos_periodo_09_a_22_de_maio_1370903998.pdf</t>
  </si>
  <si>
    <t>Esclarecimentos - Periodo de 26 de maio a 7 de junho</t>
  </si>
  <si>
    <t>http://www.prefeitura.sp.gov.br/cidade/secretarias/upload/chamadas/esclarecimentos_periodo_26_de_maio_a_07_de_junho_1370904093.pdf</t>
  </si>
  <si>
    <t>http://www.prefeitura.sp.gov.br/cidade/secretarias/upload/chamadas/esclarecimentos_-_26_set_2013_1380230928.pdf</t>
  </si>
  <si>
    <t>http://www.prefeitura.sp.gov.br/cidade/secretarias/upload/chamadas/arco_tiet_-_fatos_relevantes_1392223423.pdf</t>
  </si>
  <si>
    <t>http://www.prefeitura.sp.gov.br/cidade/secretarias/upload/chamadas/comunicado_cea_-_data_de_entrega_1370903813.pdf</t>
  </si>
  <si>
    <t>http://www.prefeitura.sp.gov.br/cidade/secretarias/upload/chamadas/comunicado_audiencia_publica_1377717925.pdf</t>
  </si>
  <si>
    <t>http://www.prefeitura.sp.gov.br/cidade/secretarias/upload/chamadas/arco_tiet_-_comunicado_-_forma_de_entrega_dos_estudos_da_1__fase_1371139561.pdf</t>
  </si>
  <si>
    <t>http://gestaourbanasp.org/arquivos/arco_tiete/ACT_2aFase_AP_DO_Nov.pdf</t>
  </si>
  <si>
    <t>http://gestaourbanasp.org/arquivos/arco_tiete/ARCO_TIETE_2aFase_RelResumo_DO_Nov.pdf</t>
  </si>
  <si>
    <t>http://gestaourbana.prefeitura.sp.gov.br/wp-content/uploads/2013/12/Tabela-ressarcimento-1%C2%AA-Fase.pdf</t>
  </si>
  <si>
    <t>http://minuta.gestaourbana.prefeitura.sp.gov.br/piu-vila-olimpia/wp-content/uploads/2018/02/PIU_VO_Consulta_Diagnostico.pdf</t>
  </si>
  <si>
    <t>http://minuta.gestaourbana.prefeitura.sp.gov.br/piu-vila-olimpia/wp-content/uploads/2018/02/PIU_VO_Consulta_ProgramaInteressePublico.pdf</t>
  </si>
  <si>
    <t>http://minuta.gestaourbana.prefeitura.sp.gov.br/piu-vila-olimpia/</t>
  </si>
  <si>
    <t>http://minuta.gestaourbana.prefeitura.sp.gov.br/piu-vila-olimpia/wp-content/uploads/2018/02/PIU_VO_Consulta_Mapas.pdf</t>
  </si>
  <si>
    <t>http://gestaourbana.prefeitura.sp.gov.br/noticias/participe-da-consulta-publica-para-o-piu-vila-olimpia/</t>
  </si>
  <si>
    <t>http://minuta.gestaourbana.prefeitura.sp.gov.br/piu-nacoes-unidas/#/consulta</t>
  </si>
  <si>
    <t>http://gestaourbana.prefeitura.sp.gov.br/wp-content/uploads/2016/03/PIU-NacoesUnidas_anexo1.pdf</t>
  </si>
  <si>
    <t>http://gestaourbana.prefeitura.sp.gov.br/wp-content/uploads/2016/03/PIU-Nacoes-Unidas_anexo2.pdf</t>
  </si>
  <si>
    <t>http://gestaourbana.prefeitura.sp.gov.br/noticias/piu-nacoes-unidas-em-consulta-publica-participe/</t>
  </si>
  <si>
    <t>http://gestaourbana.prefeitura.sp.gov.br/wp-content/uploads/2014/08/MINUTA_PL_ACT_V1_gestaourbana_out2016.pdf</t>
  </si>
  <si>
    <t>Sumário Executivo</t>
  </si>
  <si>
    <t>http://gestaourbana.prefeitura.sp.gov.br/wp-content/uploads/2016/10/Sum%C3%A1rio-Executivo-PIU-ACT.pdf</t>
  </si>
  <si>
    <t>http://gestaourbana.prefeitura.sp.gov.br/wp-content/uploads/2016/03/ACT_PIU.pdf</t>
  </si>
  <si>
    <t>http://gestaourbana.prefeitura.sp.gov.br/wp-content/uploads/2016/03/Contribui%C3%A7%C3%B5es-PIU-ACT.pdf</t>
  </si>
  <si>
    <t>http://minuta.gestaourbana.prefeitura.sp.gov.br/piu-act/wp-content/uploads/2016/10/quadros/Quadro_1A.pdf</t>
  </si>
  <si>
    <t>Quadro 1A</t>
  </si>
  <si>
    <t>Quadro 1B</t>
  </si>
  <si>
    <t>http://minuta.gestaourbana.prefeitura.sp.gov.br/piu-act/wp-content/uploads/2016/10/quadros/Quadro_1B.pdf</t>
  </si>
  <si>
    <t>http://minuta.gestaourbana.prefeitura.sp.gov.br/piu-act/wp-content/uploads/2016/10/quadros/Quadro_1C.pdf</t>
  </si>
  <si>
    <t>Quadro 1C</t>
  </si>
  <si>
    <t>Quadro 1D</t>
  </si>
  <si>
    <t>http://minuta.gestaourbana.prefeitura.sp.gov.br/piu-act/wp-content/uploads/2016/10/quadros/Quadro_1D.pdf</t>
  </si>
  <si>
    <t>Quadro 2</t>
  </si>
  <si>
    <t>http://minuta.gestaourbana.prefeitura.sp.gov.br/piu-act/wp-content/uploads/2016/10/quadros/Quadro_2.pdf</t>
  </si>
  <si>
    <t>Quadro 2A</t>
  </si>
  <si>
    <t>http://minuta.gestaourbana.prefeitura.sp.gov.br/piu-act/wp-content/uploads/2016/10/quadros/Quadro_2a.pdf</t>
  </si>
  <si>
    <t>Quadro 3</t>
  </si>
  <si>
    <t>http://minuta.gestaourbana.prefeitura.sp.gov.br/piu-act/wp-content/uploads/2016/10/quadros/Quadro_3.pdf</t>
  </si>
  <si>
    <t>Quadro 3A</t>
  </si>
  <si>
    <t>http://minuta.gestaourbana.prefeitura.sp.gov.br/piu-act/wp-content/uploads/2016/10/quadros/Quadro_3A.pdf</t>
  </si>
  <si>
    <t>Quadro 4</t>
  </si>
  <si>
    <t>http://minuta.gestaourbana.prefeitura.sp.gov.br/piu-act/wp-content/uploads/2016/10/quadros/Quadro_4.pdf</t>
  </si>
  <si>
    <t>http://minuta.gestaourbana.prefeitura.sp.gov.br/piu-act/wp-content/uploads/2016/10/mapas/ACT_99_6U_001_V00.pdf</t>
  </si>
  <si>
    <t>Mapa I – Plano Urbanístico</t>
  </si>
  <si>
    <t>Mapa II – Perímetros de Adesão AIU e Perímetro Expandido</t>
  </si>
  <si>
    <t>Mapa III – Parâmetros Urbanísticos</t>
  </si>
  <si>
    <t>Mapa IV – Compartimentos Ambientais e Sistema de Drenagem</t>
  </si>
  <si>
    <t>Mapa V – Perímetros de Atuação Especial</t>
  </si>
  <si>
    <t>Mapa VI – Favelas, ZEIS</t>
  </si>
  <si>
    <t>Mapa VII – Áreas Verdes</t>
  </si>
  <si>
    <t>Mapa VIII – Plano de Melhoramentos Viários</t>
  </si>
  <si>
    <t>Mapa IX – Programa de Intervenções:</t>
  </si>
  <si>
    <t>http://minuta.gestaourbana.prefeitura.sp.gov.br/piu-act/wp-content/uploads/2016/10/mapas/ACT_99_6U_009_V00.pdf</t>
  </si>
  <si>
    <t>http://minuta.gestaourbana.prefeitura.sp.gov.br/piu-act/wp-content/uploads/2016/10/mapas/ACT_99_6U_008_V00.pdf</t>
  </si>
  <si>
    <t>http://minuta.gestaourbana.prefeitura.sp.gov.br/piu-act/wp-content/uploads/2016/10/mapas/ACT_99_6U_007_V00.pdf</t>
  </si>
  <si>
    <t>http://minuta.gestaourbana.prefeitura.sp.gov.br/piu-act/wp-content/uploads/2016/10/mapas/ACT_99_6U_006_V00.pdf</t>
  </si>
  <si>
    <t>http://minuta.gestaourbana.prefeitura.sp.gov.br/piu-act/wp-content/uploads/2016/10/mapas/ACT_99_6U_005_V00.pdf</t>
  </si>
  <si>
    <t>http://minuta.gestaourbana.prefeitura.sp.gov.br/piu-act/wp-content/uploads/2016/10/mapas/ACT_99_6U_004_V00.pdf</t>
  </si>
  <si>
    <t>http://minuta.gestaourbana.prefeitura.sp.gov.br/piu-act/wp-content/uploads/2016/10/mapas/ACT_99_6U_003_V00.pdf</t>
  </si>
  <si>
    <t>http://minuta.gestaourbana.prefeitura.sp.gov.br/piu-act/wp-content/uploads/2016/10/mapas/ACT_99_6U_002_V00.pdf</t>
  </si>
  <si>
    <t>http://gestaourbana.prefeitura.sp.gov.br/wp-content/uploads/2014/08/ACT_Ata_Audiencia-Publica_2016-11-22.pdf</t>
  </si>
  <si>
    <t>Ata da Audiência Pública 22/11/2016: Auditório Azul do Sindicato dos Bancários – Centro</t>
  </si>
  <si>
    <t>http://gestaourbana.prefeitura.sp.gov.br/wp-content/uploads/2014/08/ACT_Ata_Audiencia-Publica_2016-11-16_Z.pdf</t>
  </si>
  <si>
    <t>Ata da Audiência Pública 16/11/2016: Subprefeitura de Santana/Tucuruvi</t>
  </si>
  <si>
    <t>http://gestaourbana.prefeitura.sp.gov.br/wp-content/uploads/2014/08/ACT_Ata_Audiencia-P%C3%BAblica_-2016-11-10_z.pdf</t>
  </si>
  <si>
    <t>Ata da Audiência Pública 10/11/2016: Companhia de Engenharia de Tráfego – Água Branca</t>
  </si>
  <si>
    <t>http://gestaourbana.prefeitura.sp.gov.br/wp-content/uploads/2014/08/ACT_Ata_Audiencia-Publica_2016-11-09-1.pdf</t>
  </si>
  <si>
    <t>Apresentação SMT - Mobilidade e Acessibilidade</t>
  </si>
  <si>
    <t>Apresentação STM: Mobilidade e Acessibilidade</t>
  </si>
  <si>
    <t>Apresentação DH-SLT: Planejamento Metropolitano</t>
  </si>
  <si>
    <t>Apresentação EMPLASA 1: Planejamento Metropolitano</t>
  </si>
  <si>
    <t>Apresentação EMPLASA 2: Planejamento Metropolitano</t>
  </si>
  <si>
    <t>Apresentação PMH: Planejamento Habitacional</t>
  </si>
  <si>
    <t>Apresentação CASA PAULISTA: Planejamento Habitacional</t>
  </si>
  <si>
    <t>Apresentação SVMA: Planejamento Ambiental</t>
  </si>
  <si>
    <t>Apresentação SMDHC: Metodologia de Participação</t>
  </si>
  <si>
    <t>Apresentação SEADE: Planejamento Econômico</t>
  </si>
  <si>
    <t>Ata da Audiência Pública 09/11/2016: Casa de Cultura Salvador Ligabue – Freguesia do Ó</t>
  </si>
  <si>
    <t>http://minuta.gestaourbana.prefeitura.sp.gov.br/piu-vila-leopoldina/#/</t>
  </si>
  <si>
    <t>http://minuta.gestaourbana.prefeitura.sp.gov.br/piu-vila-leopoldina/static/pdf/02_diagnostico-socio-territorial.pdf</t>
  </si>
  <si>
    <t>Diagnóstico Socio Territorial</t>
  </si>
  <si>
    <t>Proposta de Ordenamento Urbanístico</t>
  </si>
  <si>
    <t>Modelagem Econômica da Intervenção</t>
  </si>
  <si>
    <t>Modelo de Gestão</t>
  </si>
  <si>
    <t>Modelo Jurídico</t>
  </si>
  <si>
    <t>Caderno Completo - Minuta</t>
  </si>
  <si>
    <t>http://minuta.gestaourbana.prefeitura.sp.gov.br/piu-vila-leopoldina/static/pdf/04_proposta-de-ordenamento-urbanistico.pdf</t>
  </si>
  <si>
    <t>http://minuta.gestaourbana.prefeitura.sp.gov.br/piu-vila-leopoldina/static/pdf/03_programa-de-interesse-publico.pdf</t>
  </si>
  <si>
    <t>http://minuta.gestaourbana.prefeitura.sp.gov.br/piu-vila-leopoldina/static/pdf/05_modelagem-economica-da-intervencao.pdf</t>
  </si>
  <si>
    <t>http://minuta.gestaourbana.prefeitura.sp.gov.br/piu-vila-leopoldina/static/pdf/06_modelo-de-gestao.pdf</t>
  </si>
  <si>
    <t>http://minuta.gestaourbana.prefeitura.sp.gov.br/piu-vila-leopoldina/static/pdf/07_modelo-juridico.pdf</t>
  </si>
  <si>
    <t>http://minuta.gestaourbana.prefeitura.sp.gov.br/piu-vila-leopoldina/static/pdf/00_caderno-completo.pdf</t>
  </si>
  <si>
    <t>http://minuta.gestaourbana.prefeitura.sp.gov.br/piu-terminais/#/item-1</t>
  </si>
  <si>
    <t>Texto da Consulta Pública - Introdução</t>
  </si>
  <si>
    <t>Texto da Consulta Pública - Terminal Capelinha</t>
  </si>
  <si>
    <t>http://minuta.gestaourbana.prefeitura.sp.gov.br/piu-terminais/#/capelinha</t>
  </si>
  <si>
    <t>Texto da Consulta Pública - Terminal Campo Limpo</t>
  </si>
  <si>
    <t>Texto da Consulta Pública - Terminal Princesa Isabel</t>
  </si>
  <si>
    <t>http://minuta.gestaourbana.prefeitura.sp.gov.br/piu-terminais/#/campo-limpo</t>
  </si>
  <si>
    <t>http://minuta.gestaourbana.prefeitura.sp.gov.br/piu-terminais/#/princesa-isabel</t>
  </si>
  <si>
    <t>http://minuta.gestaourbana.prefeitura.sp.gov.br/piu-terminais/static/img/mapas/1_masterplan/Masterplan_Capelinha_full.jpg</t>
  </si>
  <si>
    <t>Masterplan - Terminal Capelinha</t>
  </si>
  <si>
    <t>Masterplan - Terminal Campo Limpo</t>
  </si>
  <si>
    <t>Masterplan - Terminal Princesa Isabel</t>
  </si>
  <si>
    <t>http://minuta.gestaourbana.prefeitura.sp.gov.br/piu-terminais/static/img/mapas/1_masterplan/Masterplan_Campo_Limpo_full.jpg</t>
  </si>
  <si>
    <t>http://minuta.gestaourbana.prefeitura.sp.gov.br/piu-terminais/static/img/mapas/1_masterplan/Masterplan_Princesa_Isabel_full.jpg</t>
  </si>
  <si>
    <t>Análise Urbanística - Terminal Capelinha</t>
  </si>
  <si>
    <t>Análise Urbanística - Terminal Campo Limpo</t>
  </si>
  <si>
    <t>Análise Urbanística - Terminal Princesa Isabel</t>
  </si>
  <si>
    <t>http://minuta.gestaourbana.prefeitura.sp.gov.br/piu-terminais/static/pdf/2_analise-urb/Mapa3_Analise_Urbanistica_Term_Capelinha.pdf</t>
  </si>
  <si>
    <t>http://minuta.gestaourbana.prefeitura.sp.gov.br/piu-terminais/static/pdf/3_analise-circ/Mapa4_Plano_Circulacao_Term_Campo_Limpo.pdf</t>
  </si>
  <si>
    <t>http://minuta.gestaourbana.prefeitura.sp.gov.br/piu-terminais/static/pdf/3_analise-circ/Mapa4_Plano_Circulacao_Term_Princesa_Isabel.pdf</t>
  </si>
  <si>
    <t>Plano de Circulação - Terminal Capelinha</t>
  </si>
  <si>
    <t>Plano de Circulação - Terminal Campo Limpo</t>
  </si>
  <si>
    <t>Plano de Circulação - Terminal Princesa Isabel</t>
  </si>
  <si>
    <t>Eixos - Terminal Capelinha</t>
  </si>
  <si>
    <t>Eixos - Terminal Campo Limpo</t>
  </si>
  <si>
    <t>Eixos - Terminal Princesa Isabel</t>
  </si>
  <si>
    <t>Rota Cicloviária - Terminal Capelinha</t>
  </si>
  <si>
    <t>Rota Cicloviária - Terminal Campo Limpo</t>
  </si>
  <si>
    <t>Rota Cicloviária - Terminal Princesa Isabel</t>
  </si>
  <si>
    <t>http://minuta.gestaourbana.prefeitura.sp.gov.br/piu-terminais/static/pdf/3_analise-circ/Mapa4_Plano_Circulacao_Term_Capelinha.pdf</t>
  </si>
  <si>
    <t>http://minuta.gestaourbana.prefeitura.sp.gov.br/piu-terminais/static/pdf/2_analise-urb/Mapa3_Analise_Urbanistica_Term_Princesa_Isabel.pdf</t>
  </si>
  <si>
    <t>http://minuta.gestaourbana.prefeitura.sp.gov.br/piu-terminais/static/pdf/4_eixos/Mapa5_Eixos_Term_Capelinha.pdf</t>
  </si>
  <si>
    <t>http://minuta.gestaourbana.prefeitura.sp.gov.br/piu-terminais/static/pdf/4_eixos/Mapa5_Eixos_Term_Campo_Limpo.pdf</t>
  </si>
  <si>
    <t>http://minuta.gestaourbana.prefeitura.sp.gov.br/piu-terminais/static/pdf/4_eixos/Mapa5_Eixos_Term_Princesa_Isabel.pdf</t>
  </si>
  <si>
    <t>http://minuta.gestaourbana.prefeitura.sp.gov.br/piu-terminais/static/pdf/5_rota-cicloviaria/Mapa6_Rota_Cicloviaria_Term_Campo_Limpo.pdf</t>
  </si>
  <si>
    <t>http://minuta.gestaourbana.prefeitura.sp.gov.br/piu-terminais/static/pdf/5_rota-cicloviaria/Mapa6_Rota_Cicloviaria_Term_Princesa_Isabel.pdf</t>
  </si>
  <si>
    <t>Texto Consulta Pública - Terminal Capelinha</t>
  </si>
  <si>
    <t>Texto Consulta Pública - Terminal Campo Limpo</t>
  </si>
  <si>
    <t>Texto Consulta Pública - Terminal Princesa Isabel</t>
  </si>
  <si>
    <t>http://minuta.gestaourbana.prefeitura.sp.gov.br/piu-terminal-capelinha/</t>
  </si>
  <si>
    <t>http://minuta.gestaourbana.prefeitura.sp.gov.br/piu-terminal-campo-limpo/</t>
  </si>
  <si>
    <t>http://minuta.gestaourbana.prefeitura.sp.gov.br/piu-terminal-princesa-isabel/</t>
  </si>
  <si>
    <t>http://gestaourbana.prefeitura.sp.gov.br/wp-content/uploads/2016/03/PIU-terminais-municipais_consultas-publicas.pdf</t>
  </si>
  <si>
    <t>http://gestaourbana.prefeitura.sp.gov.br/wp-content/uploads/2016/03/PIU-terminais-municipais_consultas-publicas_2017-08.pdf</t>
  </si>
  <si>
    <t>dúvida</t>
  </si>
  <si>
    <t>última atualização</t>
  </si>
  <si>
    <t>sumário</t>
  </si>
  <si>
    <t>planilha</t>
  </si>
  <si>
    <t>o que é</t>
  </si>
  <si>
    <t>o que falta fazer</t>
  </si>
  <si>
    <t>doc_PIUS_Base</t>
  </si>
  <si>
    <t>assosiação da planilha doc_PIUS com o banco de dados "PIUs_info.xls"</t>
  </si>
  <si>
    <t>doc_PIUS</t>
  </si>
  <si>
    <t>levantamento do que foi publicado no gestão urbana</t>
  </si>
  <si>
    <t>hiperlinks</t>
  </si>
  <si>
    <t>link dos documentos já publicados no gestão urbana</t>
  </si>
  <si>
    <t>estudos superados</t>
  </si>
  <si>
    <t>atualizar com os documentos do PIU Terminais e do Arco Tietê</t>
  </si>
  <si>
    <t>atualizar os documentos de diagnostico de 1 para 2</t>
  </si>
  <si>
    <t>nomear os arquivos corretamente</t>
  </si>
  <si>
    <t>resolver os que estão de vermelho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</si>
</sst>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_-;\-* #,##0.0_-;_-* &quot;-&quot;??_-;_-@_-"/>
  </numFmts>
  <fonts count="6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5" tint="0.39997558519241921"/>
      <name val="Arial"/>
      <family val="2"/>
    </font>
    <font>
      <sz val="10"/>
      <color theme="1"/>
      <name val="Arial"/>
      <family val="2"/>
    </font>
    <font>
      <sz val="10"/>
      <color theme="0" tint="-0.249977111117893"/>
      <name val="Arial"/>
      <family val="2"/>
    </font>
    <font>
      <sz val="10"/>
      <name val="Arial"/>
      <family val="2"/>
    </font>
    <font>
      <sz val="10"/>
      <color theme="5" tint="0.39997558519241921"/>
      <name val="Arial"/>
      <family val="2"/>
    </font>
    <font>
      <sz val="10"/>
      <color rgb="FFFF0000"/>
      <name val="Arial"/>
      <family val="2"/>
    </font>
    <font>
      <sz val="11"/>
      <color rgb="FFFF0000"/>
      <name val="Arial"/>
      <family val="2"/>
    </font>
    <font>
      <sz val="12"/>
      <name val="Arial"/>
      <family val="2"/>
    </font>
    <font>
      <sz val="9"/>
      <color rgb="FFFF000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9"/>
      <color theme="0" tint="-0.34998626667073579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3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0"/>
      <name val="Calibri"/>
      <family val="2"/>
    </font>
    <font>
      <sz val="10"/>
      <color theme="0" tint="-0.34998626667073579"/>
      <name val="Calibri"/>
      <family val="2"/>
    </font>
    <font>
      <b/>
      <sz val="10"/>
      <color rgb="FFFF000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0" tint="-0.499984740745262"/>
      <name val="Arial"/>
      <family val="2"/>
    </font>
    <font>
      <sz val="10"/>
      <color rgb="FFFF0000"/>
      <name val="Calibri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color rgb="FF0066FF"/>
      <name val="Arial"/>
      <family val="2"/>
    </font>
    <font>
      <u/>
      <sz val="9.9"/>
      <color theme="10"/>
      <name val="Calibri"/>
      <family val="2"/>
    </font>
    <font>
      <sz val="10"/>
      <color rgb="FF0000FF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9"/>
      <name val="Calibri"/>
      <family val="2"/>
    </font>
    <font>
      <sz val="9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 tint="-0.34998626667073579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u/>
      <sz val="10"/>
      <color rgb="FFFF0000"/>
      <name val="Arial"/>
      <family val="2"/>
    </font>
    <font>
      <u/>
      <sz val="10"/>
      <color rgb="FF0000FF"/>
      <name val="Arial"/>
      <family val="2"/>
    </font>
    <font>
      <b/>
      <sz val="16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theme="0" tint="-0.14996795556505021"/>
      </right>
      <top/>
      <bottom style="thin">
        <color theme="0" tint="-0.14996795556505021"/>
      </bottom>
      <diagonal/>
    </border>
  </borders>
  <cellStyleXfs count="3">
    <xf numFmtId="0" fontId="0" fillId="0" borderId="0"/>
    <xf numFmtId="0" fontId="48" fillId="0" borderId="0" applyNumberFormat="0" applyFill="0" applyBorder="0" applyAlignment="0" applyProtection="0">
      <alignment vertical="top"/>
      <protection locked="0"/>
    </xf>
    <xf numFmtId="43" fontId="50" fillId="0" borderId="0" applyFont="0" applyFill="0" applyBorder="0" applyAlignment="0" applyProtection="0"/>
  </cellStyleXfs>
  <cellXfs count="69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vertical="top"/>
    </xf>
    <xf numFmtId="0" fontId="8" fillId="0" borderId="3" xfId="0" applyFont="1" applyBorder="1" applyAlignment="1">
      <alignment horizontal="center" vertical="center"/>
    </xf>
    <xf numFmtId="0" fontId="9" fillId="0" borderId="2" xfId="0" applyFont="1" applyFill="1" applyBorder="1" applyAlignment="1">
      <alignment vertical="top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Fill="1" applyBorder="1" applyAlignment="1">
      <alignment vertical="top"/>
    </xf>
    <xf numFmtId="0" fontId="9" fillId="0" borderId="6" xfId="0" applyFont="1" applyFill="1" applyBorder="1" applyAlignment="1">
      <alignment vertical="top"/>
    </xf>
    <xf numFmtId="0" fontId="9" fillId="0" borderId="8" xfId="0" applyFont="1" applyFill="1" applyBorder="1" applyAlignment="1">
      <alignment vertical="top"/>
    </xf>
    <xf numFmtId="0" fontId="9" fillId="0" borderId="3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vertical="top" wrapText="1"/>
    </xf>
    <xf numFmtId="0" fontId="10" fillId="0" borderId="6" xfId="0" applyFont="1" applyFill="1" applyBorder="1" applyAlignment="1">
      <alignment vertical="top"/>
    </xf>
    <xf numFmtId="0" fontId="10" fillId="0" borderId="8" xfId="0" applyFont="1" applyFill="1" applyBorder="1" applyAlignment="1">
      <alignment vertical="top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/>
    </xf>
    <xf numFmtId="0" fontId="1" fillId="0" borderId="0" xfId="0" applyFont="1"/>
    <xf numFmtId="0" fontId="12" fillId="0" borderId="0" xfId="0" applyFont="1"/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0" borderId="1" xfId="0" applyFont="1" applyBorder="1" applyAlignment="1"/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0" borderId="10" xfId="0" applyFont="1" applyBorder="1"/>
    <xf numFmtId="0" fontId="4" fillId="0" borderId="10" xfId="0" applyFont="1" applyBorder="1"/>
    <xf numFmtId="0" fontId="5" fillId="0" borderId="10" xfId="0" applyFont="1" applyBorder="1"/>
    <xf numFmtId="0" fontId="13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4" fillId="0" borderId="11" xfId="0" applyFont="1" applyBorder="1"/>
    <xf numFmtId="0" fontId="13" fillId="0" borderId="11" xfId="0" applyFont="1" applyBorder="1"/>
    <xf numFmtId="0" fontId="14" fillId="0" borderId="11" xfId="0" applyFont="1" applyBorder="1"/>
    <xf numFmtId="0" fontId="16" fillId="0" borderId="11" xfId="0" applyFont="1" applyBorder="1"/>
    <xf numFmtId="0" fontId="17" fillId="0" borderId="11" xfId="0" applyFont="1" applyBorder="1"/>
    <xf numFmtId="0" fontId="15" fillId="0" borderId="11" xfId="0" applyFont="1" applyBorder="1"/>
    <xf numFmtId="0" fontId="3" fillId="0" borderId="11" xfId="0" applyFont="1" applyBorder="1"/>
    <xf numFmtId="0" fontId="13" fillId="0" borderId="17" xfId="0" applyFont="1" applyBorder="1"/>
    <xf numFmtId="0" fontId="13" fillId="0" borderId="18" xfId="0" applyFont="1" applyBorder="1"/>
    <xf numFmtId="0" fontId="13" fillId="0" borderId="15" xfId="0" applyFont="1" applyBorder="1"/>
    <xf numFmtId="0" fontId="13" fillId="0" borderId="0" xfId="0" applyFont="1" applyBorder="1"/>
    <xf numFmtId="0" fontId="4" fillId="0" borderId="0" xfId="0" applyFont="1" applyBorder="1"/>
    <xf numFmtId="0" fontId="13" fillId="2" borderId="16" xfId="0" applyFont="1" applyFill="1" applyBorder="1"/>
    <xf numFmtId="0" fontId="0" fillId="0" borderId="20" xfId="0" applyBorder="1"/>
    <xf numFmtId="0" fontId="0" fillId="0" borderId="10" xfId="0" applyBorder="1" applyAlignment="1">
      <alignment horizontal="center"/>
    </xf>
    <xf numFmtId="0" fontId="13" fillId="2" borderId="15" xfId="0" applyFont="1" applyFill="1" applyBorder="1"/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/>
    <xf numFmtId="0" fontId="4" fillId="0" borderId="17" xfId="0" applyFont="1" applyBorder="1"/>
    <xf numFmtId="0" fontId="13" fillId="0" borderId="17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16" xfId="0" applyFont="1" applyBorder="1"/>
    <xf numFmtId="0" fontId="4" fillId="0" borderId="18" xfId="0" applyFont="1" applyBorder="1"/>
    <xf numFmtId="0" fontId="3" fillId="0" borderId="16" xfId="0" applyFont="1" applyBorder="1"/>
    <xf numFmtId="0" fontId="3" fillId="0" borderId="18" xfId="0" applyFont="1" applyBorder="1"/>
    <xf numFmtId="0" fontId="4" fillId="0" borderId="15" xfId="0" applyFont="1" applyBorder="1"/>
    <xf numFmtId="0" fontId="3" fillId="0" borderId="15" xfId="0" applyFont="1" applyBorder="1"/>
    <xf numFmtId="0" fontId="19" fillId="0" borderId="0" xfId="0" applyFont="1"/>
    <xf numFmtId="0" fontId="15" fillId="0" borderId="17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8" fillId="0" borderId="0" xfId="0" applyFont="1"/>
    <xf numFmtId="0" fontId="15" fillId="0" borderId="17" xfId="0" applyFont="1" applyBorder="1"/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0" fillId="0" borderId="17" xfId="0" applyFont="1" applyBorder="1"/>
    <xf numFmtId="0" fontId="1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7" fillId="0" borderId="17" xfId="0" applyFont="1" applyBorder="1"/>
    <xf numFmtId="0" fontId="17" fillId="0" borderId="17" xfId="0" applyFont="1" applyFill="1" applyBorder="1"/>
    <xf numFmtId="0" fontId="4" fillId="0" borderId="0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9" fillId="4" borderId="4" xfId="0" applyFont="1" applyFill="1" applyBorder="1" applyAlignment="1">
      <alignment vertical="top"/>
    </xf>
    <xf numFmtId="0" fontId="9" fillId="4" borderId="6" xfId="0" applyFont="1" applyFill="1" applyBorder="1" applyAlignment="1">
      <alignment vertical="top"/>
    </xf>
    <xf numFmtId="0" fontId="0" fillId="0" borderId="17" xfId="0" applyBorder="1"/>
    <xf numFmtId="0" fontId="15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9" fillId="0" borderId="0" xfId="0" applyFont="1" applyBorder="1"/>
    <xf numFmtId="0" fontId="0" fillId="0" borderId="0" xfId="0" applyBorder="1"/>
    <xf numFmtId="0" fontId="6" fillId="0" borderId="17" xfId="0" applyFont="1" applyBorder="1" applyAlignment="1"/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0" fillId="0" borderId="16" xfId="0" applyBorder="1"/>
    <xf numFmtId="0" fontId="0" fillId="0" borderId="22" xfId="0" applyBorder="1"/>
    <xf numFmtId="0" fontId="0" fillId="0" borderId="10" xfId="0" applyBorder="1"/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10" xfId="0" applyFont="1" applyBorder="1" applyAlignment="1"/>
    <xf numFmtId="0" fontId="13" fillId="0" borderId="11" xfId="0" applyFont="1" applyBorder="1" applyAlignment="1">
      <alignment horizontal="left"/>
    </xf>
    <xf numFmtId="0" fontId="0" fillId="0" borderId="11" xfId="0" applyBorder="1"/>
    <xf numFmtId="0" fontId="6" fillId="0" borderId="10" xfId="0" applyFont="1" applyBorder="1" applyAlignment="1">
      <alignment horizontal="center"/>
    </xf>
    <xf numFmtId="0" fontId="0" fillId="0" borderId="12" xfId="0" applyBorder="1"/>
    <xf numFmtId="0" fontId="4" fillId="0" borderId="19" xfId="0" applyFont="1" applyBorder="1"/>
    <xf numFmtId="0" fontId="3" fillId="0" borderId="19" xfId="0" applyFont="1" applyBorder="1"/>
    <xf numFmtId="0" fontId="13" fillId="0" borderId="14" xfId="0" applyFont="1" applyBorder="1"/>
    <xf numFmtId="0" fontId="6" fillId="0" borderId="17" xfId="0" applyFont="1" applyBorder="1" applyAlignment="1">
      <alignment horizontal="center"/>
    </xf>
    <xf numFmtId="0" fontId="4" fillId="0" borderId="20" xfId="0" applyFont="1" applyBorder="1"/>
    <xf numFmtId="0" fontId="3" fillId="0" borderId="20" xfId="0" applyFont="1" applyBorder="1"/>
    <xf numFmtId="0" fontId="13" fillId="0" borderId="12" xfId="0" applyFont="1" applyBorder="1"/>
    <xf numFmtId="0" fontId="0" fillId="0" borderId="18" xfId="0" applyBorder="1"/>
    <xf numFmtId="0" fontId="0" fillId="0" borderId="21" xfId="0" applyBorder="1"/>
    <xf numFmtId="0" fontId="0" fillId="0" borderId="19" xfId="0" applyBorder="1"/>
    <xf numFmtId="0" fontId="0" fillId="0" borderId="14" xfId="0" applyBorder="1"/>
    <xf numFmtId="0" fontId="9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19" xfId="0" applyBorder="1" applyAlignment="1">
      <alignment horizontal="center" vertical="center"/>
    </xf>
    <xf numFmtId="0" fontId="22" fillId="0" borderId="0" xfId="0" applyFont="1" applyBorder="1" applyAlignment="1">
      <alignment horizontal="left"/>
    </xf>
    <xf numFmtId="0" fontId="22" fillId="0" borderId="0" xfId="0" applyFont="1" applyBorder="1"/>
    <xf numFmtId="0" fontId="9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vertical="center" wrapText="1"/>
    </xf>
    <xf numFmtId="0" fontId="17" fillId="0" borderId="11" xfId="0" applyFont="1" applyBorder="1" applyAlignment="1">
      <alignment horizontal="left"/>
    </xf>
    <xf numFmtId="0" fontId="15" fillId="0" borderId="10" xfId="0" applyFont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3" fillId="0" borderId="11" xfId="0" applyFont="1" applyBorder="1" applyAlignment="1">
      <alignment horizontal="center"/>
    </xf>
    <xf numFmtId="0" fontId="3" fillId="0" borderId="14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10" xfId="0" applyFont="1" applyBorder="1"/>
    <xf numFmtId="0" fontId="15" fillId="0" borderId="10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0" xfId="0" applyFont="1" applyBorder="1"/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3" fillId="0" borderId="12" xfId="0" applyFont="1" applyBorder="1"/>
    <xf numFmtId="0" fontId="3" fillId="0" borderId="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1" fillId="0" borderId="16" xfId="0" applyFont="1" applyBorder="1"/>
    <xf numFmtId="0" fontId="5" fillId="0" borderId="18" xfId="0" applyFont="1" applyBorder="1"/>
    <xf numFmtId="0" fontId="3" fillId="0" borderId="1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4" fillId="0" borderId="26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/>
    </xf>
    <xf numFmtId="0" fontId="9" fillId="5" borderId="4" xfId="0" applyFont="1" applyFill="1" applyBorder="1" applyAlignment="1">
      <alignment vertical="top"/>
    </xf>
    <xf numFmtId="0" fontId="9" fillId="5" borderId="6" xfId="0" applyFont="1" applyFill="1" applyBorder="1" applyAlignment="1">
      <alignment vertical="top"/>
    </xf>
    <xf numFmtId="0" fontId="9" fillId="5" borderId="2" xfId="0" applyFont="1" applyFill="1" applyBorder="1" applyAlignment="1">
      <alignment vertical="top"/>
    </xf>
    <xf numFmtId="0" fontId="0" fillId="6" borderId="0" xfId="0" applyFill="1" applyAlignment="1">
      <alignment horizontal="center"/>
    </xf>
    <xf numFmtId="0" fontId="9" fillId="6" borderId="4" xfId="0" applyFont="1" applyFill="1" applyBorder="1" applyAlignment="1">
      <alignment vertical="top"/>
    </xf>
    <xf numFmtId="0" fontId="9" fillId="6" borderId="6" xfId="0" applyFont="1" applyFill="1" applyBorder="1" applyAlignment="1">
      <alignment vertical="top"/>
    </xf>
    <xf numFmtId="0" fontId="9" fillId="6" borderId="27" xfId="0" applyFont="1" applyFill="1" applyBorder="1" applyAlignment="1">
      <alignment vertical="top"/>
    </xf>
    <xf numFmtId="0" fontId="9" fillId="0" borderId="29" xfId="0" applyFont="1" applyFill="1" applyBorder="1" applyAlignment="1">
      <alignment vertical="top"/>
    </xf>
    <xf numFmtId="0" fontId="9" fillId="0" borderId="31" xfId="0" applyFont="1" applyFill="1" applyBorder="1" applyAlignment="1">
      <alignment vertical="top"/>
    </xf>
    <xf numFmtId="0" fontId="0" fillId="7" borderId="0" xfId="0" applyFill="1" applyAlignment="1">
      <alignment horizontal="center"/>
    </xf>
    <xf numFmtId="0" fontId="9" fillId="7" borderId="8" xfId="0" applyFont="1" applyFill="1" applyBorder="1" applyAlignment="1">
      <alignment vertical="top"/>
    </xf>
    <xf numFmtId="0" fontId="0" fillId="2" borderId="0" xfId="0" applyFill="1" applyAlignment="1">
      <alignment horizontal="center"/>
    </xf>
    <xf numFmtId="0" fontId="10" fillId="2" borderId="6" xfId="0" applyFont="1" applyFill="1" applyBorder="1" applyAlignment="1">
      <alignment vertical="top"/>
    </xf>
    <xf numFmtId="0" fontId="9" fillId="2" borderId="2" xfId="0" applyFont="1" applyFill="1" applyBorder="1" applyAlignment="1">
      <alignment vertical="top"/>
    </xf>
    <xf numFmtId="0" fontId="26" fillId="5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9" fillId="0" borderId="34" xfId="0" applyFont="1" applyFill="1" applyBorder="1" applyAlignment="1">
      <alignment vertical="top"/>
    </xf>
    <xf numFmtId="0" fontId="26" fillId="5" borderId="35" xfId="0" applyFont="1" applyFill="1" applyBorder="1" applyAlignment="1">
      <alignment vertical="top"/>
    </xf>
    <xf numFmtId="0" fontId="26" fillId="5" borderId="36" xfId="0" applyFont="1" applyFill="1" applyBorder="1" applyAlignment="1">
      <alignment vertical="top"/>
    </xf>
    <xf numFmtId="0" fontId="26" fillId="0" borderId="37" xfId="0" applyFont="1" applyFill="1" applyBorder="1" applyAlignment="1">
      <alignment vertical="top"/>
    </xf>
    <xf numFmtId="0" fontId="26" fillId="5" borderId="33" xfId="0" applyFont="1" applyFill="1" applyBorder="1" applyAlignment="1">
      <alignment vertical="top"/>
    </xf>
    <xf numFmtId="0" fontId="26" fillId="6" borderId="35" xfId="0" applyFont="1" applyFill="1" applyBorder="1" applyAlignment="1">
      <alignment vertical="top"/>
    </xf>
    <xf numFmtId="0" fontId="26" fillId="6" borderId="36" xfId="0" applyFont="1" applyFill="1" applyBorder="1" applyAlignment="1">
      <alignment vertical="top"/>
    </xf>
    <xf numFmtId="0" fontId="26" fillId="6" borderId="38" xfId="0" applyFont="1" applyFill="1" applyBorder="1" applyAlignment="1">
      <alignment vertical="top"/>
    </xf>
    <xf numFmtId="0" fontId="9" fillId="0" borderId="39" xfId="0" applyFont="1" applyFill="1" applyBorder="1" applyAlignment="1">
      <alignment vertical="top"/>
    </xf>
    <xf numFmtId="0" fontId="27" fillId="5" borderId="0" xfId="0" applyFont="1" applyFill="1" applyAlignment="1">
      <alignment horizontal="center"/>
    </xf>
    <xf numFmtId="0" fontId="0" fillId="5" borderId="36" xfId="0" applyFont="1" applyFill="1" applyBorder="1" applyAlignment="1">
      <alignment vertical="top"/>
    </xf>
    <xf numFmtId="0" fontId="28" fillId="5" borderId="36" xfId="0" applyFont="1" applyFill="1" applyBorder="1"/>
    <xf numFmtId="0" fontId="28" fillId="5" borderId="37" xfId="0" applyFont="1" applyFill="1" applyBorder="1"/>
    <xf numFmtId="0" fontId="29" fillId="6" borderId="36" xfId="0" applyFont="1" applyFill="1" applyBorder="1" applyAlignment="1">
      <alignment vertical="top"/>
    </xf>
    <xf numFmtId="0" fontId="30" fillId="6" borderId="36" xfId="0" applyFont="1" applyFill="1" applyBorder="1" applyAlignment="1">
      <alignment vertical="top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8" fillId="5" borderId="36" xfId="0" applyFont="1" applyFill="1" applyBorder="1" applyAlignment="1">
      <alignment vertical="top"/>
    </xf>
    <xf numFmtId="0" fontId="3" fillId="5" borderId="36" xfId="0" applyFont="1" applyFill="1" applyBorder="1" applyAlignment="1">
      <alignment vertical="top"/>
    </xf>
    <xf numFmtId="0" fontId="3" fillId="6" borderId="36" xfId="0" applyFont="1" applyFill="1" applyBorder="1" applyAlignment="1">
      <alignment vertical="top"/>
    </xf>
    <xf numFmtId="0" fontId="3" fillId="5" borderId="36" xfId="0" applyFont="1" applyFill="1" applyBorder="1"/>
    <xf numFmtId="0" fontId="3" fillId="5" borderId="44" xfId="0" applyFont="1" applyFill="1" applyBorder="1" applyAlignment="1">
      <alignment vertical="top"/>
    </xf>
    <xf numFmtId="0" fontId="3" fillId="5" borderId="41" xfId="0" applyFont="1" applyFill="1" applyBorder="1"/>
    <xf numFmtId="0" fontId="0" fillId="5" borderId="44" xfId="0" applyFill="1" applyBorder="1"/>
    <xf numFmtId="0" fontId="28" fillId="5" borderId="40" xfId="0" applyFont="1" applyFill="1" applyBorder="1"/>
    <xf numFmtId="0" fontId="3" fillId="5" borderId="44" xfId="0" applyFont="1" applyFill="1" applyBorder="1"/>
    <xf numFmtId="0" fontId="3" fillId="5" borderId="40" xfId="0" applyFont="1" applyFill="1" applyBorder="1"/>
    <xf numFmtId="0" fontId="3" fillId="6" borderId="40" xfId="0" applyFont="1" applyFill="1" applyBorder="1"/>
    <xf numFmtId="0" fontId="0" fillId="6" borderId="40" xfId="0" applyFill="1" applyBorder="1"/>
    <xf numFmtId="0" fontId="3" fillId="6" borderId="36" xfId="0" applyFont="1" applyFill="1" applyBorder="1"/>
    <xf numFmtId="0" fontId="3" fillId="6" borderId="44" xfId="0" applyFont="1" applyFill="1" applyBorder="1"/>
    <xf numFmtId="0" fontId="3" fillId="6" borderId="44" xfId="0" applyFont="1" applyFill="1" applyBorder="1" applyAlignment="1">
      <alignment vertical="top"/>
    </xf>
    <xf numFmtId="0" fontId="0" fillId="6" borderId="44" xfId="0" applyFill="1" applyBorder="1"/>
    <xf numFmtId="0" fontId="28" fillId="6" borderId="40" xfId="0" applyFont="1" applyFill="1" applyBorder="1"/>
    <xf numFmtId="0" fontId="31" fillId="9" borderId="37" xfId="0" applyFont="1" applyFill="1" applyBorder="1" applyAlignment="1">
      <alignment horizontal="center"/>
    </xf>
    <xf numFmtId="0" fontId="3" fillId="9" borderId="45" xfId="0" applyFont="1" applyFill="1" applyBorder="1"/>
    <xf numFmtId="0" fontId="3" fillId="9" borderId="42" xfId="0" applyFont="1" applyFill="1" applyBorder="1"/>
    <xf numFmtId="0" fontId="3" fillId="5" borderId="44" xfId="0" applyFont="1" applyFill="1" applyBorder="1" applyAlignment="1">
      <alignment horizontal="left"/>
    </xf>
    <xf numFmtId="0" fontId="3" fillId="6" borderId="44" xfId="0" applyFont="1" applyFill="1" applyBorder="1" applyAlignment="1">
      <alignment horizontal="left"/>
    </xf>
    <xf numFmtId="0" fontId="18" fillId="6" borderId="44" xfId="0" applyFont="1" applyFill="1" applyBorder="1" applyAlignment="1">
      <alignment vertical="top"/>
    </xf>
    <xf numFmtId="0" fontId="31" fillId="2" borderId="25" xfId="0" applyFont="1" applyFill="1" applyBorder="1" applyAlignment="1">
      <alignment horizontal="center"/>
    </xf>
    <xf numFmtId="0" fontId="31" fillId="5" borderId="35" xfId="0" applyFont="1" applyFill="1" applyBorder="1" applyAlignment="1">
      <alignment horizontal="center"/>
    </xf>
    <xf numFmtId="0" fontId="31" fillId="5" borderId="35" xfId="0" applyFont="1" applyFill="1" applyBorder="1" applyAlignment="1">
      <alignment vertical="top"/>
    </xf>
    <xf numFmtId="0" fontId="31" fillId="5" borderId="36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/>
    </xf>
    <xf numFmtId="0" fontId="31" fillId="5" borderId="36" xfId="0" applyFont="1" applyFill="1" applyBorder="1" applyAlignment="1">
      <alignment vertical="top"/>
    </xf>
    <xf numFmtId="0" fontId="31" fillId="6" borderId="36" xfId="0" applyFont="1" applyFill="1" applyBorder="1" applyAlignment="1">
      <alignment horizontal="center"/>
    </xf>
    <xf numFmtId="0" fontId="31" fillId="6" borderId="36" xfId="0" applyFont="1" applyFill="1" applyBorder="1" applyAlignment="1">
      <alignment vertical="top"/>
    </xf>
    <xf numFmtId="0" fontId="31" fillId="9" borderId="37" xfId="0" applyFont="1" applyFill="1" applyBorder="1" applyAlignment="1">
      <alignment vertical="top"/>
    </xf>
    <xf numFmtId="0" fontId="0" fillId="8" borderId="0" xfId="0" applyFill="1" applyBorder="1" applyAlignment="1">
      <alignment vertical="top"/>
    </xf>
    <xf numFmtId="0" fontId="0" fillId="10" borderId="0" xfId="0" applyFill="1" applyBorder="1" applyAlignment="1">
      <alignment vertical="top"/>
    </xf>
    <xf numFmtId="0" fontId="0" fillId="11" borderId="0" xfId="0" applyFill="1" applyBorder="1" applyAlignment="1">
      <alignment vertical="top"/>
    </xf>
    <xf numFmtId="0" fontId="0" fillId="12" borderId="0" xfId="0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31" fillId="0" borderId="0" xfId="0" applyFont="1"/>
    <xf numFmtId="0" fontId="18" fillId="5" borderId="43" xfId="0" applyFont="1" applyFill="1" applyBorder="1"/>
    <xf numFmtId="0" fontId="32" fillId="0" borderId="0" xfId="0" applyFont="1" applyAlignment="1">
      <alignment horizontal="center" vertical="top" wrapText="1"/>
    </xf>
    <xf numFmtId="0" fontId="32" fillId="0" borderId="0" xfId="0" applyFont="1" applyAlignment="1">
      <alignment horizontal="center" vertical="top"/>
    </xf>
    <xf numFmtId="0" fontId="33" fillId="0" borderId="0" xfId="0" applyFont="1" applyAlignment="1">
      <alignment horizontal="center" vertical="top" wrapText="1"/>
    </xf>
    <xf numFmtId="0" fontId="33" fillId="0" borderId="0" xfId="0" applyFont="1" applyAlignment="1">
      <alignment horizontal="center" vertical="top"/>
    </xf>
    <xf numFmtId="0" fontId="0" fillId="2" borderId="34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52" xfId="0" applyFill="1" applyBorder="1" applyAlignment="1">
      <alignment horizontal="center" vertical="top"/>
    </xf>
    <xf numFmtId="0" fontId="0" fillId="2" borderId="14" xfId="0" applyFill="1" applyBorder="1" applyAlignment="1">
      <alignment horizontal="center" vertical="top"/>
    </xf>
    <xf numFmtId="0" fontId="0" fillId="2" borderId="21" xfId="0" applyFill="1" applyBorder="1" applyAlignment="1">
      <alignment horizontal="center" vertical="top"/>
    </xf>
    <xf numFmtId="0" fontId="0" fillId="2" borderId="29" xfId="0" applyFill="1" applyBorder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0" fontId="0" fillId="2" borderId="30" xfId="0" applyFill="1" applyBorder="1" applyAlignment="1">
      <alignment horizontal="center" vertical="top"/>
    </xf>
    <xf numFmtId="0" fontId="34" fillId="2" borderId="15" xfId="0" applyFont="1" applyFill="1" applyBorder="1" applyAlignment="1">
      <alignment horizontal="center" vertical="top"/>
    </xf>
    <xf numFmtId="0" fontId="0" fillId="2" borderId="23" xfId="0" applyFill="1" applyBorder="1" applyAlignment="1">
      <alignment horizontal="center" vertical="top"/>
    </xf>
    <xf numFmtId="0" fontId="0" fillId="2" borderId="29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/>
    </xf>
    <xf numFmtId="0" fontId="35" fillId="2" borderId="53" xfId="0" applyFont="1" applyFill="1" applyBorder="1" applyAlignment="1">
      <alignment horizontal="center" vertical="top" wrapText="1"/>
    </xf>
    <xf numFmtId="0" fontId="35" fillId="2" borderId="54" xfId="0" applyFont="1" applyFill="1" applyBorder="1" applyAlignment="1">
      <alignment horizontal="center" vertical="top" wrapText="1"/>
    </xf>
    <xf numFmtId="0" fontId="35" fillId="2" borderId="55" xfId="0" applyFont="1" applyFill="1" applyBorder="1" applyAlignment="1">
      <alignment horizontal="center" vertical="top" wrapText="1"/>
    </xf>
    <xf numFmtId="0" fontId="26" fillId="2" borderId="0" xfId="0" applyFont="1" applyFill="1" applyBorder="1" applyAlignment="1">
      <alignment horizontal="center" vertical="top" wrapText="1"/>
    </xf>
    <xf numFmtId="0" fontId="1" fillId="2" borderId="15" xfId="0" applyFont="1" applyFill="1" applyBorder="1" applyAlignment="1">
      <alignment horizontal="center" vertical="top"/>
    </xf>
    <xf numFmtId="0" fontId="0" fillId="13" borderId="29" xfId="0" applyFill="1" applyBorder="1" applyAlignment="1">
      <alignment horizontal="center" vertical="top"/>
    </xf>
    <xf numFmtId="0" fontId="0" fillId="13" borderId="15" xfId="0" applyFill="1" applyBorder="1" applyAlignment="1">
      <alignment horizontal="center" vertical="top"/>
    </xf>
    <xf numFmtId="0" fontId="0" fillId="13" borderId="23" xfId="0" applyFill="1" applyBorder="1" applyAlignment="1">
      <alignment horizontal="center" vertical="top"/>
    </xf>
    <xf numFmtId="0" fontId="0" fillId="13" borderId="29" xfId="0" applyFill="1" applyBorder="1" applyAlignment="1">
      <alignment horizontal="center" vertical="top" wrapText="1"/>
    </xf>
    <xf numFmtId="0" fontId="0" fillId="13" borderId="13" xfId="0" applyFill="1" applyBorder="1" applyAlignment="1">
      <alignment horizontal="center" vertical="top"/>
    </xf>
    <xf numFmtId="0" fontId="36" fillId="8" borderId="29" xfId="0" applyFont="1" applyFill="1" applyBorder="1" applyAlignment="1">
      <alignment horizontal="center" vertical="top" wrapText="1"/>
    </xf>
    <xf numFmtId="0" fontId="36" fillId="8" borderId="15" xfId="0" applyFont="1" applyFill="1" applyBorder="1" applyAlignment="1">
      <alignment horizontal="center" vertical="top" wrapText="1"/>
    </xf>
    <xf numFmtId="0" fontId="36" fillId="8" borderId="30" xfId="0" applyFont="1" applyFill="1" applyBorder="1" applyAlignment="1">
      <alignment horizontal="center" vertical="top" wrapText="1"/>
    </xf>
    <xf numFmtId="0" fontId="36" fillId="11" borderId="13" xfId="0" applyFont="1" applyFill="1" applyBorder="1" applyAlignment="1">
      <alignment horizontal="center" vertical="top" wrapText="1"/>
    </xf>
    <xf numFmtId="0" fontId="36" fillId="10" borderId="23" xfId="0" applyFont="1" applyFill="1" applyBorder="1" applyAlignment="1">
      <alignment horizontal="center" vertical="top" wrapText="1"/>
    </xf>
    <xf numFmtId="0" fontId="36" fillId="10" borderId="29" xfId="0" applyFont="1" applyFill="1" applyBorder="1" applyAlignment="1">
      <alignment horizontal="center" vertical="top" wrapText="1"/>
    </xf>
    <xf numFmtId="0" fontId="36" fillId="10" borderId="30" xfId="0" applyFont="1" applyFill="1" applyBorder="1" applyAlignment="1">
      <alignment horizontal="center" vertical="top" wrapText="1"/>
    </xf>
    <xf numFmtId="0" fontId="36" fillId="11" borderId="29" xfId="0" applyFont="1" applyFill="1" applyBorder="1" applyAlignment="1">
      <alignment horizontal="center" vertical="top" wrapText="1"/>
    </xf>
    <xf numFmtId="0" fontId="36" fillId="11" borderId="15" xfId="0" applyFont="1" applyFill="1" applyBorder="1" applyAlignment="1">
      <alignment horizontal="center" vertical="top" wrapText="1"/>
    </xf>
    <xf numFmtId="0" fontId="36" fillId="10" borderId="15" xfId="0" applyFont="1" applyFill="1" applyBorder="1" applyAlignment="1">
      <alignment horizontal="center" vertical="top" wrapText="1"/>
    </xf>
    <xf numFmtId="0" fontId="37" fillId="2" borderId="29" xfId="0" applyFont="1" applyFill="1" applyBorder="1" applyAlignment="1">
      <alignment horizontal="center" vertical="top" wrapText="1"/>
    </xf>
    <xf numFmtId="0" fontId="37" fillId="2" borderId="15" xfId="0" applyFont="1" applyFill="1" applyBorder="1" applyAlignment="1">
      <alignment horizontal="center" vertical="top" wrapText="1"/>
    </xf>
    <xf numFmtId="0" fontId="37" fillId="11" borderId="15" xfId="0" applyFont="1" applyFill="1" applyBorder="1" applyAlignment="1">
      <alignment horizontal="center" vertical="top" wrapText="1"/>
    </xf>
    <xf numFmtId="0" fontId="37" fillId="10" borderId="15" xfId="0" applyFont="1" applyFill="1" applyBorder="1" applyAlignment="1">
      <alignment horizontal="center" vertical="top" wrapText="1"/>
    </xf>
    <xf numFmtId="0" fontId="36" fillId="12" borderId="15" xfId="0" applyFont="1" applyFill="1" applyBorder="1" applyAlignment="1">
      <alignment horizontal="center" vertical="top" wrapText="1"/>
    </xf>
    <xf numFmtId="0" fontId="36" fillId="11" borderId="30" xfId="0" applyFont="1" applyFill="1" applyBorder="1" applyAlignment="1">
      <alignment horizontal="center" vertical="top" wrapText="1"/>
    </xf>
    <xf numFmtId="0" fontId="36" fillId="2" borderId="15" xfId="0" applyFont="1" applyFill="1" applyBorder="1" applyAlignment="1">
      <alignment horizontal="center" vertical="top" wrapText="1"/>
    </xf>
    <xf numFmtId="0" fontId="36" fillId="12" borderId="29" xfId="0" applyFont="1" applyFill="1" applyBorder="1" applyAlignment="1">
      <alignment horizontal="center" vertical="top" wrapText="1"/>
    </xf>
    <xf numFmtId="0" fontId="36" fillId="12" borderId="30" xfId="0" applyFont="1" applyFill="1" applyBorder="1" applyAlignment="1">
      <alignment horizontal="center" vertical="top" wrapText="1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8" fillId="0" borderId="53" xfId="0" applyFont="1" applyFill="1" applyBorder="1" applyAlignment="1">
      <alignment horizontal="center" vertical="top" wrapText="1"/>
    </xf>
    <xf numFmtId="0" fontId="38" fillId="0" borderId="54" xfId="0" applyFont="1" applyFill="1" applyBorder="1" applyAlignment="1">
      <alignment horizontal="center" vertical="top" wrapText="1"/>
    </xf>
    <xf numFmtId="0" fontId="38" fillId="0" borderId="55" xfId="0" applyFont="1" applyFill="1" applyBorder="1" applyAlignment="1">
      <alignment horizontal="center" vertical="top" wrapText="1"/>
    </xf>
    <xf numFmtId="0" fontId="38" fillId="0" borderId="15" xfId="0" applyFont="1" applyFill="1" applyBorder="1" applyAlignment="1">
      <alignment horizontal="center" vertical="top" wrapText="1"/>
    </xf>
    <xf numFmtId="0" fontId="38" fillId="0" borderId="0" xfId="0" applyFont="1" applyFill="1" applyBorder="1" applyAlignment="1">
      <alignment horizontal="center" vertical="top" wrapText="1"/>
    </xf>
    <xf numFmtId="0" fontId="31" fillId="9" borderId="45" xfId="0" applyFont="1" applyFill="1" applyBorder="1" applyAlignment="1">
      <alignment vertical="top"/>
    </xf>
    <xf numFmtId="0" fontId="43" fillId="5" borderId="43" xfId="0" applyFont="1" applyFill="1" applyBorder="1" applyAlignment="1">
      <alignment horizontal="center" vertical="top"/>
    </xf>
    <xf numFmtId="0" fontId="43" fillId="5" borderId="44" xfId="0" applyFont="1" applyFill="1" applyBorder="1" applyAlignment="1">
      <alignment horizontal="center" vertical="top"/>
    </xf>
    <xf numFmtId="0" fontId="43" fillId="5" borderId="44" xfId="0" applyFont="1" applyFill="1" applyBorder="1" applyAlignment="1">
      <alignment horizontal="center"/>
    </xf>
    <xf numFmtId="0" fontId="43" fillId="5" borderId="36" xfId="0" applyFont="1" applyFill="1" applyBorder="1" applyAlignment="1">
      <alignment horizontal="center" vertical="top"/>
    </xf>
    <xf numFmtId="0" fontId="43" fillId="6" borderId="44" xfId="0" applyFont="1" applyFill="1" applyBorder="1" applyAlignment="1">
      <alignment horizontal="center" vertical="top"/>
    </xf>
    <xf numFmtId="0" fontId="43" fillId="6" borderId="44" xfId="0" applyFont="1" applyFill="1" applyBorder="1" applyAlignment="1">
      <alignment horizontal="center"/>
    </xf>
    <xf numFmtId="0" fontId="44" fillId="12" borderId="15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13" fillId="0" borderId="18" xfId="0" applyFont="1" applyBorder="1" applyAlignment="1">
      <alignment vertical="center"/>
    </xf>
    <xf numFmtId="0" fontId="13" fillId="0" borderId="22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3" fillId="0" borderId="16" xfId="0" applyFont="1" applyFill="1" applyBorder="1" applyAlignment="1">
      <alignment horizontal="center"/>
    </xf>
    <xf numFmtId="0" fontId="13" fillId="0" borderId="15" xfId="0" applyFont="1" applyBorder="1" applyAlignment="1">
      <alignment vertical="center"/>
    </xf>
    <xf numFmtId="0" fontId="5" fillId="0" borderId="15" xfId="0" applyFont="1" applyBorder="1"/>
    <xf numFmtId="0" fontId="3" fillId="0" borderId="2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3" fillId="0" borderId="13" xfId="0" applyFont="1" applyBorder="1"/>
    <xf numFmtId="0" fontId="3" fillId="0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44" fillId="11" borderId="30" xfId="0" applyFont="1" applyFill="1" applyBorder="1" applyAlignment="1">
      <alignment horizontal="center" vertical="top" wrapText="1"/>
    </xf>
    <xf numFmtId="0" fontId="44" fillId="11" borderId="15" xfId="0" applyFont="1" applyFill="1" applyBorder="1" applyAlignment="1">
      <alignment horizontal="center" vertical="top" wrapText="1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vertical="top"/>
    </xf>
    <xf numFmtId="0" fontId="3" fillId="0" borderId="0" xfId="0" applyFont="1" applyFill="1" applyBorder="1"/>
    <xf numFmtId="0" fontId="0" fillId="2" borderId="15" xfId="0" applyFill="1" applyBorder="1" applyAlignment="1">
      <alignment horizontal="center" vertical="top" wrapText="1"/>
    </xf>
    <xf numFmtId="0" fontId="0" fillId="2" borderId="30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0" fillId="2" borderId="23" xfId="0" applyFill="1" applyBorder="1" applyAlignment="1">
      <alignment horizontal="center" vertical="top" wrapText="1"/>
    </xf>
    <xf numFmtId="0" fontId="36" fillId="14" borderId="29" xfId="0" applyFont="1" applyFill="1" applyBorder="1" applyAlignment="1">
      <alignment horizontal="center" vertical="top" wrapText="1"/>
    </xf>
    <xf numFmtId="0" fontId="36" fillId="14" borderId="15" xfId="0" applyFont="1" applyFill="1" applyBorder="1" applyAlignment="1">
      <alignment horizontal="center" vertical="top" wrapText="1"/>
    </xf>
    <xf numFmtId="0" fontId="36" fillId="14" borderId="30" xfId="0" applyFont="1" applyFill="1" applyBorder="1" applyAlignment="1">
      <alignment horizontal="center" vertical="top" wrapText="1"/>
    </xf>
    <xf numFmtId="0" fontId="36" fillId="14" borderId="23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center" wrapText="1"/>
    </xf>
    <xf numFmtId="0" fontId="34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22" fillId="2" borderId="15" xfId="0" applyFont="1" applyFill="1" applyBorder="1" applyAlignment="1">
      <alignment horizontal="center"/>
    </xf>
    <xf numFmtId="0" fontId="31" fillId="2" borderId="1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31" fillId="15" borderId="15" xfId="0" applyFont="1" applyFill="1" applyBorder="1" applyAlignment="1">
      <alignment horizontal="left" vertical="center"/>
    </xf>
    <xf numFmtId="0" fontId="32" fillId="0" borderId="60" xfId="0" applyFont="1" applyBorder="1" applyAlignment="1">
      <alignment vertical="top"/>
    </xf>
    <xf numFmtId="0" fontId="32" fillId="0" borderId="59" xfId="0" applyFont="1" applyBorder="1" applyAlignment="1">
      <alignment vertical="top"/>
    </xf>
    <xf numFmtId="0" fontId="32" fillId="0" borderId="1" xfId="0" applyFont="1" applyBorder="1" applyAlignment="1">
      <alignment vertical="top"/>
    </xf>
    <xf numFmtId="0" fontId="32" fillId="0" borderId="59" xfId="0" applyFont="1" applyBorder="1" applyAlignment="1">
      <alignment vertical="top" wrapText="1"/>
    </xf>
    <xf numFmtId="0" fontId="3" fillId="0" borderId="0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6" fillId="14" borderId="13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/>
    </xf>
    <xf numFmtId="0" fontId="0" fillId="0" borderId="13" xfId="0" applyFill="1" applyBorder="1" applyAlignment="1">
      <alignment horizontal="center" vertical="top" wrapText="1"/>
    </xf>
    <xf numFmtId="0" fontId="36" fillId="0" borderId="13" xfId="0" applyFont="1" applyFill="1" applyBorder="1" applyAlignment="1">
      <alignment horizontal="center" vertical="top" wrapText="1"/>
    </xf>
    <xf numFmtId="0" fontId="32" fillId="0" borderId="25" xfId="0" applyFont="1" applyBorder="1" applyAlignment="1">
      <alignment vertical="top"/>
    </xf>
    <xf numFmtId="0" fontId="0" fillId="0" borderId="59" xfId="0" applyFont="1" applyBorder="1" applyAlignment="1">
      <alignment vertical="top"/>
    </xf>
    <xf numFmtId="0" fontId="0" fillId="0" borderId="11" xfId="0" applyFill="1" applyBorder="1" applyAlignment="1">
      <alignment horizontal="center" vertical="top"/>
    </xf>
    <xf numFmtId="0" fontId="32" fillId="0" borderId="61" xfId="0" applyFont="1" applyBorder="1" applyAlignment="1">
      <alignment vertical="top"/>
    </xf>
    <xf numFmtId="0" fontId="32" fillId="0" borderId="61" xfId="0" applyFont="1" applyBorder="1" applyAlignment="1">
      <alignment vertical="top" wrapText="1"/>
    </xf>
    <xf numFmtId="0" fontId="0" fillId="0" borderId="0" xfId="0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28" fillId="0" borderId="0" xfId="0" applyFont="1"/>
    <xf numFmtId="0" fontId="31" fillId="15" borderId="23" xfId="0" applyFont="1" applyFill="1" applyBorder="1" applyAlignment="1">
      <alignment horizontal="left" vertical="center"/>
    </xf>
    <xf numFmtId="0" fontId="31" fillId="15" borderId="10" xfId="0" applyFont="1" applyFill="1" applyBorder="1" applyAlignment="1">
      <alignment horizontal="left" vertical="center"/>
    </xf>
    <xf numFmtId="0" fontId="31" fillId="2" borderId="23" xfId="0" applyFont="1" applyFill="1" applyBorder="1" applyAlignment="1">
      <alignment horizontal="center"/>
    </xf>
    <xf numFmtId="0" fontId="33" fillId="0" borderId="62" xfId="0" applyFont="1" applyBorder="1" applyAlignment="1">
      <alignment vertical="top"/>
    </xf>
    <xf numFmtId="0" fontId="33" fillId="0" borderId="47" xfId="0" applyFont="1" applyBorder="1" applyAlignment="1">
      <alignment vertical="top"/>
    </xf>
    <xf numFmtId="0" fontId="33" fillId="0" borderId="41" xfId="0" applyFont="1" applyBorder="1" applyAlignment="1">
      <alignment vertical="top"/>
    </xf>
    <xf numFmtId="0" fontId="33" fillId="0" borderId="43" xfId="0" applyFont="1" applyBorder="1" applyAlignment="1">
      <alignment vertical="top"/>
    </xf>
    <xf numFmtId="0" fontId="33" fillId="0" borderId="63" xfId="0" applyFont="1" applyBorder="1" applyAlignment="1">
      <alignment vertical="top"/>
    </xf>
    <xf numFmtId="0" fontId="35" fillId="2" borderId="64" xfId="0" applyFont="1" applyFill="1" applyBorder="1" applyAlignment="1">
      <alignment horizontal="center" vertical="top" wrapText="1"/>
    </xf>
    <xf numFmtId="0" fontId="35" fillId="2" borderId="20" xfId="0" applyFont="1" applyFill="1" applyBorder="1" applyAlignment="1">
      <alignment horizontal="center" vertical="top" wrapText="1"/>
    </xf>
    <xf numFmtId="0" fontId="35" fillId="2" borderId="65" xfId="0" applyFont="1" applyFill="1" applyBorder="1" applyAlignment="1">
      <alignment horizontal="center" vertical="top" wrapText="1"/>
    </xf>
    <xf numFmtId="0" fontId="26" fillId="2" borderId="20" xfId="0" applyFont="1" applyFill="1" applyBorder="1" applyAlignment="1">
      <alignment horizontal="center" vertical="top" wrapText="1"/>
    </xf>
    <xf numFmtId="0" fontId="26" fillId="2" borderId="12" xfId="0" applyFont="1" applyFill="1" applyBorder="1" applyAlignment="1">
      <alignment horizontal="center" vertical="top" wrapText="1"/>
    </xf>
    <xf numFmtId="0" fontId="26" fillId="2" borderId="11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6" fillId="0" borderId="0" xfId="0" applyFont="1" applyBorder="1" applyAlignment="1"/>
    <xf numFmtId="0" fontId="46" fillId="0" borderId="0" xfId="0" applyFont="1" applyFill="1" applyBorder="1" applyAlignment="1"/>
    <xf numFmtId="0" fontId="3" fillId="0" borderId="0" xfId="0" applyFont="1" applyBorder="1" applyAlignment="1"/>
    <xf numFmtId="0" fontId="46" fillId="1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7" xfId="0" applyFont="1" applyBorder="1" applyAlignment="1"/>
    <xf numFmtId="0" fontId="46" fillId="11" borderId="0" xfId="0" applyFont="1" applyFill="1" applyBorder="1" applyAlignment="1">
      <alignment horizontal="left"/>
    </xf>
    <xf numFmtId="0" fontId="3" fillId="10" borderId="0" xfId="0" applyFont="1" applyFill="1" applyBorder="1" applyAlignment="1">
      <alignment horizontal="left"/>
    </xf>
    <xf numFmtId="0" fontId="3" fillId="11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left"/>
    </xf>
    <xf numFmtId="0" fontId="3" fillId="0" borderId="0" xfId="0" applyFont="1" applyFill="1" applyBorder="1" applyAlignment="1"/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47" fillId="2" borderId="16" xfId="0" applyFont="1" applyFill="1" applyBorder="1"/>
    <xf numFmtId="0" fontId="48" fillId="0" borderId="17" xfId="1" applyBorder="1" applyAlignment="1" applyProtection="1">
      <alignment horizontal="center"/>
    </xf>
    <xf numFmtId="0" fontId="3" fillId="0" borderId="17" xfId="0" applyFont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48" fillId="0" borderId="17" xfId="1" applyBorder="1" applyAlignment="1" applyProtection="1">
      <alignment horizontal="left"/>
    </xf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left"/>
    </xf>
    <xf numFmtId="0" fontId="48" fillId="0" borderId="17" xfId="1" applyFill="1" applyBorder="1" applyAlignment="1" applyProtection="1">
      <alignment horizontal="left"/>
    </xf>
    <xf numFmtId="0" fontId="3" fillId="0" borderId="18" xfId="0" applyFont="1" applyBorder="1" applyAlignment="1">
      <alignment horizontal="left"/>
    </xf>
    <xf numFmtId="0" fontId="47" fillId="2" borderId="16" xfId="0" applyFont="1" applyFill="1" applyBorder="1" applyAlignment="1">
      <alignment horizontal="center"/>
    </xf>
    <xf numFmtId="0" fontId="5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17" xfId="0" applyFont="1" applyBorder="1" applyAlignment="1">
      <alignment horizontal="left" wrapText="1"/>
    </xf>
    <xf numFmtId="0" fontId="49" fillId="2" borderId="16" xfId="0" applyFont="1" applyFill="1" applyBorder="1" applyAlignment="1">
      <alignment horizontal="center"/>
    </xf>
    <xf numFmtId="0" fontId="46" fillId="0" borderId="0" xfId="0" applyFont="1" applyBorder="1" applyAlignment="1">
      <alignment horizontal="left"/>
    </xf>
    <xf numFmtId="0" fontId="46" fillId="10" borderId="0" xfId="0" applyFont="1" applyFill="1" applyBorder="1" applyAlignment="1">
      <alignment horizontal="left"/>
    </xf>
    <xf numFmtId="0" fontId="3" fillId="12" borderId="0" xfId="0" applyFont="1" applyFill="1" applyBorder="1" applyAlignment="1">
      <alignment horizontal="left"/>
    </xf>
    <xf numFmtId="0" fontId="18" fillId="0" borderId="0" xfId="0" applyFont="1" applyFill="1" applyBorder="1" applyAlignment="1"/>
    <xf numFmtId="0" fontId="18" fillId="11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top"/>
    </xf>
    <xf numFmtId="0" fontId="51" fillId="0" borderId="29" xfId="0" applyFont="1" applyFill="1" applyBorder="1" applyAlignment="1">
      <alignment horizontal="center" vertical="top"/>
    </xf>
    <xf numFmtId="0" fontId="51" fillId="0" borderId="15" xfId="0" applyFont="1" applyFill="1" applyBorder="1" applyAlignment="1">
      <alignment horizontal="center" vertical="top" wrapText="1"/>
    </xf>
    <xf numFmtId="0" fontId="51" fillId="0" borderId="15" xfId="0" applyFont="1" applyFill="1" applyBorder="1" applyAlignment="1">
      <alignment horizontal="center" vertical="top"/>
    </xf>
    <xf numFmtId="0" fontId="51" fillId="0" borderId="30" xfId="0" applyFont="1" applyFill="1" applyBorder="1" applyAlignment="1">
      <alignment horizontal="center" vertical="top"/>
    </xf>
    <xf numFmtId="0" fontId="51" fillId="0" borderId="13" xfId="0" applyFont="1" applyFill="1" applyBorder="1" applyAlignment="1">
      <alignment horizontal="center" vertical="top" wrapText="1"/>
    </xf>
    <xf numFmtId="0" fontId="51" fillId="0" borderId="23" xfId="0" applyFont="1" applyFill="1" applyBorder="1" applyAlignment="1">
      <alignment horizontal="center" vertical="top"/>
    </xf>
    <xf numFmtId="0" fontId="51" fillId="0" borderId="29" xfId="0" applyFont="1" applyFill="1" applyBorder="1" applyAlignment="1">
      <alignment horizontal="center" vertical="top" wrapText="1"/>
    </xf>
    <xf numFmtId="0" fontId="51" fillId="0" borderId="30" xfId="0" applyFont="1" applyFill="1" applyBorder="1" applyAlignment="1">
      <alignment horizontal="center" vertical="top" wrapText="1"/>
    </xf>
    <xf numFmtId="1" fontId="51" fillId="0" borderId="15" xfId="0" applyNumberFormat="1" applyFont="1" applyFill="1" applyBorder="1" applyAlignment="1">
      <alignment horizontal="center" vertical="top" wrapText="1"/>
    </xf>
    <xf numFmtId="14" fontId="51" fillId="0" borderId="15" xfId="0" applyNumberFormat="1" applyFont="1" applyFill="1" applyBorder="1" applyAlignment="1">
      <alignment horizontal="center" vertical="top" wrapText="1"/>
    </xf>
    <xf numFmtId="0" fontId="52" fillId="0" borderId="29" xfId="0" applyFont="1" applyFill="1" applyBorder="1" applyAlignment="1">
      <alignment horizontal="center" vertical="top"/>
    </xf>
    <xf numFmtId="0" fontId="52" fillId="0" borderId="15" xfId="0" applyFont="1" applyFill="1" applyBorder="1" applyAlignment="1">
      <alignment horizontal="center" vertical="top"/>
    </xf>
    <xf numFmtId="14" fontId="51" fillId="0" borderId="15" xfId="0" applyNumberFormat="1" applyFont="1" applyFill="1" applyBorder="1" applyAlignment="1">
      <alignment horizontal="center" vertical="top"/>
    </xf>
    <xf numFmtId="0" fontId="51" fillId="16" borderId="29" xfId="0" applyFont="1" applyFill="1" applyBorder="1" applyAlignment="1">
      <alignment horizontal="center" vertical="top"/>
    </xf>
    <xf numFmtId="0" fontId="51" fillId="16" borderId="15" xfId="0" applyFont="1" applyFill="1" applyBorder="1" applyAlignment="1">
      <alignment horizontal="center" vertical="top"/>
    </xf>
    <xf numFmtId="0" fontId="51" fillId="16" borderId="30" xfId="0" applyFont="1" applyFill="1" applyBorder="1" applyAlignment="1">
      <alignment horizontal="center" vertical="top"/>
    </xf>
    <xf numFmtId="49" fontId="51" fillId="0" borderId="15" xfId="0" applyNumberFormat="1" applyFont="1" applyBorder="1" applyAlignment="1">
      <alignment horizontal="center" vertical="top"/>
    </xf>
    <xf numFmtId="49" fontId="51" fillId="0" borderId="30" xfId="0" applyNumberFormat="1" applyFont="1" applyBorder="1" applyAlignment="1">
      <alignment horizontal="center" vertical="top"/>
    </xf>
    <xf numFmtId="164" fontId="51" fillId="0" borderId="13" xfId="2" applyNumberFormat="1" applyFont="1" applyFill="1" applyBorder="1" applyAlignment="1">
      <alignment horizontal="center" vertical="top"/>
    </xf>
    <xf numFmtId="0" fontId="51" fillId="13" borderId="15" xfId="0" applyFont="1" applyFill="1" applyBorder="1" applyAlignment="1">
      <alignment horizontal="center" vertical="top"/>
    </xf>
    <xf numFmtId="43" fontId="51" fillId="0" borderId="15" xfId="2" applyFont="1" applyFill="1" applyBorder="1" applyAlignment="1">
      <alignment horizontal="center" vertical="top"/>
    </xf>
    <xf numFmtId="0" fontId="53" fillId="0" borderId="0" xfId="0" applyFont="1" applyBorder="1" applyAlignment="1">
      <alignment vertical="top" wrapText="1"/>
    </xf>
    <xf numFmtId="0" fontId="24" fillId="0" borderId="66" xfId="0" applyFont="1" applyFill="1" applyBorder="1" applyAlignment="1">
      <alignment horizontal="center" vertical="top"/>
    </xf>
    <xf numFmtId="0" fontId="51" fillId="0" borderId="0" xfId="0" applyFont="1" applyFill="1" applyBorder="1" applyAlignment="1">
      <alignment horizontal="center" vertical="top"/>
    </xf>
    <xf numFmtId="43" fontId="51" fillId="0" borderId="0" xfId="2" applyFont="1" applyFill="1" applyBorder="1" applyAlignment="1">
      <alignment horizontal="center" vertical="top"/>
    </xf>
    <xf numFmtId="0" fontId="54" fillId="0" borderId="13" xfId="0" applyFont="1" applyFill="1" applyBorder="1" applyAlignment="1">
      <alignment horizontal="center" vertical="top"/>
    </xf>
    <xf numFmtId="0" fontId="54" fillId="0" borderId="23" xfId="0" applyFont="1" applyFill="1" applyBorder="1" applyAlignment="1">
      <alignment horizontal="center" vertical="top"/>
    </xf>
    <xf numFmtId="1" fontId="51" fillId="0" borderId="15" xfId="0" applyNumberFormat="1" applyFont="1" applyFill="1" applyBorder="1" applyAlignment="1">
      <alignment horizontal="center" vertical="top"/>
    </xf>
    <xf numFmtId="14" fontId="51" fillId="0" borderId="30" xfId="0" applyNumberFormat="1" applyFont="1" applyFill="1" applyBorder="1" applyAlignment="1">
      <alignment horizontal="center" vertical="top"/>
    </xf>
    <xf numFmtId="0" fontId="9" fillId="2" borderId="15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9" fillId="2" borderId="15" xfId="0" applyFont="1" applyFill="1" applyBorder="1" applyAlignment="1">
      <alignment horizontal="center" vertical="top"/>
    </xf>
    <xf numFmtId="0" fontId="9" fillId="0" borderId="0" xfId="0" applyFont="1" applyFill="1"/>
    <xf numFmtId="0" fontId="33" fillId="0" borderId="0" xfId="0" applyFont="1" applyFill="1" applyAlignment="1">
      <alignment horizontal="center" vertical="top" wrapText="1"/>
    </xf>
    <xf numFmtId="0" fontId="33" fillId="0" borderId="0" xfId="0" applyFont="1" applyFill="1" applyAlignment="1">
      <alignment horizontal="center" vertical="top"/>
    </xf>
    <xf numFmtId="0" fontId="35" fillId="0" borderId="53" xfId="0" applyFont="1" applyFill="1" applyBorder="1" applyAlignment="1">
      <alignment horizontal="center" vertical="top" wrapText="1"/>
    </xf>
    <xf numFmtId="0" fontId="35" fillId="0" borderId="54" xfId="0" applyFont="1" applyFill="1" applyBorder="1" applyAlignment="1">
      <alignment horizontal="center" vertical="top" wrapText="1"/>
    </xf>
    <xf numFmtId="0" fontId="35" fillId="0" borderId="55" xfId="0" applyFont="1" applyFill="1" applyBorder="1" applyAlignment="1">
      <alignment horizontal="center" vertical="top" wrapText="1"/>
    </xf>
    <xf numFmtId="0" fontId="26" fillId="0" borderId="0" xfId="0" applyFont="1" applyFill="1" applyBorder="1" applyAlignment="1">
      <alignment horizontal="center" vertical="top" wrapText="1"/>
    </xf>
    <xf numFmtId="0" fontId="55" fillId="0" borderId="15" xfId="0" applyFont="1" applyFill="1" applyBorder="1" applyAlignment="1">
      <alignment horizontal="center" vertical="top"/>
    </xf>
    <xf numFmtId="0" fontId="56" fillId="0" borderId="15" xfId="0" applyFont="1" applyFill="1" applyBorder="1" applyAlignment="1">
      <alignment horizontal="center" vertical="top"/>
    </xf>
    <xf numFmtId="0" fontId="56" fillId="0" borderId="15" xfId="0" applyFont="1" applyFill="1" applyBorder="1" applyAlignment="1">
      <alignment horizontal="center" vertical="top" wrapText="1"/>
    </xf>
    <xf numFmtId="0" fontId="35" fillId="0" borderId="67" xfId="0" applyFont="1" applyFill="1" applyBorder="1" applyAlignment="1">
      <alignment horizontal="center" vertical="top" wrapText="1"/>
    </xf>
    <xf numFmtId="0" fontId="35" fillId="0" borderId="68" xfId="0" applyFont="1" applyFill="1" applyBorder="1" applyAlignment="1">
      <alignment horizontal="center" vertical="top" wrapText="1"/>
    </xf>
    <xf numFmtId="0" fontId="24" fillId="0" borderId="69" xfId="0" applyFont="1" applyFill="1" applyBorder="1" applyAlignment="1">
      <alignment horizontal="center" vertical="top" wrapText="1"/>
    </xf>
    <xf numFmtId="0" fontId="24" fillId="0" borderId="70" xfId="0" applyFont="1" applyFill="1" applyBorder="1" applyAlignment="1">
      <alignment horizontal="center" vertical="top"/>
    </xf>
    <xf numFmtId="0" fontId="24" fillId="0" borderId="70" xfId="0" applyFont="1" applyFill="1" applyBorder="1" applyAlignment="1">
      <alignment horizontal="center" vertical="top" wrapText="1"/>
    </xf>
    <xf numFmtId="0" fontId="38" fillId="0" borderId="23" xfId="0" applyFont="1" applyFill="1" applyBorder="1" applyAlignment="1">
      <alignment horizontal="center" vertical="top" wrapText="1"/>
    </xf>
    <xf numFmtId="0" fontId="24" fillId="0" borderId="10" xfId="0" applyFont="1" applyFill="1" applyBorder="1" applyAlignment="1">
      <alignment horizontal="center" vertical="center"/>
    </xf>
    <xf numFmtId="0" fontId="24" fillId="0" borderId="22" xfId="0" applyFont="1" applyFill="1" applyBorder="1" applyAlignment="1">
      <alignment horizontal="center" vertical="center"/>
    </xf>
    <xf numFmtId="0" fontId="57" fillId="0" borderId="13" xfId="0" applyFont="1" applyBorder="1" applyAlignment="1">
      <alignment vertical="center"/>
    </xf>
    <xf numFmtId="0" fontId="0" fillId="0" borderId="23" xfId="0" applyBorder="1"/>
    <xf numFmtId="0" fontId="24" fillId="0" borderId="10" xfId="0" applyFont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0" fontId="58" fillId="0" borderId="11" xfId="0" applyFont="1" applyBorder="1" applyAlignment="1">
      <alignment horizontal="left" vertical="center"/>
    </xf>
    <xf numFmtId="0" fontId="55" fillId="0" borderId="11" xfId="0" applyFont="1" applyFill="1" applyBorder="1" applyAlignment="1">
      <alignment horizontal="left" vertical="center"/>
    </xf>
    <xf numFmtId="0" fontId="55" fillId="0" borderId="14" xfId="0" applyFont="1" applyFill="1" applyBorder="1" applyAlignment="1">
      <alignment horizontal="left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24" fillId="0" borderId="21" xfId="0" applyFont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4" fontId="56" fillId="0" borderId="15" xfId="0" applyNumberFormat="1" applyFont="1" applyFill="1" applyBorder="1" applyAlignment="1">
      <alignment horizontal="center" vertical="top"/>
    </xf>
    <xf numFmtId="0" fontId="56" fillId="16" borderId="15" xfId="0" applyFont="1" applyFill="1" applyBorder="1" applyAlignment="1">
      <alignment horizontal="center" vertical="top" wrapText="1"/>
    </xf>
    <xf numFmtId="0" fontId="56" fillId="16" borderId="15" xfId="0" applyFont="1" applyFill="1" applyBorder="1" applyAlignment="1">
      <alignment horizontal="center" vertical="top"/>
    </xf>
    <xf numFmtId="0" fontId="56" fillId="0" borderId="30" xfId="0" applyFont="1" applyFill="1" applyBorder="1" applyAlignment="1">
      <alignment horizontal="center" vertical="top"/>
    </xf>
    <xf numFmtId="0" fontId="56" fillId="0" borderId="13" xfId="0" applyFont="1" applyFill="1" applyBorder="1" applyAlignment="1">
      <alignment horizontal="center" vertical="top"/>
    </xf>
    <xf numFmtId="0" fontId="51" fillId="17" borderId="15" xfId="0" applyFont="1" applyFill="1" applyBorder="1" applyAlignment="1">
      <alignment horizontal="center" vertical="top"/>
    </xf>
    <xf numFmtId="14" fontId="56" fillId="0" borderId="15" xfId="0" applyNumberFormat="1" applyFont="1" applyFill="1" applyBorder="1" applyAlignment="1">
      <alignment horizontal="center" vertical="top" wrapText="1"/>
    </xf>
    <xf numFmtId="0" fontId="0" fillId="2" borderId="15" xfId="0" applyFont="1" applyFill="1" applyBorder="1"/>
    <xf numFmtId="0" fontId="0" fillId="2" borderId="1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5" xfId="0" applyFill="1" applyBorder="1"/>
    <xf numFmtId="0" fontId="0" fillId="2" borderId="0" xfId="0" applyFill="1" applyBorder="1"/>
    <xf numFmtId="0" fontId="48" fillId="0" borderId="17" xfId="1" applyBorder="1" applyAlignment="1" applyProtection="1">
      <alignment horizontal="right"/>
    </xf>
    <xf numFmtId="0" fontId="3" fillId="0" borderId="0" xfId="0" applyFont="1" applyAlignment="1">
      <alignment horizontal="right"/>
    </xf>
    <xf numFmtId="0" fontId="47" fillId="2" borderId="16" xfId="0" applyFont="1" applyFill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3" fillId="0" borderId="24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48" fillId="0" borderId="18" xfId="1" applyFill="1" applyBorder="1" applyAlignment="1" applyProtection="1">
      <alignment horizontal="right"/>
    </xf>
    <xf numFmtId="0" fontId="3" fillId="0" borderId="17" xfId="0" applyFont="1" applyBorder="1" applyAlignment="1">
      <alignment horizontal="right" wrapText="1"/>
    </xf>
    <xf numFmtId="0" fontId="48" fillId="0" borderId="15" xfId="1" applyBorder="1" applyAlignment="1" applyProtection="1">
      <alignment horizontal="right"/>
    </xf>
    <xf numFmtId="0" fontId="48" fillId="0" borderId="18" xfId="1" applyBorder="1" applyAlignment="1" applyProtection="1">
      <alignment horizontal="right"/>
    </xf>
    <xf numFmtId="0" fontId="48" fillId="0" borderId="0" xfId="1" applyBorder="1" applyAlignment="1" applyProtection="1">
      <alignment horizontal="right"/>
    </xf>
    <xf numFmtId="0" fontId="13" fillId="0" borderId="11" xfId="0" applyFont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22" fillId="2" borderId="15" xfId="0" applyFont="1" applyFill="1" applyBorder="1"/>
    <xf numFmtId="0" fontId="13" fillId="0" borderId="12" xfId="0" applyFont="1" applyFill="1" applyBorder="1" applyAlignment="1">
      <alignment horizontal="center" vertical="center"/>
    </xf>
    <xf numFmtId="0" fontId="13" fillId="0" borderId="20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 wrapText="1"/>
    </xf>
    <xf numFmtId="0" fontId="15" fillId="0" borderId="11" xfId="0" applyFont="1" applyFill="1" applyBorder="1" applyAlignment="1">
      <alignment horizontal="center" vertical="center"/>
    </xf>
    <xf numFmtId="0" fontId="15" fillId="0" borderId="0" xfId="0" applyFont="1"/>
    <xf numFmtId="0" fontId="59" fillId="2" borderId="15" xfId="0" applyFont="1" applyFill="1" applyBorder="1" applyAlignment="1">
      <alignment horizontal="left"/>
    </xf>
    <xf numFmtId="0" fontId="61" fillId="0" borderId="16" xfId="0" applyFont="1" applyFill="1" applyBorder="1" applyAlignment="1">
      <alignment horizontal="left" vertical="center"/>
    </xf>
    <xf numFmtId="0" fontId="61" fillId="0" borderId="17" xfId="0" applyFont="1" applyFill="1" applyBorder="1" applyAlignment="1">
      <alignment horizontal="left" vertical="center"/>
    </xf>
    <xf numFmtId="0" fontId="17" fillId="0" borderId="17" xfId="0" applyFont="1" applyFill="1" applyBorder="1" applyAlignment="1">
      <alignment horizontal="left" vertical="center"/>
    </xf>
    <xf numFmtId="0" fontId="61" fillId="0" borderId="0" xfId="0" applyFont="1" applyFill="1" applyBorder="1" applyAlignment="1">
      <alignment horizontal="left" vertical="center"/>
    </xf>
    <xf numFmtId="0" fontId="61" fillId="0" borderId="0" xfId="0" applyFont="1" applyBorder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/>
    </xf>
    <xf numFmtId="0" fontId="22" fillId="2" borderId="23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7" fillId="0" borderId="10" xfId="0" applyFont="1" applyBorder="1" applyAlignment="1">
      <alignment vertical="center" wrapText="1"/>
    </xf>
    <xf numFmtId="0" fontId="15" fillId="0" borderId="10" xfId="0" applyFont="1" applyBorder="1" applyAlignment="1">
      <alignment vertical="center" wrapText="1"/>
    </xf>
    <xf numFmtId="0" fontId="13" fillId="0" borderId="10" xfId="0" applyFont="1" applyFill="1" applyBorder="1" applyAlignment="1">
      <alignment vertical="center" wrapText="1"/>
    </xf>
    <xf numFmtId="0" fontId="13" fillId="0" borderId="1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60" fillId="0" borderId="17" xfId="1" applyFont="1" applyBorder="1" applyAlignment="1" applyProtection="1">
      <alignment horizontal="right" vertical="center"/>
    </xf>
    <xf numFmtId="0" fontId="13" fillId="0" borderId="17" xfId="0" applyFont="1" applyBorder="1" applyAlignment="1">
      <alignment horizontal="right" vertical="center"/>
    </xf>
    <xf numFmtId="0" fontId="62" fillId="0" borderId="17" xfId="1" applyFont="1" applyBorder="1" applyAlignment="1" applyProtection="1">
      <alignment horizontal="right" vertical="center"/>
    </xf>
    <xf numFmtId="0" fontId="60" fillId="0" borderId="17" xfId="1" applyFont="1" applyBorder="1" applyAlignment="1" applyProtection="1">
      <alignment horizontal="right"/>
    </xf>
    <xf numFmtId="0" fontId="13" fillId="0" borderId="17" xfId="0" applyFont="1" applyBorder="1" applyAlignment="1">
      <alignment horizontal="right"/>
    </xf>
    <xf numFmtId="0" fontId="63" fillId="0" borderId="17" xfId="1" applyFont="1" applyBorder="1" applyAlignment="1" applyProtection="1">
      <alignment horizontal="right" vertical="center"/>
    </xf>
    <xf numFmtId="0" fontId="15" fillId="0" borderId="0" xfId="0" applyFont="1" applyFill="1" applyBorder="1" applyAlignment="1">
      <alignment vertical="center" wrapText="1"/>
    </xf>
    <xf numFmtId="0" fontId="15" fillId="0" borderId="10" xfId="0" applyFont="1" applyFill="1" applyBorder="1" applyAlignment="1">
      <alignment vertical="center" wrapText="1"/>
    </xf>
    <xf numFmtId="0" fontId="49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2" fillId="14" borderId="15" xfId="0" applyFont="1" applyFill="1" applyBorder="1"/>
    <xf numFmtId="0" fontId="64" fillId="0" borderId="0" xfId="0" applyFont="1"/>
    <xf numFmtId="0" fontId="2" fillId="0" borderId="0" xfId="0" applyFont="1" applyFill="1"/>
    <xf numFmtId="0" fontId="0" fillId="18" borderId="11" xfId="0" applyFill="1" applyBorder="1"/>
    <xf numFmtId="0" fontId="0" fillId="19" borderId="11" xfId="0" applyFill="1" applyBorder="1"/>
    <xf numFmtId="0" fontId="65" fillId="0" borderId="17" xfId="0" applyFont="1" applyBorder="1"/>
    <xf numFmtId="0" fontId="13" fillId="2" borderId="23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0" fillId="0" borderId="15" xfId="0" applyBorder="1"/>
    <xf numFmtId="0" fontId="23" fillId="2" borderId="15" xfId="0" applyFont="1" applyFill="1" applyBorder="1" applyAlignment="1">
      <alignment horizontal="left" vertical="center"/>
    </xf>
    <xf numFmtId="0" fontId="23" fillId="2" borderId="15" xfId="0" applyFont="1" applyFill="1" applyBorder="1" applyAlignment="1">
      <alignment horizontal="left"/>
    </xf>
    <xf numFmtId="14" fontId="15" fillId="0" borderId="0" xfId="0" applyNumberFormat="1" applyFont="1" applyAlignment="1">
      <alignment horizontal="left" vertical="center" wrapText="1"/>
    </xf>
    <xf numFmtId="14" fontId="15" fillId="0" borderId="11" xfId="0" applyNumberFormat="1" applyFont="1" applyBorder="1" applyAlignment="1">
      <alignment horizontal="left"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33" fillId="0" borderId="27" xfId="0" applyFont="1" applyBorder="1" applyAlignment="1">
      <alignment horizontal="center" vertical="top" wrapText="1"/>
    </xf>
    <xf numFmtId="0" fontId="33" fillId="0" borderId="49" xfId="0" applyFont="1" applyBorder="1" applyAlignment="1">
      <alignment horizontal="center" vertical="top" wrapText="1"/>
    </xf>
    <xf numFmtId="0" fontId="33" fillId="0" borderId="28" xfId="0" applyFont="1" applyBorder="1" applyAlignment="1">
      <alignment horizontal="center" vertical="top" wrapText="1"/>
    </xf>
    <xf numFmtId="0" fontId="33" fillId="0" borderId="50" xfId="0" applyFont="1" applyBorder="1" applyAlignment="1">
      <alignment horizontal="center" vertical="top" wrapText="1"/>
    </xf>
    <xf numFmtId="0" fontId="33" fillId="0" borderId="27" xfId="0" applyFont="1" applyBorder="1" applyAlignment="1">
      <alignment horizontal="center" vertical="top"/>
    </xf>
    <xf numFmtId="0" fontId="33" fillId="0" borderId="49" xfId="0" applyFont="1" applyBorder="1" applyAlignment="1">
      <alignment horizontal="center" vertical="top"/>
    </xf>
    <xf numFmtId="0" fontId="33" fillId="0" borderId="28" xfId="0" applyFont="1" applyBorder="1" applyAlignment="1">
      <alignment horizontal="center" vertical="top"/>
    </xf>
    <xf numFmtId="0" fontId="32" fillId="0" borderId="4" xfId="0" applyFont="1" applyBorder="1" applyAlignment="1">
      <alignment horizontal="center" vertical="top"/>
    </xf>
    <xf numFmtId="0" fontId="32" fillId="0" borderId="46" xfId="0" applyFont="1" applyBorder="1" applyAlignment="1">
      <alignment horizontal="center" vertical="top"/>
    </xf>
    <xf numFmtId="0" fontId="32" fillId="0" borderId="5" xfId="0" applyFont="1" applyBorder="1" applyAlignment="1">
      <alignment horizontal="center" vertical="top"/>
    </xf>
    <xf numFmtId="0" fontId="32" fillId="0" borderId="43" xfId="0" applyFont="1" applyBorder="1" applyAlignment="1">
      <alignment horizontal="center" vertical="top" wrapText="1"/>
    </xf>
    <xf numFmtId="0" fontId="32" fillId="0" borderId="47" xfId="0" applyFont="1" applyBorder="1" applyAlignment="1">
      <alignment horizontal="center" vertical="top" wrapText="1"/>
    </xf>
    <xf numFmtId="0" fontId="32" fillId="0" borderId="41" xfId="0" applyFont="1" applyBorder="1" applyAlignment="1">
      <alignment horizontal="center" vertical="top" wrapText="1"/>
    </xf>
    <xf numFmtId="0" fontId="32" fillId="0" borderId="2" xfId="0" applyFont="1" applyBorder="1" applyAlignment="1">
      <alignment horizontal="center" vertical="top" wrapText="1"/>
    </xf>
    <xf numFmtId="0" fontId="32" fillId="0" borderId="48" xfId="0" applyFont="1" applyBorder="1" applyAlignment="1">
      <alignment horizontal="center" vertical="top" wrapText="1"/>
    </xf>
    <xf numFmtId="0" fontId="32" fillId="0" borderId="46" xfId="0" applyFont="1" applyBorder="1" applyAlignment="1">
      <alignment horizontal="center" vertical="top" wrapText="1"/>
    </xf>
    <xf numFmtId="0" fontId="32" fillId="0" borderId="3" xfId="0" applyFont="1" applyBorder="1" applyAlignment="1">
      <alignment horizontal="center" vertical="top" wrapText="1"/>
    </xf>
    <xf numFmtId="0" fontId="33" fillId="0" borderId="50" xfId="0" applyFont="1" applyBorder="1" applyAlignment="1">
      <alignment horizontal="center" vertical="top"/>
    </xf>
    <xf numFmtId="0" fontId="33" fillId="0" borderId="51" xfId="0" applyFont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11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5" fillId="0" borderId="11" xfId="0" applyFont="1" applyBorder="1" applyAlignment="1">
      <alignment horizontal="left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31" fillId="2" borderId="2" xfId="0" applyFont="1" applyFill="1" applyBorder="1" applyAlignment="1">
      <alignment horizontal="center"/>
    </xf>
    <xf numFmtId="0" fontId="31" fillId="2" borderId="3" xfId="0" applyFont="1" applyFill="1" applyBorder="1" applyAlignment="1">
      <alignment horizontal="center"/>
    </xf>
    <xf numFmtId="0" fontId="32" fillId="0" borderId="25" xfId="0" applyFont="1" applyBorder="1" applyAlignment="1">
      <alignment horizontal="center" vertical="top"/>
    </xf>
    <xf numFmtId="0" fontId="32" fillId="0" borderId="59" xfId="0" applyFont="1" applyBorder="1" applyAlignment="1">
      <alignment horizontal="center" vertical="top"/>
    </xf>
    <xf numFmtId="0" fontId="32" fillId="0" borderId="1" xfId="0" applyFont="1" applyBorder="1" applyAlignment="1">
      <alignment horizontal="center" vertical="top"/>
    </xf>
    <xf numFmtId="0" fontId="33" fillId="0" borderId="56" xfId="0" applyFont="1" applyBorder="1" applyAlignment="1">
      <alignment horizontal="center" vertical="top"/>
    </xf>
    <xf numFmtId="0" fontId="33" fillId="0" borderId="57" xfId="0" applyFont="1" applyBorder="1" applyAlignment="1">
      <alignment horizontal="center" vertical="top"/>
    </xf>
    <xf numFmtId="0" fontId="33" fillId="0" borderId="58" xfId="0" applyFont="1" applyBorder="1" applyAlignment="1">
      <alignment horizontal="center" vertical="top"/>
    </xf>
    <xf numFmtId="0" fontId="0" fillId="2" borderId="23" xfId="0" applyFill="1" applyBorder="1" applyAlignment="1">
      <alignment horizontal="center" vertical="top"/>
    </xf>
    <xf numFmtId="0" fontId="0" fillId="2" borderId="13" xfId="0" applyFill="1" applyBorder="1" applyAlignment="1">
      <alignment horizontal="center" vertical="top"/>
    </xf>
    <xf numFmtId="0" fontId="36" fillId="8" borderId="23" xfId="0" applyFont="1" applyFill="1" applyBorder="1" applyAlignment="1">
      <alignment horizontal="center" vertical="top" wrapText="1"/>
    </xf>
    <xf numFmtId="0" fontId="36" fillId="8" borderId="13" xfId="0" applyFont="1" applyFill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Separador de milhares" xfId="2" builtinId="3"/>
  </cellStyles>
  <dxfs count="78">
    <dxf>
      <fill>
        <patternFill>
          <bgColor theme="6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border>
        <left/>
        <right/>
        <top/>
        <bottom/>
        <vertical/>
        <horizontal/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CC"/>
        </patternFill>
      </fill>
    </dxf>
    <dxf>
      <fill>
        <patternFill patternType="solid">
          <bgColor theme="2" tint="-0.24994659260841701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ill>
        <patternFill>
          <bgColor theme="2"/>
        </patternFill>
      </fill>
    </dxf>
    <dxf>
      <font>
        <color theme="0"/>
      </font>
      <fill>
        <patternFill patternType="solid">
          <bgColor rgb="FFD9FFD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font>
        <color rgb="FF00B050"/>
      </font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</border>
    </dxf>
    <dxf>
      <font>
        <color theme="2" tint="-0.499984740745262"/>
      </font>
      <fill>
        <patternFill>
          <bgColor rgb="FFE6E6A4"/>
        </patternFill>
      </fill>
      <border>
        <left style="thin">
          <color auto="1"/>
        </left>
        <right style="thin">
          <color auto="1"/>
        </right>
      </border>
    </dxf>
    <dxf>
      <font>
        <color rgb="FFFF000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</border>
    </dxf>
    <dxf>
      <font>
        <color rgb="FF00B0F0"/>
      </font>
      <fill>
        <patternFill>
          <bgColor theme="8" tint="0.59996337778862885"/>
        </patternFill>
      </fill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mruColors>
      <color rgb="FF0000FF"/>
      <color rgb="FFFFFFCC"/>
      <color rgb="FFD9FFDE"/>
      <color rgb="FF0066FF"/>
      <color rgb="FFFBF9C9"/>
      <color rgb="FFF79646"/>
      <color rgb="FFE6E6A4"/>
      <color rgb="FFE4F58F"/>
      <color rgb="FFFAF6C2"/>
      <color rgb="FFFCF6D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gestaourbana.prefeitura.sp.gov.br/wp-content/uploads/2016/03/PIU-Leopoldina.pdf" TargetMode="External"/><Relationship Id="rId13" Type="http://schemas.openxmlformats.org/officeDocument/2006/relationships/hyperlink" Target="http://gestaourbana.prefeitura.sp.gov.br/wp-content/uploads/2016/03/PIU_NESP_DIAGN%C3%93STICO-1.pdf" TargetMode="External"/><Relationship Id="rId18" Type="http://schemas.openxmlformats.org/officeDocument/2006/relationships/hyperlink" Target="http://minuta.gestaourbana.prefeitura.sp.gov.br/piunesp/" TargetMode="External"/><Relationship Id="rId26" Type="http://schemas.openxmlformats.org/officeDocument/2006/relationships/hyperlink" Target="http://gestaourbana.prefeitura.sp.gov.br/wp-content/uploads/2016/12/DECRETO-N%C2%BA-57569.pdf" TargetMode="External"/><Relationship Id="rId3" Type="http://schemas.openxmlformats.org/officeDocument/2006/relationships/hyperlink" Target="http://minutapiuriobranco.gestaourbana.prefeitura.sp.gov.br/wp-content/uploads/2016/04/PIU_RioBranco_ConsultaPublica_V03.pdf" TargetMode="External"/><Relationship Id="rId21" Type="http://schemas.openxmlformats.org/officeDocument/2006/relationships/hyperlink" Target="http://gestaourbana.prefeitura.sp.gov.br/wp-content/uploads/2016/03/NESP_apresentacao_2016_08_27.pdf" TargetMode="External"/><Relationship Id="rId34" Type="http://schemas.openxmlformats.org/officeDocument/2006/relationships/hyperlink" Target="http://minuta.gestaourbana.prefeitura.sp.gov.br/piu-pacaembu/" TargetMode="External"/><Relationship Id="rId7" Type="http://schemas.openxmlformats.org/officeDocument/2006/relationships/hyperlink" Target="http://minuta.gestaourbana.prefeitura.sp.gov.br/piu-leopoldina/wp-content/uploads/2016/08/03_MIP_PIU_Vila_Leopoldina-Villa-Lobos_mapas.pdf" TargetMode="External"/><Relationship Id="rId12" Type="http://schemas.openxmlformats.org/officeDocument/2006/relationships/hyperlink" Target="http://gestaourbana.prefeitura.sp.gov.br/wp-content/uploads/2016/03/PIU_NESP_REQUERIMENTO-1.pdf" TargetMode="External"/><Relationship Id="rId17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25" Type="http://schemas.openxmlformats.org/officeDocument/2006/relationships/hyperlink" Target="http://gestaourbana.prefeitura.sp.gov.br/wp-content/uploads/2016/03/PIU-NESP-Relat%C3%B3rio-Final_161215_reduzido.pdf" TargetMode="External"/><Relationship Id="rId33" Type="http://schemas.openxmlformats.org/officeDocument/2006/relationships/hyperlink" Target="http://minuta.gestaourbana.prefeitura.sp.gov.br/piu-pacaembu/static/xls/piu-pacaembu_consulta_respostas_2018-02-08.zip" TargetMode="External"/><Relationship Id="rId38" Type="http://schemas.openxmlformats.org/officeDocument/2006/relationships/printerSettings" Target="../printerSettings/printerSettings8.bin"/><Relationship Id="rId2" Type="http://schemas.openxmlformats.org/officeDocument/2006/relationships/hyperlink" Target="http://minutapiuriobranco.gestaourbana.prefeitura.sp.gov.br/wp-content/uploads/2016/04/PIU_RioBranco_ConsultaPublica_ANEXOI_reduzido.pdf" TargetMode="External"/><Relationship Id="rId16" Type="http://schemas.openxmlformats.org/officeDocument/2006/relationships/hyperlink" Target="http://gestaourbana.prefeitura.sp.gov.br/noticias/prorrogado-o-prazo-da-consulta-publica-sobre-o-piu-vila-leopoldina/" TargetMode="External"/><Relationship Id="rId20" Type="http://schemas.openxmlformats.org/officeDocument/2006/relationships/hyperlink" Target="http://gestaourbana.prefeitura.sp.gov.br/wp-content/uploads/2016/03/NESP_contribuicoes_2016_08_27.pdf" TargetMode="External"/><Relationship Id="rId29" Type="http://schemas.openxmlformats.org/officeDocument/2006/relationships/hyperlink" Target="http://gestaourbana.prefeitura.sp.gov.br/noticias/prefeitura-abre-consulta-publica-do-projeto-de-lei-para-o-piu-anhembi/" TargetMode="External"/><Relationship Id="rId1" Type="http://schemas.openxmlformats.org/officeDocument/2006/relationships/hyperlink" Target="http://minutapiuriobranco.gestaourbana.prefeitura.sp.gov.br/" TargetMode="External"/><Relationship Id="rId6" Type="http://schemas.openxmlformats.org/officeDocument/2006/relationships/hyperlink" Target="http://minuta.gestaourbana.prefeitura.sp.gov.br/piu-leopoldina/wp-content/uploads/2016/08/02_MIP_PIU_Vila_Leopoldina-Villa-Lobos_diagnostico_e_programa.pdf" TargetMode="External"/><Relationship Id="rId11" Type="http://schemas.openxmlformats.org/officeDocument/2006/relationships/hyperlink" Target="http://gestaourbana.prefeitura.sp.gov.br/wp-content/uploads/2016/03/PIU_VL_ATA_Audiencia01_11_16_rev_GP.pdf" TargetMode="External"/><Relationship Id="rId24" Type="http://schemas.openxmlformats.org/officeDocument/2006/relationships/hyperlink" Target="http://gestaourbana.prefeitura.sp.gov.br/wp-content/uploads/2016/03/PIU_NESP_Ata_Audiencia171216.pdf" TargetMode="External"/><Relationship Id="rId32" Type="http://schemas.openxmlformats.org/officeDocument/2006/relationships/hyperlink" Target="http://gestaourbana.prefeitura.sp.gov.br/estruturacao-territorial/piu/piu-pacaembu/" TargetMode="External"/><Relationship Id="rId37" Type="http://schemas.openxmlformats.org/officeDocument/2006/relationships/hyperlink" Target="http://gestaourbana.prefeitura.sp.gov.br/wp-content/uploads/2016/03/PIU_VL_AudienciaPublica_01_11_Proponente.pdf" TargetMode="External"/><Relationship Id="rId5" Type="http://schemas.openxmlformats.org/officeDocument/2006/relationships/hyperlink" Target="http://minuta.gestaourbana.prefeitura.sp.gov.br/piu-leopoldina/" TargetMode="External"/><Relationship Id="rId15" Type="http://schemas.openxmlformats.org/officeDocument/2006/relationships/hyperlink" Target="http://gestaourbana.prefeitura.sp.gov.br/noticias/prefeitura-de-sao-paulo-abre-consulta-publica-sobre-o-projeto-de-intervencao-urbana-piu-rio-branco/" TargetMode="External"/><Relationship Id="rId23" Type="http://schemas.openxmlformats.org/officeDocument/2006/relationships/hyperlink" Target="http://gestaourbana.prefeitura.sp.gov.br/wp-content/uploads/2016/03/PIU_NESP_Apresenta%C3%A7%C3%A3oAudiencia171216_SPURB.pdf" TargetMode="External"/><Relationship Id="rId28" Type="http://schemas.openxmlformats.org/officeDocument/2006/relationships/hyperlink" Target="http://minuta.gestaourbana.prefeitura.sp.gov.br/piu-anhembi/" TargetMode="External"/><Relationship Id="rId36" Type="http://schemas.openxmlformats.org/officeDocument/2006/relationships/hyperlink" Target="http://gestaourbana.prefeitura.sp.gov.br/wp-content/uploads/2016/03/PIU_VL_AudienciaPublica_01_11_SPURB-2.pdf" TargetMode="External"/><Relationship Id="rId10" Type="http://schemas.openxmlformats.org/officeDocument/2006/relationships/hyperlink" Target="http://gestaourbana.prefeitura.sp.gov.br/wp-content/uploads/2016/03/01_-MIP_PIU_Vila-Leopoldina-Villa-Lobos_motiva%C3%A7%C3%A3o.pdf" TargetMode="External"/><Relationship Id="rId19" Type="http://schemas.openxmlformats.org/officeDocument/2006/relationships/hyperlink" Target="http://gestaourbana.prefeitura.sp.gov.br/wp-content/uploads/2016/03/NESP_lista_presenca_2016_08_27-3.pdf" TargetMode="External"/><Relationship Id="rId31" Type="http://schemas.openxmlformats.org/officeDocument/2006/relationships/hyperlink" Target="http://www.prefeitura.sp.gov.br/cidade/secretarias/upload/chamadas/pacaembu_-_pmi_-_edital_e_anexos_-_v3_-_30-05_edital_1496235565_1496343025.pdf" TargetMode="External"/><Relationship Id="rId4" Type="http://schemas.openxmlformats.org/officeDocument/2006/relationships/hyperlink" Target="http://gestaourbana.prefeitura.sp.gov.br/wp-content/uploads/2016/03/Contribui%C3%A7%C3%B5es.pdf" TargetMode="External"/><Relationship Id="rId9" Type="http://schemas.openxmlformats.org/officeDocument/2006/relationships/hyperlink" Target="http://gestaourbana.prefeitura.sp.gov.br/wp-content/uploads/2016/03/Lista-de-Presen%C3%A7a-Sem-contato.pdf" TargetMode="External"/><Relationship Id="rId14" Type="http://schemas.openxmlformats.org/officeDocument/2006/relationships/hyperlink" Target="http://gestaourbana.prefeitura.sp.gov.br/wp-content/uploads/2016/03/PIU_NESP_PER%C3%8DMETRO-1.pdf" TargetMode="External"/><Relationship Id="rId22" Type="http://schemas.openxmlformats.org/officeDocument/2006/relationships/hyperlink" Target="http://gestaourbana.prefeitura.sp.gov.br/wp-content/uploads/2016/03/NESP_ata_2016_08_27.pdf" TargetMode="External"/><Relationship Id="rId27" Type="http://schemas.openxmlformats.org/officeDocument/2006/relationships/hyperlink" Target="http://gestaourbana.prefeitura.sp.gov.br/wp-content/uploads/2016/12/mapa-e-quadros.pdf" TargetMode="External"/><Relationship Id="rId30" Type="http://schemas.openxmlformats.org/officeDocument/2006/relationships/hyperlink" Target="http://gestaourbana.prefeitura.sp.gov.br/wp-content/uploads/2018/01/Minuta_ATA_PIU-ANHEMBI_10_01_2018.pdf" TargetMode="External"/><Relationship Id="rId35" Type="http://schemas.openxmlformats.org/officeDocument/2006/relationships/hyperlink" Target="http://gestaourbana.prefeitura.sp.gov.br/noticias/participe-da-consulta-publica-para-o-piu-pacaembu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gestaourbana.prefeitura.sp.gov.br/wp-content/uploads/2016/03/PIU_VL_AudienciaPublica_01_11_Proponente.pdf" TargetMode="External"/><Relationship Id="rId18" Type="http://schemas.openxmlformats.org/officeDocument/2006/relationships/hyperlink" Target="http://gestaourbana.prefeitura.sp.gov.br/noticias/prefeitura-de-sao-paulo-abre-minuta-participativa-do-decreto-sobre-o-projeto-de-intervencao-urbana-novo-entreposto-de-sao-paulo-piu-nesp/" TargetMode="External"/><Relationship Id="rId26" Type="http://schemas.openxmlformats.org/officeDocument/2006/relationships/hyperlink" Target="http://gestaourbana.prefeitura.sp.gov.br/wp-content/uploads/2016/03/NESP_apresentacao_2016_08_27.pdf" TargetMode="External"/><Relationship Id="rId39" Type="http://schemas.openxmlformats.org/officeDocument/2006/relationships/hyperlink" Target="http://gestaourbana.prefeitura.sp.gov.br/wp-content/uploads/2018/03/ACJU-02-24.pdf" TargetMode="External"/><Relationship Id="rId21" Type="http://schemas.openxmlformats.org/officeDocument/2006/relationships/hyperlink" Target="http://gestaourbana.prefeitura.sp.gov.br/wp-content/uploads/2016/03/NESP_ata_2016_08_27.pdf" TargetMode="External"/><Relationship Id="rId34" Type="http://schemas.openxmlformats.org/officeDocument/2006/relationships/hyperlink" Target="http://gestaourbana.prefeitura.sp.gov.br/wp-content/uploads/2017/06/ACJ_consulta-publica.pdf" TargetMode="External"/><Relationship Id="rId42" Type="http://schemas.openxmlformats.org/officeDocument/2006/relationships/hyperlink" Target="http://gestaourbana.prefeitura.sp.gov.br/wp-content/uploads/2018/03/PIU_ACJU_Contribuicoes_Audiencia_2018_02_24.pdf" TargetMode="External"/><Relationship Id="rId47" Type="http://schemas.openxmlformats.org/officeDocument/2006/relationships/hyperlink" Target="http://gestaourbana.prefeitura.sp.gov.br/noticias/prefeitura-abre-consulta-publica-do-projeto-de-lei-para-o-piu-anhembi/" TargetMode="External"/><Relationship Id="rId50" Type="http://schemas.openxmlformats.org/officeDocument/2006/relationships/hyperlink" Target="http://gestaourbana.prefeitura.sp.gov.br/estruturacao-territorial/piu/piu-pacaembu/" TargetMode="External"/><Relationship Id="rId55" Type="http://schemas.openxmlformats.org/officeDocument/2006/relationships/hyperlink" Target="http://www.prefeitura.sp.gov.br/cidade/secretarias/upload/chamadas/ata_26-04-2013_1370377766.pdf" TargetMode="External"/><Relationship Id="rId63" Type="http://schemas.openxmlformats.org/officeDocument/2006/relationships/hyperlink" Target="http://gestaourbana.prefeitura.sp.gov.br/wp-content/uploads/2016/03/PIU-NacoesUnidas_anexo1.pdf" TargetMode="External"/><Relationship Id="rId68" Type="http://schemas.openxmlformats.org/officeDocument/2006/relationships/hyperlink" Target="http://gestaourbana.prefeitura.sp.gov.br/wp-content/uploads/2014/08/ACT_Ata_Audiencia-Publica_2016-11-22.pdf" TargetMode="External"/><Relationship Id="rId7" Type="http://schemas.openxmlformats.org/officeDocument/2006/relationships/hyperlink" Target="http://minuta.gestaourbana.prefeitura.sp.gov.br/piu-leopoldina/wp-content/uploads/2016/08/02_MIP_PIU_Vila_Leopoldina-Villa-Lobos_diagnostico_e_programa.pdf" TargetMode="External"/><Relationship Id="rId71" Type="http://schemas.openxmlformats.org/officeDocument/2006/relationships/hyperlink" Target="http://gestaourbana.prefeitura.sp.gov.br/wp-content/uploads/2014/08/ACT_Ata_Audiencia-Publica_2016-11-09-1.pdf" TargetMode="External"/><Relationship Id="rId2" Type="http://schemas.openxmlformats.org/officeDocument/2006/relationships/hyperlink" Target="http://minutapiuriobranco.gestaourbana.prefeitura.sp.gov.br/wp-content/uploads/2016/04/PIU_RioBranco_ConsultaPublica_ANEXOI_reduzido.pdf" TargetMode="External"/><Relationship Id="rId16" Type="http://schemas.openxmlformats.org/officeDocument/2006/relationships/hyperlink" Target="http://gestaourbana.prefeitura.sp.gov.br/wp-content/uploads/2016/03/PIU_NESP_REQUERIMENTO-1.pdf" TargetMode="External"/><Relationship Id="rId29" Type="http://schemas.openxmlformats.org/officeDocument/2006/relationships/hyperlink" Target="http://gestaourbana.prefeitura.sp.gov.br/wp-content/uploads/2016/03/PIU_NESP_DIAGN%C3%93STICO-1.pdf" TargetMode="External"/><Relationship Id="rId1" Type="http://schemas.openxmlformats.org/officeDocument/2006/relationships/hyperlink" Target="http://minutapiuriobranco.gestaourbana.prefeitura.sp.gov.br/wp-content/uploads/2016/04/PIU_RioBranco_ConsultaPublica_V03.pdf" TargetMode="External"/><Relationship Id="rId6" Type="http://schemas.openxmlformats.org/officeDocument/2006/relationships/hyperlink" Target="http://gestaourbana.prefeitura.sp.gov.br/wp-content/uploads/2016/03/01_-MIP_PIU_Vila-Leopoldina-Villa-Lobos_motiva%C3%A7%C3%A3o.pdf" TargetMode="External"/><Relationship Id="rId11" Type="http://schemas.openxmlformats.org/officeDocument/2006/relationships/hyperlink" Target="http://gestaourbana.prefeitura.sp.gov.br/wp-content/uploads/2016/03/PIU-Leopoldina.pdf" TargetMode="External"/><Relationship Id="rId24" Type="http://schemas.openxmlformats.org/officeDocument/2006/relationships/hyperlink" Target="http://gestaourbana.prefeitura.sp.gov.br/wp-content/uploads/2016/12/mapa-e-quadros.pdf" TargetMode="External"/><Relationship Id="rId32" Type="http://schemas.openxmlformats.org/officeDocument/2006/relationships/hyperlink" Target="http://gestaourbana.prefeitura.sp.gov.br/noticias/prefeitura-abre-consulta-publica-sobre-o-projeto-de-intervencao-urbana-arco-jurubatuba-piu-acj/" TargetMode="External"/><Relationship Id="rId37" Type="http://schemas.openxmlformats.org/officeDocument/2006/relationships/hyperlink" Target="http://gestaourbana.prefeitura.sp.gov.br/noticias/prefeitura-abre-consulta-publica-para-o-pl-do-projeto-de-intervencao-urbana-arco-jurubatuba-piu-acj/" TargetMode="External"/><Relationship Id="rId40" Type="http://schemas.openxmlformats.org/officeDocument/2006/relationships/hyperlink" Target="http://gestaourbana.prefeitura.sp.gov.br/wp-content/uploads/2018/03/ACJ_PIU_2018_Capela-do-Socorro.pdf" TargetMode="External"/><Relationship Id="rId45" Type="http://schemas.openxmlformats.org/officeDocument/2006/relationships/hyperlink" Target="http://gestaourbana.prefeitura.sp.gov.br/wp-content/uploads/2018/03/ACJU-03-10.pdf" TargetMode="External"/><Relationship Id="rId53" Type="http://schemas.openxmlformats.org/officeDocument/2006/relationships/hyperlink" Target="http://gestaourbana.prefeitura.sp.gov.br/estruturacao-territorial/piu/piu-pacaembu/" TargetMode="External"/><Relationship Id="rId58" Type="http://schemas.openxmlformats.org/officeDocument/2006/relationships/hyperlink" Target="http://minuta.gestaourbana.prefeitura.sp.gov.br/piu-vila-olimpia/wp-content/uploads/2018/02/PIU_VO_Consulta_ProgramaInteressePublico.pdf" TargetMode="External"/><Relationship Id="rId66" Type="http://schemas.openxmlformats.org/officeDocument/2006/relationships/hyperlink" Target="http://minuta.gestaourbana.prefeitura.sp.gov.br/piu-act/wp-content/uploads/2016/10/mapas/ACT_99_6U_006_V00.pdf" TargetMode="External"/><Relationship Id="rId5" Type="http://schemas.openxmlformats.org/officeDocument/2006/relationships/hyperlink" Target="http://gestaourbana.prefeitura.sp.gov.br/wp-content/uploads/2016/03/Contribui%C3%A7%C3%B5es.pdf" TargetMode="External"/><Relationship Id="rId15" Type="http://schemas.openxmlformats.org/officeDocument/2006/relationships/hyperlink" Target="http://gestaourbana.prefeitura.sp.gov.br/wp-content/uploads/2016/03/PIU_VL_ATA_Audiencia01_11_16_rev_GP.pdf" TargetMode="External"/><Relationship Id="rId23" Type="http://schemas.openxmlformats.org/officeDocument/2006/relationships/hyperlink" Target="http://gestaourbana.prefeitura.sp.gov.br/wp-content/uploads/2016/12/DECRETO-N%C2%BA-57569.pdf" TargetMode="External"/><Relationship Id="rId28" Type="http://schemas.openxmlformats.org/officeDocument/2006/relationships/hyperlink" Target="http://minuta.gestaourbana.prefeitura.sp.gov.br/piunesp/" TargetMode="External"/><Relationship Id="rId36" Type="http://schemas.openxmlformats.org/officeDocument/2006/relationships/hyperlink" Target="http://gestaourbana.prefeitura.sp.gov.br/wp-content/uploads/2018/03/NOTA_TECNICA_PLANO_URBANISTICO.pdf" TargetMode="External"/><Relationship Id="rId49" Type="http://schemas.openxmlformats.org/officeDocument/2006/relationships/hyperlink" Target="http://gestaourbana.prefeitura.sp.gov.br/wp-content/uploads/2018/01/Minuta_ATA_PIU-ANHEMBI_10_01_2018.pdf" TargetMode="External"/><Relationship Id="rId57" Type="http://schemas.openxmlformats.org/officeDocument/2006/relationships/hyperlink" Target="http://minuta.gestaourbana.prefeitura.sp.gov.br/piu-vila-olimpia/wp-content/uploads/2018/02/PIU_VO_Consulta_Diagnostico.pdf" TargetMode="External"/><Relationship Id="rId61" Type="http://schemas.openxmlformats.org/officeDocument/2006/relationships/hyperlink" Target="http://gestaourbana.prefeitura.sp.gov.br/noticias/participe-da-consulta-publica-para-o-piu-vila-olimpia/" TargetMode="External"/><Relationship Id="rId10" Type="http://schemas.openxmlformats.org/officeDocument/2006/relationships/hyperlink" Target="http://minuta.gestaourbana.prefeitura.sp.gov.br/piu-leopoldina/" TargetMode="External"/><Relationship Id="rId19" Type="http://schemas.openxmlformats.org/officeDocument/2006/relationships/hyperlink" Target="http://gestaourbana.prefeitura.sp.gov.br/wp-content/uploads/2016/03/NESP_apresentacao_2016_08_27.pdf" TargetMode="External"/><Relationship Id="rId31" Type="http://schemas.openxmlformats.org/officeDocument/2006/relationships/hyperlink" Target="http://minuta.gestaourbana.prefeitura.sp.gov.br/piu-arco-jurubatuba/wp-content/uploads/2017/06/1_Limites-Administrativos1.jpg" TargetMode="External"/><Relationship Id="rId44" Type="http://schemas.openxmlformats.org/officeDocument/2006/relationships/hyperlink" Target="http://gestaourbana.prefeitura.sp.gov.br/wp-content/uploads/2018/03/ACJ_PIU_2018_Santo-Amaro.pdf" TargetMode="External"/><Relationship Id="rId52" Type="http://schemas.openxmlformats.org/officeDocument/2006/relationships/hyperlink" Target="http://gestaourbana.prefeitura.sp.gov.br/noticias/participe-da-consulta-publica-para-o-piu-pacaembu/" TargetMode="External"/><Relationship Id="rId60" Type="http://schemas.openxmlformats.org/officeDocument/2006/relationships/hyperlink" Target="http://minuta.gestaourbana.prefeitura.sp.gov.br/piu-vila-olimpia/wp-content/uploads/2018/02/PIU_VO_Consulta_Mapas.pdf" TargetMode="External"/><Relationship Id="rId65" Type="http://schemas.openxmlformats.org/officeDocument/2006/relationships/hyperlink" Target="http://gestaourbana.prefeitura.sp.gov.br/noticias/piu-nacoes-unidas-em-consulta-publica-participe/" TargetMode="External"/><Relationship Id="rId4" Type="http://schemas.openxmlformats.org/officeDocument/2006/relationships/hyperlink" Target="http://minutapiuriobranco.gestaourbana.prefeitura.sp.gov.br/" TargetMode="External"/><Relationship Id="rId9" Type="http://schemas.openxmlformats.org/officeDocument/2006/relationships/hyperlink" Target="http://gestaourbana.prefeitura.sp.gov.br/noticias/prorrogado-o-prazo-da-consulta-publica-sobre-o-piu-vila-leopoldina/" TargetMode="External"/><Relationship Id="rId14" Type="http://schemas.openxmlformats.org/officeDocument/2006/relationships/hyperlink" Target="http://gestaourbana.prefeitura.sp.gov.br/wp-content/uploads/2016/03/Lista-de-Presen%C3%A7a-Sem-contato.pdf" TargetMode="External"/><Relationship Id="rId22" Type="http://schemas.openxmlformats.org/officeDocument/2006/relationships/hyperlink" Target="http://gestaourbana.prefeitura.sp.gov.br/wp-content/uploads/2016/03/NESP_ata_2016_08_27.pdf" TargetMode="External"/><Relationship Id="rId27" Type="http://schemas.openxmlformats.org/officeDocument/2006/relationships/hyperlink" Target="http://gestaourbana.prefeitura.sp.gov.br/wp-content/uploads/2016/03/NESP_contribuicoes_2016_08_27.pdf" TargetMode="External"/><Relationship Id="rId30" Type="http://schemas.openxmlformats.org/officeDocument/2006/relationships/hyperlink" Target="http://gestaourbana.prefeitura.sp.gov.br/wp-content/uploads/2017/06/ACJ_Minuta_Consulta_Publica_E_DIAGNOSTICO.pdf" TargetMode="External"/><Relationship Id="rId35" Type="http://schemas.openxmlformats.org/officeDocument/2006/relationships/hyperlink" Target="http://gestaourbana.prefeitura.sp.gov.br/wp-content/uploads/2017/06/ACJ_Consulta-Publica_Final_Za.pdf" TargetMode="External"/><Relationship Id="rId43" Type="http://schemas.openxmlformats.org/officeDocument/2006/relationships/hyperlink" Target="http://gestaourbana.prefeitura.sp.gov.br/wp-content/uploads/2018/03/ACJU-03-06.pdf" TargetMode="External"/><Relationship Id="rId48" Type="http://schemas.openxmlformats.org/officeDocument/2006/relationships/hyperlink" Target="http://minuta.gestaourbana.prefeitura.sp.gov.br/piu-anhembi/" TargetMode="External"/><Relationship Id="rId56" Type="http://schemas.openxmlformats.org/officeDocument/2006/relationships/hyperlink" Target="http://www.prefeitura.sp.gov.br/cidade/secretarias/upload/chamadas/comunicado_audiencia_publica_1377717925.pdf" TargetMode="External"/><Relationship Id="rId64" Type="http://schemas.openxmlformats.org/officeDocument/2006/relationships/hyperlink" Target="http://gestaourbana.prefeitura.sp.gov.br/wp-content/uploads/2016/03/PIU-Nacoes-Unidas_anexo2.pdf" TargetMode="External"/><Relationship Id="rId69" Type="http://schemas.openxmlformats.org/officeDocument/2006/relationships/hyperlink" Target="http://gestaourbana.prefeitura.sp.gov.br/wp-content/uploads/2014/08/ACT_Ata_Audiencia-Publica_2016-11-16_Z.pdf" TargetMode="External"/><Relationship Id="rId8" Type="http://schemas.openxmlformats.org/officeDocument/2006/relationships/hyperlink" Target="http://minuta.gestaourbana.prefeitura.sp.gov.br/piu-leopoldina/wp-content/uploads/2016/08/03_MIP_PIU_Vila_Leopoldina-Villa-Lobos_mapas.pdf" TargetMode="External"/><Relationship Id="rId51" Type="http://schemas.openxmlformats.org/officeDocument/2006/relationships/hyperlink" Target="http://minuta.gestaourbana.prefeitura.sp.gov.br/piu-pacaembu/static/xls/piu-pacaembu_consulta_respostas_2018-02-08.zip" TargetMode="External"/><Relationship Id="rId72" Type="http://schemas.openxmlformats.org/officeDocument/2006/relationships/printerSettings" Target="../printerSettings/printerSettings4.bin"/><Relationship Id="rId3" Type="http://schemas.openxmlformats.org/officeDocument/2006/relationships/hyperlink" Target="http://gestaourbana.prefeitura.sp.gov.br/noticias/prefeitura-de-sao-paulo-abre-consulta-publica-sobre-o-projeto-de-intervencao-urbana-piu-rio-branco/" TargetMode="External"/><Relationship Id="rId12" Type="http://schemas.openxmlformats.org/officeDocument/2006/relationships/hyperlink" Target="http://gestaourbana.prefeitura.sp.gov.br/wp-content/uploads/2016/03/PIU_VL_AudienciaPublica_01_11_SPURB-2.pdf" TargetMode="External"/><Relationship Id="rId17" Type="http://schemas.openxmlformats.org/officeDocument/2006/relationships/hyperlink" Target="http://gestaourbana.prefeitura.sp.gov.br/wp-content/uploads/2016/03/PIU_NESP_PER%C3%8DMETRO-1.pdf" TargetMode="External"/><Relationship Id="rId25" Type="http://schemas.openxmlformats.org/officeDocument/2006/relationships/hyperlink" Target="http://gestaourbana.prefeitura.sp.gov.br/wp-content/uploads/2016/03/PIU-NESP-Relat%C3%B3rio-Final_161215_reduzido.pdf" TargetMode="External"/><Relationship Id="rId33" Type="http://schemas.openxmlformats.org/officeDocument/2006/relationships/hyperlink" Target="http://minuta.gestaourbana.prefeitura.sp.gov.br/piu-arco-jurubatuba/" TargetMode="External"/><Relationship Id="rId38" Type="http://schemas.openxmlformats.org/officeDocument/2006/relationships/hyperlink" Target="http://minuta.gestaourbana.prefeitura.sp.gov.br/pl-arco-jurubatuba/" TargetMode="External"/><Relationship Id="rId46" Type="http://schemas.openxmlformats.org/officeDocument/2006/relationships/hyperlink" Target="http://gestaourbana.prefeitura.sp.gov.br/wp-content/uploads/2018/03/ACJ_PIU_2018_Campo-Limpo-e-M%C2%B4Boi-Mirim.pdf" TargetMode="External"/><Relationship Id="rId59" Type="http://schemas.openxmlformats.org/officeDocument/2006/relationships/hyperlink" Target="http://minuta.gestaourbana.prefeitura.sp.gov.br/piu-vila-olimpia/" TargetMode="External"/><Relationship Id="rId67" Type="http://schemas.openxmlformats.org/officeDocument/2006/relationships/hyperlink" Target="http://gestaourbana.prefeitura.sp.gov.br/wp-content/uploads/2015/03/OUCAB_Oficina_Relat%C3%B3rio-anexos_02.pdf" TargetMode="External"/><Relationship Id="rId20" Type="http://schemas.openxmlformats.org/officeDocument/2006/relationships/hyperlink" Target="http://gestaourbana.prefeitura.sp.gov.br/wp-content/uploads/2016/03/NESP_lista_presenca_2016_08_27-3.pdf" TargetMode="External"/><Relationship Id="rId41" Type="http://schemas.openxmlformats.org/officeDocument/2006/relationships/hyperlink" Target="http://gestaourbana.prefeitura.sp.gov.br/wp-content/uploads/2018/03/PIU_ACJU_ata_2018_02_24.pdf" TargetMode="External"/><Relationship Id="rId54" Type="http://schemas.openxmlformats.org/officeDocument/2006/relationships/hyperlink" Target="http://gestaourbana.prefeitura.sp.gov.br/wp-admin/post.php?post=6859&amp;action=edit" TargetMode="External"/><Relationship Id="rId62" Type="http://schemas.openxmlformats.org/officeDocument/2006/relationships/hyperlink" Target="http://minuta.gestaourbana.prefeitura.sp.gov.br/piu-nacoes-unidas/" TargetMode="External"/><Relationship Id="rId70" Type="http://schemas.openxmlformats.org/officeDocument/2006/relationships/hyperlink" Target="http://gestaourbana.prefeitura.sp.gov.br/wp-content/uploads/2014/08/ACT_Ata_Audiencia-P%C3%BAblica_-2016-11-10_z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D8"/>
  <sheetViews>
    <sheetView workbookViewId="0">
      <selection activeCell="B8" sqref="B8"/>
    </sheetView>
  </sheetViews>
  <sheetFormatPr defaultRowHeight="15"/>
  <cols>
    <col min="1" max="1" width="14.42578125" bestFit="1" customWidth="1"/>
    <col min="2" max="2" width="64.28515625" bestFit="1" customWidth="1"/>
    <col min="3" max="3" width="57.140625" bestFit="1" customWidth="1"/>
  </cols>
  <sheetData>
    <row r="1" spans="1:4" ht="21">
      <c r="A1" s="593" t="s">
        <v>985</v>
      </c>
    </row>
    <row r="3" spans="1:4">
      <c r="A3" s="592" t="s">
        <v>986</v>
      </c>
      <c r="B3" s="592" t="s">
        <v>987</v>
      </c>
      <c r="C3" s="592" t="s">
        <v>988</v>
      </c>
      <c r="D3" s="594"/>
    </row>
    <row r="4" spans="1:4">
      <c r="A4" s="595" t="s">
        <v>991</v>
      </c>
      <c r="B4" s="106" t="s">
        <v>992</v>
      </c>
      <c r="C4" s="106" t="s">
        <v>996</v>
      </c>
    </row>
    <row r="5" spans="1:4">
      <c r="A5" s="595" t="s">
        <v>989</v>
      </c>
      <c r="B5" s="106" t="s">
        <v>990</v>
      </c>
      <c r="C5" s="106" t="s">
        <v>997</v>
      </c>
    </row>
    <row r="6" spans="1:4">
      <c r="A6" s="125"/>
      <c r="B6" s="106" t="s">
        <v>182</v>
      </c>
      <c r="C6" s="106" t="s">
        <v>998</v>
      </c>
    </row>
    <row r="7" spans="1:4">
      <c r="A7" s="595" t="s">
        <v>993</v>
      </c>
      <c r="B7" s="106" t="s">
        <v>994</v>
      </c>
      <c r="C7" s="106" t="s">
        <v>999</v>
      </c>
    </row>
    <row r="8" spans="1:4">
      <c r="A8" s="596"/>
      <c r="B8" s="597" t="s">
        <v>995</v>
      </c>
      <c r="C8" s="106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</sheetPr>
  <dimension ref="A1:Z71"/>
  <sheetViews>
    <sheetView topLeftCell="E1" zoomScale="70" zoomScaleNormal="70" workbookViewId="0">
      <selection activeCell="C30" sqref="C30"/>
    </sheetView>
  </sheetViews>
  <sheetFormatPr defaultRowHeight="14.25"/>
  <cols>
    <col min="1" max="1" width="32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31.140625" style="1" customWidth="1"/>
    <col min="6" max="6" width="11.42578125" style="1" customWidth="1"/>
    <col min="7" max="7" width="16" style="1" customWidth="1"/>
    <col min="8" max="8" width="13.140625" style="1" bestFit="1" customWidth="1"/>
    <col min="9" max="9" width="34.140625" style="534" customWidth="1"/>
    <col min="10" max="10" width="16" style="1" customWidth="1"/>
    <col min="11" max="11" width="14" style="1" bestFit="1" customWidth="1"/>
    <col min="12" max="12" width="16" style="1" customWidth="1"/>
    <col min="13" max="13" width="11.85546875" style="1" bestFit="1" customWidth="1"/>
    <col min="14" max="14" width="11.85546875" style="1" customWidth="1"/>
    <col min="15" max="15" width="12.5703125" style="1" bestFit="1" customWidth="1"/>
    <col min="16" max="16" width="23.5703125" style="1" customWidth="1"/>
    <col min="17" max="17" width="11.28515625" style="1" bestFit="1" customWidth="1"/>
    <col min="18" max="18" width="12.7109375" style="1" bestFit="1" customWidth="1"/>
    <col min="19" max="19" width="3.7109375" style="1" customWidth="1"/>
    <col min="20" max="20" width="11.5703125" style="1" bestFit="1" customWidth="1"/>
    <col min="21" max="23" width="3.85546875" style="1" customWidth="1"/>
    <col min="24" max="24" width="18.140625" style="1" bestFit="1" customWidth="1"/>
    <col min="25" max="25" width="11.5703125" style="1" bestFit="1" customWidth="1"/>
    <col min="26" max="26" width="12.85546875" style="1" bestFit="1" customWidth="1"/>
    <col min="27" max="16384" width="9.140625" style="1"/>
  </cols>
  <sheetData>
    <row r="1" spans="1:26" ht="26.25">
      <c r="A1" s="5" t="s">
        <v>2</v>
      </c>
      <c r="C1" s="5"/>
      <c r="D1" s="5"/>
      <c r="E1" s="5"/>
      <c r="T1" s="5" t="s">
        <v>42</v>
      </c>
    </row>
    <row r="2" spans="1:26">
      <c r="A2" s="598"/>
      <c r="B2" s="599"/>
      <c r="C2" s="599"/>
      <c r="D2" s="599"/>
      <c r="E2" s="548"/>
      <c r="F2" s="58" t="s">
        <v>51</v>
      </c>
      <c r="G2" s="447" t="s">
        <v>562</v>
      </c>
      <c r="H2" s="58" t="s">
        <v>50</v>
      </c>
      <c r="I2" s="535" t="s">
        <v>567</v>
      </c>
      <c r="J2" s="447"/>
      <c r="K2" s="58" t="s">
        <v>52</v>
      </c>
      <c r="L2" s="447" t="s">
        <v>568</v>
      </c>
      <c r="M2" s="58" t="s">
        <v>53</v>
      </c>
      <c r="N2" s="437" t="s">
        <v>569</v>
      </c>
      <c r="O2" s="58" t="s">
        <v>54</v>
      </c>
      <c r="P2" s="451" t="s">
        <v>599</v>
      </c>
      <c r="Q2" s="58" t="s">
        <v>55</v>
      </c>
      <c r="R2" s="58" t="s">
        <v>56</v>
      </c>
      <c r="T2" s="61" t="s">
        <v>58</v>
      </c>
      <c r="U2" s="599" t="s">
        <v>57</v>
      </c>
      <c r="V2" s="599"/>
      <c r="W2" s="606"/>
      <c r="X2" s="61" t="s">
        <v>59</v>
      </c>
      <c r="Y2" s="61" t="s">
        <v>60</v>
      </c>
      <c r="Z2" s="61" t="s">
        <v>61</v>
      </c>
    </row>
    <row r="3" spans="1:26" ht="15.75" customHeight="1">
      <c r="A3" s="600" t="s">
        <v>358</v>
      </c>
      <c r="B3" s="157" t="s">
        <v>139</v>
      </c>
      <c r="C3" s="162"/>
      <c r="D3" s="78"/>
      <c r="E3" s="78"/>
      <c r="F3" s="80"/>
      <c r="G3" s="80"/>
      <c r="H3" s="80"/>
      <c r="I3" s="536"/>
      <c r="J3" s="444"/>
      <c r="K3" s="80"/>
      <c r="L3" s="444"/>
      <c r="M3" s="80"/>
      <c r="N3" s="80"/>
      <c r="O3" s="80"/>
      <c r="P3" s="80"/>
      <c r="Q3" s="80"/>
      <c r="R3" s="80"/>
      <c r="T3" s="73"/>
      <c r="U3" s="607"/>
      <c r="V3" s="608"/>
      <c r="W3" s="609"/>
      <c r="X3" s="80"/>
      <c r="Y3" s="80"/>
      <c r="Z3" s="52"/>
    </row>
    <row r="4" spans="1:26" ht="15">
      <c r="A4" s="601"/>
      <c r="B4" s="74"/>
      <c r="C4" s="163" t="s">
        <v>116</v>
      </c>
      <c r="D4" s="74"/>
      <c r="E4" s="74"/>
      <c r="F4" s="73"/>
      <c r="G4" s="439"/>
      <c r="H4" s="73"/>
      <c r="I4" s="537"/>
      <c r="J4" s="439"/>
      <c r="K4" s="73"/>
      <c r="L4" s="439"/>
      <c r="M4" s="73"/>
      <c r="N4" s="73"/>
      <c r="O4" s="73"/>
      <c r="P4" s="537"/>
      <c r="Q4" s="73"/>
      <c r="R4" s="73"/>
      <c r="T4" s="73"/>
      <c r="U4" s="411"/>
      <c r="V4" s="412"/>
      <c r="W4" s="413"/>
      <c r="X4" s="73"/>
      <c r="Y4" s="73"/>
      <c r="Z4" s="52"/>
    </row>
    <row r="5" spans="1:26" ht="15">
      <c r="A5" s="601"/>
      <c r="B5" s="74"/>
      <c r="D5" s="85" t="s">
        <v>81</v>
      </c>
      <c r="E5" s="85" t="s">
        <v>72</v>
      </c>
      <c r="F5" s="70" t="s">
        <v>91</v>
      </c>
      <c r="G5" s="439"/>
      <c r="H5" s="70" t="s">
        <v>63</v>
      </c>
      <c r="I5" s="533" t="s">
        <v>575</v>
      </c>
      <c r="J5" s="442"/>
      <c r="K5" s="70" t="s">
        <v>63</v>
      </c>
      <c r="L5" s="442" t="s">
        <v>577</v>
      </c>
      <c r="M5" s="70" t="s">
        <v>91</v>
      </c>
      <c r="N5" s="70"/>
      <c r="O5" s="70" t="s">
        <v>91</v>
      </c>
      <c r="P5" s="537"/>
      <c r="Q5" s="70" t="s">
        <v>63</v>
      </c>
      <c r="R5" s="70" t="s">
        <v>91</v>
      </c>
      <c r="T5" s="73"/>
      <c r="U5" s="603" t="s">
        <v>91</v>
      </c>
      <c r="V5" s="604"/>
      <c r="W5" s="605"/>
      <c r="X5" s="73"/>
      <c r="Y5" s="73"/>
      <c r="Z5" s="52"/>
    </row>
    <row r="6" spans="1:26">
      <c r="A6" s="601"/>
      <c r="B6" s="73"/>
      <c r="C6" s="164" t="s">
        <v>117</v>
      </c>
      <c r="D6" s="75"/>
      <c r="E6" s="75"/>
      <c r="F6" s="73"/>
      <c r="G6" s="439"/>
      <c r="H6" s="73"/>
      <c r="I6" s="537"/>
      <c r="J6" s="439"/>
      <c r="K6" s="73"/>
      <c r="L6" s="439"/>
      <c r="M6" s="73"/>
      <c r="N6" s="73"/>
      <c r="O6" s="73"/>
      <c r="P6" s="537"/>
      <c r="Q6" s="73"/>
      <c r="R6" s="73"/>
      <c r="S6" s="76"/>
      <c r="T6" s="73"/>
      <c r="U6" s="411"/>
      <c r="V6" s="412"/>
      <c r="W6" s="413"/>
      <c r="X6" s="73"/>
      <c r="Y6" s="73"/>
      <c r="Z6" s="52"/>
    </row>
    <row r="7" spans="1:26">
      <c r="A7" s="601"/>
      <c r="B7" s="73"/>
      <c r="C7" s="164"/>
      <c r="D7" s="85" t="s">
        <v>114</v>
      </c>
      <c r="E7" s="85" t="s">
        <v>703</v>
      </c>
      <c r="F7" s="334" t="s">
        <v>91</v>
      </c>
      <c r="G7" s="440"/>
      <c r="H7" s="167" t="s">
        <v>91</v>
      </c>
      <c r="I7" s="538"/>
      <c r="J7" s="446"/>
      <c r="K7" s="167" t="s">
        <v>91</v>
      </c>
      <c r="L7" s="446"/>
      <c r="M7" s="334" t="s">
        <v>91</v>
      </c>
      <c r="N7" s="334"/>
      <c r="O7" s="335" t="s">
        <v>63</v>
      </c>
      <c r="P7" s="542" t="s">
        <v>600</v>
      </c>
      <c r="Q7" s="167" t="s">
        <v>91</v>
      </c>
      <c r="R7" s="334" t="s">
        <v>91</v>
      </c>
      <c r="S7" s="76"/>
      <c r="T7" s="73"/>
      <c r="U7" s="603" t="s">
        <v>91</v>
      </c>
      <c r="V7" s="604"/>
      <c r="W7" s="605"/>
      <c r="X7" s="73"/>
      <c r="Y7" s="73"/>
      <c r="Z7" s="52"/>
    </row>
    <row r="8" spans="1:26" ht="15.75">
      <c r="A8" s="600" t="s">
        <v>359</v>
      </c>
      <c r="B8" s="157" t="s">
        <v>126</v>
      </c>
      <c r="C8" s="324"/>
      <c r="D8" s="325"/>
      <c r="E8" s="325"/>
      <c r="F8" s="326"/>
      <c r="G8" s="441"/>
      <c r="H8" s="69"/>
      <c r="I8" s="536"/>
      <c r="J8" s="444"/>
      <c r="K8" s="69"/>
      <c r="L8" s="444"/>
      <c r="M8" s="69"/>
      <c r="N8" s="69"/>
      <c r="O8" s="69"/>
      <c r="P8" s="536"/>
      <c r="Q8" s="69"/>
      <c r="R8" s="69"/>
      <c r="S8" s="76"/>
      <c r="T8" s="80"/>
      <c r="U8" s="417"/>
      <c r="V8" s="418"/>
      <c r="W8" s="419"/>
      <c r="X8" s="80"/>
      <c r="Y8" s="80"/>
      <c r="Z8" s="172"/>
    </row>
    <row r="9" spans="1:26" ht="15.75" customHeight="1">
      <c r="A9" s="601"/>
      <c r="B9" s="73"/>
      <c r="C9" s="166" t="s">
        <v>71</v>
      </c>
      <c r="D9" s="74"/>
      <c r="E9" s="166" t="s">
        <v>71</v>
      </c>
      <c r="F9" s="70" t="s">
        <v>96</v>
      </c>
      <c r="G9" s="439"/>
      <c r="H9" s="70" t="s">
        <v>96</v>
      </c>
      <c r="I9" s="537"/>
      <c r="J9" s="439"/>
      <c r="K9" s="70" t="s">
        <v>96</v>
      </c>
      <c r="L9" s="439"/>
      <c r="M9" s="70" t="s">
        <v>64</v>
      </c>
      <c r="N9" s="70"/>
      <c r="O9" s="70" t="s">
        <v>96</v>
      </c>
      <c r="P9" s="537"/>
      <c r="Q9" s="70" t="s">
        <v>96</v>
      </c>
      <c r="R9" s="70" t="s">
        <v>63</v>
      </c>
      <c r="S9" s="76"/>
      <c r="T9" s="73"/>
      <c r="U9" s="603" t="s">
        <v>96</v>
      </c>
      <c r="V9" s="604"/>
      <c r="W9" s="605"/>
      <c r="X9" s="73"/>
      <c r="Y9" s="73"/>
      <c r="Z9" s="52"/>
    </row>
    <row r="10" spans="1:26">
      <c r="A10" s="601"/>
      <c r="B10" s="73"/>
      <c r="C10" s="165" t="s">
        <v>3</v>
      </c>
      <c r="D10" s="75"/>
      <c r="E10" s="165" t="s">
        <v>3</v>
      </c>
      <c r="F10" s="70" t="s">
        <v>63</v>
      </c>
      <c r="G10" s="442" t="s">
        <v>564</v>
      </c>
      <c r="H10" s="70" t="s">
        <v>63</v>
      </c>
      <c r="I10" s="533" t="s">
        <v>571</v>
      </c>
      <c r="J10" s="442"/>
      <c r="K10" s="70" t="s">
        <v>63</v>
      </c>
      <c r="L10" s="442" t="s">
        <v>578</v>
      </c>
      <c r="M10" s="70" t="s">
        <v>64</v>
      </c>
      <c r="N10" s="70"/>
      <c r="O10" s="70" t="s">
        <v>96</v>
      </c>
      <c r="P10" s="537"/>
      <c r="Q10" s="70" t="s">
        <v>63</v>
      </c>
      <c r="R10" s="70" t="s">
        <v>63</v>
      </c>
      <c r="S10" s="76"/>
      <c r="T10" s="73"/>
      <c r="U10" s="603" t="s">
        <v>63</v>
      </c>
      <c r="V10" s="604"/>
      <c r="W10" s="605"/>
      <c r="X10" s="73"/>
      <c r="Y10" s="73"/>
      <c r="Z10" s="52"/>
    </row>
    <row r="11" spans="1:26">
      <c r="A11" s="601"/>
      <c r="B11" s="73"/>
      <c r="C11" s="165" t="s">
        <v>35</v>
      </c>
      <c r="D11" s="75"/>
      <c r="E11" s="165" t="s">
        <v>159</v>
      </c>
      <c r="F11" s="71" t="s">
        <v>63</v>
      </c>
      <c r="G11" s="445" t="s">
        <v>565</v>
      </c>
      <c r="H11" s="70" t="s">
        <v>63</v>
      </c>
      <c r="I11" s="533" t="s">
        <v>572</v>
      </c>
      <c r="J11" s="442"/>
      <c r="K11" s="70" t="s">
        <v>63</v>
      </c>
      <c r="L11" s="442" t="s">
        <v>579</v>
      </c>
      <c r="M11" s="70" t="s">
        <v>64</v>
      </c>
      <c r="N11" s="70"/>
      <c r="O11" s="70" t="s">
        <v>64</v>
      </c>
      <c r="P11" s="537"/>
      <c r="Q11" s="70" t="s">
        <v>63</v>
      </c>
      <c r="R11" s="70" t="s">
        <v>96</v>
      </c>
      <c r="S11" s="76"/>
      <c r="T11" s="73"/>
      <c r="U11" s="603" t="s">
        <v>63</v>
      </c>
      <c r="V11" s="604"/>
      <c r="W11" s="605"/>
      <c r="X11" s="73"/>
      <c r="Y11" s="73"/>
      <c r="Z11" s="52"/>
    </row>
    <row r="12" spans="1:26" ht="15.75">
      <c r="A12" s="601"/>
      <c r="B12" s="158" t="s">
        <v>127</v>
      </c>
      <c r="C12" s="41"/>
      <c r="D12" s="74"/>
      <c r="E12" s="74"/>
      <c r="F12" s="70"/>
      <c r="G12" s="439"/>
      <c r="H12" s="70"/>
      <c r="I12" s="537"/>
      <c r="J12" s="439"/>
      <c r="K12" s="70"/>
      <c r="L12" s="439"/>
      <c r="M12" s="70"/>
      <c r="N12" s="70"/>
      <c r="O12" s="70"/>
      <c r="P12" s="537"/>
      <c r="Q12" s="70"/>
      <c r="R12" s="70"/>
      <c r="S12" s="76"/>
      <c r="T12" s="73"/>
      <c r="U12" s="411"/>
      <c r="V12" s="412"/>
      <c r="W12" s="413"/>
      <c r="X12" s="73"/>
      <c r="Y12" s="73"/>
      <c r="Z12" s="52"/>
    </row>
    <row r="13" spans="1:26" ht="15">
      <c r="A13" s="601"/>
      <c r="B13" s="74"/>
      <c r="C13" s="165" t="s">
        <v>88</v>
      </c>
      <c r="D13" s="74"/>
      <c r="E13" s="74"/>
      <c r="F13" s="70"/>
      <c r="G13" s="439"/>
      <c r="H13" s="70"/>
      <c r="I13" s="537"/>
      <c r="J13" s="439"/>
      <c r="K13" s="70"/>
      <c r="L13" s="439"/>
      <c r="M13" s="70"/>
      <c r="N13" s="70"/>
      <c r="O13" s="70"/>
      <c r="P13" s="537"/>
      <c r="Q13" s="70"/>
      <c r="R13" s="70"/>
      <c r="S13" s="76"/>
      <c r="T13" s="73"/>
      <c r="U13" s="411"/>
      <c r="V13" s="412"/>
      <c r="W13" s="413"/>
      <c r="X13" s="73"/>
      <c r="Y13" s="73"/>
      <c r="Z13" s="52"/>
    </row>
    <row r="14" spans="1:26" ht="15">
      <c r="A14" s="601"/>
      <c r="B14" s="74"/>
      <c r="C14" s="165"/>
      <c r="D14" s="53" t="s">
        <v>704</v>
      </c>
      <c r="E14" s="53" t="s">
        <v>704</v>
      </c>
      <c r="F14" s="70" t="s">
        <v>63</v>
      </c>
      <c r="G14" s="442" t="s">
        <v>580</v>
      </c>
      <c r="H14" s="70" t="s">
        <v>63</v>
      </c>
      <c r="I14" s="533" t="s">
        <v>581</v>
      </c>
      <c r="J14" s="442"/>
      <c r="K14" s="70" t="s">
        <v>63</v>
      </c>
      <c r="L14" s="442" t="s">
        <v>583</v>
      </c>
      <c r="M14" s="70" t="s">
        <v>63</v>
      </c>
      <c r="N14" s="438" t="s">
        <v>597</v>
      </c>
      <c r="O14" s="70" t="s">
        <v>64</v>
      </c>
      <c r="P14" s="537"/>
      <c r="Q14" s="70" t="s">
        <v>63</v>
      </c>
      <c r="R14" s="70" t="s">
        <v>63</v>
      </c>
      <c r="S14" s="76"/>
      <c r="T14" s="73"/>
      <c r="U14" s="603" t="s">
        <v>63</v>
      </c>
      <c r="V14" s="604"/>
      <c r="W14" s="605"/>
      <c r="X14" s="73"/>
      <c r="Y14" s="73"/>
      <c r="Z14" s="52"/>
    </row>
    <row r="15" spans="1:26" ht="15">
      <c r="A15" s="601"/>
      <c r="B15" s="74"/>
      <c r="C15" s="163"/>
      <c r="D15" s="53" t="s">
        <v>75</v>
      </c>
      <c r="E15" s="53" t="s">
        <v>75</v>
      </c>
      <c r="F15" s="70" t="s">
        <v>63</v>
      </c>
      <c r="G15" s="442" t="s">
        <v>563</v>
      </c>
      <c r="H15" s="70" t="s">
        <v>63</v>
      </c>
      <c r="I15" s="533" t="s">
        <v>570</v>
      </c>
      <c r="J15" s="442"/>
      <c r="K15" s="70" t="s">
        <v>63</v>
      </c>
      <c r="L15" s="442" t="s">
        <v>584</v>
      </c>
      <c r="M15" s="70" t="s">
        <v>63</v>
      </c>
      <c r="N15" s="438" t="s">
        <v>596</v>
      </c>
      <c r="O15" s="70" t="s">
        <v>63</v>
      </c>
      <c r="P15" s="533" t="s">
        <v>622</v>
      </c>
      <c r="Q15" s="70" t="s">
        <v>63</v>
      </c>
      <c r="R15" s="70" t="s">
        <v>63</v>
      </c>
      <c r="S15" s="76"/>
      <c r="T15" s="73"/>
      <c r="U15" s="603" t="s">
        <v>63</v>
      </c>
      <c r="V15" s="604"/>
      <c r="W15" s="605"/>
      <c r="X15" s="73"/>
      <c r="Y15" s="73"/>
      <c r="Z15" s="52"/>
    </row>
    <row r="16" spans="1:26" ht="15">
      <c r="A16" s="601"/>
      <c r="B16" s="74"/>
      <c r="C16" s="163"/>
      <c r="D16" s="53" t="s">
        <v>73</v>
      </c>
      <c r="E16" s="53" t="s">
        <v>705</v>
      </c>
      <c r="F16" s="70" t="s">
        <v>63</v>
      </c>
      <c r="G16" s="442" t="s">
        <v>566</v>
      </c>
      <c r="H16" s="70" t="s">
        <v>63</v>
      </c>
      <c r="I16" s="533" t="s">
        <v>573</v>
      </c>
      <c r="J16" s="442"/>
      <c r="K16" s="70" t="s">
        <v>64</v>
      </c>
      <c r="L16" s="439"/>
      <c r="M16" s="70"/>
      <c r="N16" s="70"/>
      <c r="O16" s="70" t="s">
        <v>63</v>
      </c>
      <c r="P16" s="533" t="s">
        <v>623</v>
      </c>
      <c r="Q16" s="70"/>
      <c r="R16" s="70" t="s">
        <v>64</v>
      </c>
      <c r="S16" s="76"/>
      <c r="T16" s="73"/>
      <c r="U16" s="603" t="s">
        <v>63</v>
      </c>
      <c r="V16" s="604"/>
      <c r="W16" s="605"/>
      <c r="X16" s="73"/>
      <c r="Y16" s="73"/>
      <c r="Z16" s="52"/>
    </row>
    <row r="17" spans="1:26" ht="15">
      <c r="A17" s="601"/>
      <c r="B17" s="74"/>
      <c r="C17" s="163"/>
      <c r="D17" s="53" t="s">
        <v>119</v>
      </c>
      <c r="E17" s="53" t="s">
        <v>119</v>
      </c>
      <c r="F17" s="70" t="s">
        <v>64</v>
      </c>
      <c r="G17" s="439"/>
      <c r="H17" s="70" t="s">
        <v>64</v>
      </c>
      <c r="I17" s="537"/>
      <c r="J17" s="439"/>
      <c r="K17" s="70" t="s">
        <v>64</v>
      </c>
      <c r="L17" s="439"/>
      <c r="M17" s="70"/>
      <c r="N17" s="70"/>
      <c r="O17" s="70" t="s">
        <v>64</v>
      </c>
      <c r="P17" s="537"/>
      <c r="Q17" s="70"/>
      <c r="R17" s="70" t="s">
        <v>64</v>
      </c>
      <c r="S17" s="76"/>
      <c r="T17" s="73"/>
      <c r="U17" s="603" t="s">
        <v>63</v>
      </c>
      <c r="V17" s="604"/>
      <c r="W17" s="605"/>
      <c r="X17" s="73"/>
      <c r="Y17" s="73"/>
      <c r="Z17" s="52"/>
    </row>
    <row r="18" spans="1:26" ht="15">
      <c r="A18" s="601"/>
      <c r="B18" s="74"/>
      <c r="C18" s="165" t="s">
        <v>76</v>
      </c>
      <c r="D18" s="74"/>
      <c r="E18" s="74"/>
      <c r="F18" s="70"/>
      <c r="G18" s="439"/>
      <c r="H18" s="70"/>
      <c r="I18" s="537"/>
      <c r="J18" s="439"/>
      <c r="K18" s="70"/>
      <c r="L18" s="439"/>
      <c r="M18" s="70"/>
      <c r="N18" s="70"/>
      <c r="O18" s="70"/>
      <c r="P18" s="537"/>
      <c r="Q18" s="70"/>
      <c r="R18" s="70"/>
      <c r="S18" s="76"/>
      <c r="T18" s="73"/>
      <c r="U18" s="411"/>
      <c r="V18" s="412"/>
      <c r="W18" s="413"/>
      <c r="X18" s="73"/>
      <c r="Y18" s="73"/>
      <c r="Z18" s="52"/>
    </row>
    <row r="19" spans="1:26" ht="15">
      <c r="A19" s="601"/>
      <c r="B19" s="74"/>
      <c r="C19" s="165"/>
      <c r="D19" s="53" t="s">
        <v>707</v>
      </c>
      <c r="E19" s="53" t="s">
        <v>706</v>
      </c>
      <c r="F19" s="70" t="s">
        <v>91</v>
      </c>
      <c r="G19" s="439"/>
      <c r="H19" s="70" t="s">
        <v>63</v>
      </c>
      <c r="I19" s="537" t="s">
        <v>582</v>
      </c>
      <c r="J19" s="439"/>
      <c r="K19" s="70" t="s">
        <v>63</v>
      </c>
      <c r="L19" s="439" t="s">
        <v>582</v>
      </c>
      <c r="M19" s="70" t="s">
        <v>63</v>
      </c>
      <c r="N19" s="70" t="s">
        <v>582</v>
      </c>
      <c r="O19" s="70" t="s">
        <v>91</v>
      </c>
      <c r="P19" s="537"/>
      <c r="Q19" s="70"/>
      <c r="R19" s="70"/>
      <c r="S19" s="76"/>
      <c r="T19" s="73"/>
      <c r="U19" s="603" t="s">
        <v>91</v>
      </c>
      <c r="V19" s="604"/>
      <c r="W19" s="605"/>
      <c r="X19" s="73"/>
      <c r="Y19" s="73"/>
      <c r="Z19" s="52"/>
    </row>
    <row r="20" spans="1:26" ht="15">
      <c r="A20" s="601"/>
      <c r="B20" s="74"/>
      <c r="C20" s="163"/>
      <c r="D20" s="53" t="s">
        <v>77</v>
      </c>
      <c r="E20" s="53" t="s">
        <v>77</v>
      </c>
      <c r="F20" s="70" t="s">
        <v>91</v>
      </c>
      <c r="G20" s="439"/>
      <c r="H20" s="70" t="s">
        <v>63</v>
      </c>
      <c r="I20" s="533" t="s">
        <v>699</v>
      </c>
      <c r="J20" s="533" t="s">
        <v>700</v>
      </c>
      <c r="K20" s="70" t="s">
        <v>63</v>
      </c>
      <c r="L20" s="442" t="s">
        <v>587</v>
      </c>
      <c r="M20" s="70" t="s">
        <v>64</v>
      </c>
      <c r="N20" s="70"/>
      <c r="O20" s="70" t="s">
        <v>91</v>
      </c>
      <c r="P20" s="537"/>
      <c r="Q20" s="70"/>
      <c r="R20" s="70"/>
      <c r="S20" s="76"/>
      <c r="T20" s="73"/>
      <c r="U20" s="603" t="s">
        <v>91</v>
      </c>
      <c r="V20" s="604"/>
      <c r="W20" s="605"/>
      <c r="X20" s="73"/>
      <c r="Y20" s="73"/>
      <c r="Z20" s="52"/>
    </row>
    <row r="21" spans="1:26" ht="15">
      <c r="A21" s="601"/>
      <c r="B21" s="74"/>
      <c r="C21" s="163"/>
      <c r="D21" s="53" t="s">
        <v>78</v>
      </c>
      <c r="E21" s="53" t="s">
        <v>78</v>
      </c>
      <c r="F21" s="70" t="s">
        <v>91</v>
      </c>
      <c r="G21" s="439"/>
      <c r="H21" s="70" t="s">
        <v>63</v>
      </c>
      <c r="I21" s="533" t="s">
        <v>574</v>
      </c>
      <c r="J21" s="442"/>
      <c r="K21" s="70" t="s">
        <v>63</v>
      </c>
      <c r="L21" s="442" t="s">
        <v>585</v>
      </c>
      <c r="M21" s="70" t="s">
        <v>64</v>
      </c>
      <c r="N21" s="70"/>
      <c r="O21" s="70" t="s">
        <v>91</v>
      </c>
      <c r="P21" s="537"/>
      <c r="Q21" s="70"/>
      <c r="R21" s="70"/>
      <c r="S21" s="76"/>
      <c r="T21" s="73"/>
      <c r="U21" s="603" t="s">
        <v>91</v>
      </c>
      <c r="V21" s="604"/>
      <c r="W21" s="605"/>
      <c r="X21" s="73"/>
      <c r="Y21" s="73"/>
      <c r="Z21" s="52"/>
    </row>
    <row r="22" spans="1:26" ht="15">
      <c r="A22" s="601"/>
      <c r="B22" s="74"/>
      <c r="C22" s="41"/>
      <c r="D22" s="53" t="s">
        <v>79</v>
      </c>
      <c r="E22" s="53" t="s">
        <v>79</v>
      </c>
      <c r="F22" s="70" t="s">
        <v>91</v>
      </c>
      <c r="G22" s="439"/>
      <c r="H22" s="70" t="s">
        <v>63</v>
      </c>
      <c r="I22" s="533" t="s">
        <v>576</v>
      </c>
      <c r="J22" s="442"/>
      <c r="K22" s="70" t="s">
        <v>63</v>
      </c>
      <c r="L22" s="442" t="s">
        <v>588</v>
      </c>
      <c r="M22" s="70" t="s">
        <v>63</v>
      </c>
      <c r="N22" s="438" t="s">
        <v>598</v>
      </c>
      <c r="O22" s="70" t="s">
        <v>91</v>
      </c>
      <c r="P22" s="537"/>
      <c r="Q22" s="70"/>
      <c r="R22" s="70"/>
      <c r="S22" s="76"/>
      <c r="T22" s="73"/>
      <c r="U22" s="603" t="s">
        <v>91</v>
      </c>
      <c r="V22" s="604"/>
      <c r="W22" s="605"/>
      <c r="X22" s="73"/>
      <c r="Y22" s="73"/>
      <c r="Z22" s="52"/>
    </row>
    <row r="23" spans="1:26" ht="15">
      <c r="A23" s="601"/>
      <c r="B23" s="74"/>
      <c r="C23" s="41"/>
      <c r="D23" s="53" t="s">
        <v>89</v>
      </c>
      <c r="E23" s="53" t="s">
        <v>89</v>
      </c>
      <c r="F23" s="70" t="s">
        <v>91</v>
      </c>
      <c r="G23" s="439"/>
      <c r="H23" s="70" t="s">
        <v>64</v>
      </c>
      <c r="I23" s="537"/>
      <c r="J23" s="439"/>
      <c r="K23" s="70" t="s">
        <v>63</v>
      </c>
      <c r="L23" s="442" t="s">
        <v>586</v>
      </c>
      <c r="M23" s="70" t="s">
        <v>64</v>
      </c>
      <c r="N23" s="70"/>
      <c r="O23" s="70" t="s">
        <v>91</v>
      </c>
      <c r="P23" s="537"/>
      <c r="Q23" s="70"/>
      <c r="R23" s="70"/>
      <c r="S23" s="76"/>
      <c r="T23" s="73"/>
      <c r="U23" s="603" t="s">
        <v>91</v>
      </c>
      <c r="V23" s="604"/>
      <c r="W23" s="605"/>
      <c r="X23" s="73"/>
      <c r="Y23" s="73"/>
      <c r="Z23" s="52"/>
    </row>
    <row r="24" spans="1:26" ht="15">
      <c r="A24" s="602"/>
      <c r="B24" s="79"/>
      <c r="C24" s="161"/>
      <c r="D24" s="81"/>
      <c r="E24" s="81"/>
      <c r="F24" s="168"/>
      <c r="G24" s="443"/>
      <c r="H24" s="167"/>
      <c r="I24" s="538"/>
      <c r="J24" s="446"/>
      <c r="K24" s="167"/>
      <c r="L24" s="446"/>
      <c r="M24" s="167"/>
      <c r="N24" s="167"/>
      <c r="O24" s="167"/>
      <c r="P24" s="538"/>
      <c r="Q24" s="81"/>
      <c r="R24" s="81"/>
      <c r="S24" s="76"/>
      <c r="T24" s="81"/>
      <c r="U24" s="610"/>
      <c r="V24" s="611"/>
      <c r="W24" s="612"/>
      <c r="X24" s="81"/>
      <c r="Y24" s="81"/>
      <c r="Z24" s="160"/>
    </row>
    <row r="25" spans="1:26" ht="15.75" customHeight="1">
      <c r="A25" s="600" t="s">
        <v>360</v>
      </c>
      <c r="B25" s="175" t="s">
        <v>128</v>
      </c>
      <c r="C25" s="172" t="s">
        <v>98</v>
      </c>
      <c r="D25" s="53"/>
      <c r="E25" s="53" t="s">
        <v>709</v>
      </c>
      <c r="F25" s="69"/>
      <c r="G25" s="444"/>
      <c r="H25" s="69"/>
      <c r="I25" s="536"/>
      <c r="J25" s="69"/>
      <c r="K25" s="69" t="s">
        <v>64</v>
      </c>
      <c r="L25" s="444"/>
      <c r="M25" s="69"/>
      <c r="N25" s="69"/>
      <c r="O25" s="69" t="s">
        <v>96</v>
      </c>
      <c r="P25" s="536"/>
      <c r="Q25" s="69"/>
      <c r="R25" s="69"/>
      <c r="S25" s="76"/>
      <c r="T25" s="80"/>
      <c r="U25" s="607" t="s">
        <v>63</v>
      </c>
      <c r="V25" s="608"/>
      <c r="W25" s="609"/>
      <c r="X25" s="80"/>
      <c r="Y25" s="80"/>
      <c r="Z25" s="172"/>
    </row>
    <row r="26" spans="1:26" ht="15.75">
      <c r="A26" s="601"/>
      <c r="B26" s="158" t="s">
        <v>129</v>
      </c>
      <c r="C26" s="46"/>
      <c r="D26" s="74"/>
      <c r="E26" s="74"/>
      <c r="F26" s="70"/>
      <c r="G26" s="439"/>
      <c r="H26" s="70"/>
      <c r="I26" s="537"/>
      <c r="J26" s="70"/>
      <c r="K26" s="70"/>
      <c r="L26" s="439"/>
      <c r="M26" s="70"/>
      <c r="N26" s="70"/>
      <c r="O26" s="70"/>
      <c r="P26" s="537"/>
      <c r="Q26" s="70"/>
      <c r="R26" s="70"/>
      <c r="S26" s="76"/>
      <c r="T26" s="73"/>
      <c r="U26" s="411"/>
      <c r="V26" s="412"/>
      <c r="W26" s="413"/>
      <c r="X26" s="73"/>
      <c r="Y26" s="73"/>
      <c r="Z26" s="52"/>
    </row>
    <row r="27" spans="1:26" ht="15">
      <c r="A27" s="601"/>
      <c r="B27" s="73"/>
      <c r="C27" s="124" t="s">
        <v>74</v>
      </c>
      <c r="D27" s="74"/>
      <c r="E27" s="74"/>
      <c r="F27" s="70"/>
      <c r="G27" s="439"/>
      <c r="H27" s="70"/>
      <c r="I27" s="537"/>
      <c r="J27" s="70"/>
      <c r="K27" s="70"/>
      <c r="L27" s="439"/>
      <c r="M27" s="70"/>
      <c r="N27" s="70"/>
      <c r="O27" s="70"/>
      <c r="P27" s="537"/>
      <c r="Q27" s="70"/>
      <c r="R27" s="70"/>
      <c r="S27" s="76"/>
      <c r="T27" s="73"/>
      <c r="U27" s="411"/>
      <c r="V27" s="412"/>
      <c r="W27" s="413"/>
      <c r="X27" s="73"/>
      <c r="Y27" s="73"/>
      <c r="Z27" s="52"/>
    </row>
    <row r="28" spans="1:26">
      <c r="A28" s="601"/>
      <c r="B28" s="73"/>
      <c r="C28" s="124"/>
      <c r="D28" s="73" t="s">
        <v>100</v>
      </c>
      <c r="E28" s="73" t="s">
        <v>704</v>
      </c>
      <c r="F28" s="70"/>
      <c r="G28" s="439"/>
      <c r="H28" s="70"/>
      <c r="I28" s="537"/>
      <c r="J28" s="70"/>
      <c r="K28" s="70" t="s">
        <v>91</v>
      </c>
      <c r="L28" s="439"/>
      <c r="M28" s="70"/>
      <c r="N28" s="70"/>
      <c r="O28" s="70" t="s">
        <v>63</v>
      </c>
      <c r="P28" s="533" t="s">
        <v>625</v>
      </c>
      <c r="Q28" s="70"/>
      <c r="R28" s="70"/>
      <c r="S28" s="76"/>
      <c r="T28" s="73"/>
      <c r="U28" s="603" t="s">
        <v>63</v>
      </c>
      <c r="V28" s="604"/>
      <c r="W28" s="605"/>
      <c r="X28" s="73"/>
      <c r="Y28" s="73"/>
      <c r="Z28" s="52"/>
    </row>
    <row r="29" spans="1:26">
      <c r="A29" s="601"/>
      <c r="B29" s="73"/>
      <c r="C29" s="52"/>
      <c r="D29" s="53" t="s">
        <v>75</v>
      </c>
      <c r="E29" s="53" t="s">
        <v>75</v>
      </c>
      <c r="F29" s="70"/>
      <c r="G29" s="439"/>
      <c r="H29" s="70"/>
      <c r="I29" s="537"/>
      <c r="J29" s="70"/>
      <c r="K29" s="70" t="s">
        <v>91</v>
      </c>
      <c r="L29" s="439"/>
      <c r="M29" s="70"/>
      <c r="N29" s="70"/>
      <c r="O29" s="70" t="s">
        <v>63</v>
      </c>
      <c r="P29" s="533" t="s">
        <v>624</v>
      </c>
      <c r="Q29" s="70"/>
      <c r="R29" s="70"/>
      <c r="S29" s="76"/>
      <c r="T29" s="73"/>
      <c r="U29" s="603" t="s">
        <v>63</v>
      </c>
      <c r="V29" s="604"/>
      <c r="W29" s="605"/>
      <c r="X29" s="73"/>
      <c r="Y29" s="73"/>
      <c r="Z29" s="52"/>
    </row>
    <row r="30" spans="1:26">
      <c r="A30" s="601"/>
      <c r="B30" s="73"/>
      <c r="C30" s="52"/>
      <c r="D30" s="53" t="s">
        <v>73</v>
      </c>
      <c r="E30" s="53" t="s">
        <v>73</v>
      </c>
      <c r="F30" s="70"/>
      <c r="G30" s="439"/>
      <c r="H30" s="70"/>
      <c r="I30" s="537"/>
      <c r="J30" s="70"/>
      <c r="K30" s="70" t="s">
        <v>91</v>
      </c>
      <c r="L30" s="439"/>
      <c r="M30" s="70"/>
      <c r="N30" s="70"/>
      <c r="O30" s="70"/>
      <c r="P30" s="537"/>
      <c r="Q30" s="70"/>
      <c r="R30" s="70"/>
      <c r="S30" s="76"/>
      <c r="T30" s="73"/>
      <c r="U30" s="603"/>
      <c r="V30" s="604"/>
      <c r="W30" s="605"/>
      <c r="X30" s="73"/>
      <c r="Y30" s="73"/>
      <c r="Z30" s="52"/>
    </row>
    <row r="31" spans="1:26">
      <c r="A31" s="601"/>
      <c r="B31" s="73"/>
      <c r="C31" s="52"/>
      <c r="D31" s="53" t="s">
        <v>119</v>
      </c>
      <c r="E31" s="53" t="s">
        <v>119</v>
      </c>
      <c r="F31" s="70"/>
      <c r="G31" s="439"/>
      <c r="H31" s="70"/>
      <c r="I31" s="537"/>
      <c r="J31" s="70"/>
      <c r="K31" s="70" t="s">
        <v>91</v>
      </c>
      <c r="L31" s="450"/>
      <c r="M31" s="450"/>
      <c r="N31" s="450"/>
      <c r="O31" s="450"/>
      <c r="P31" s="543"/>
      <c r="Q31" s="70"/>
      <c r="R31" s="70"/>
      <c r="S31" s="76"/>
      <c r="T31" s="73"/>
      <c r="U31" s="603"/>
      <c r="V31" s="604"/>
      <c r="W31" s="605"/>
      <c r="X31" s="73"/>
      <c r="Y31" s="73"/>
      <c r="Z31" s="52"/>
    </row>
    <row r="32" spans="1:26" ht="15">
      <c r="A32" s="601"/>
      <c r="B32" s="73"/>
      <c r="C32" s="124" t="s">
        <v>76</v>
      </c>
      <c r="D32" s="74"/>
      <c r="E32" s="74"/>
      <c r="F32" s="70"/>
      <c r="G32" s="439"/>
      <c r="H32" s="70"/>
      <c r="I32" s="537"/>
      <c r="J32" s="70"/>
      <c r="K32" s="70"/>
      <c r="L32" s="450"/>
      <c r="M32" s="450"/>
      <c r="N32" s="450"/>
      <c r="O32" s="450"/>
      <c r="P32" s="543"/>
      <c r="Q32" s="70"/>
      <c r="R32" s="70"/>
      <c r="S32" s="76"/>
      <c r="T32" s="73"/>
      <c r="U32" s="411"/>
      <c r="V32" s="412"/>
      <c r="W32" s="413"/>
      <c r="X32" s="73"/>
      <c r="Y32" s="73"/>
      <c r="Z32" s="52"/>
    </row>
    <row r="33" spans="1:26" ht="15.75" customHeight="1">
      <c r="A33" s="601"/>
      <c r="B33" s="73"/>
      <c r="C33" s="124"/>
      <c r="D33" s="73" t="s">
        <v>100</v>
      </c>
      <c r="E33" s="73" t="s">
        <v>706</v>
      </c>
      <c r="F33" s="70"/>
      <c r="G33" s="439"/>
      <c r="H33" s="70"/>
      <c r="I33" s="537"/>
      <c r="J33" s="70"/>
      <c r="K33" s="70" t="s">
        <v>63</v>
      </c>
      <c r="L33" s="450" t="s">
        <v>582</v>
      </c>
      <c r="M33" s="450"/>
      <c r="N33" s="439"/>
      <c r="O33" s="450"/>
      <c r="P33" s="543"/>
      <c r="Q33" s="70"/>
      <c r="R33" s="70"/>
      <c r="S33" s="76"/>
      <c r="T33" s="73"/>
      <c r="U33" s="411" t="s">
        <v>63</v>
      </c>
      <c r="V33" s="412" t="s">
        <v>63</v>
      </c>
      <c r="W33" s="413" t="s">
        <v>96</v>
      </c>
      <c r="X33" s="73"/>
      <c r="Y33" s="73"/>
      <c r="Z33" s="52"/>
    </row>
    <row r="34" spans="1:26" ht="15.75" customHeight="1">
      <c r="A34" s="601"/>
      <c r="B34" s="73"/>
      <c r="C34" s="52"/>
      <c r="D34" s="53" t="s">
        <v>77</v>
      </c>
      <c r="E34" s="53" t="s">
        <v>77</v>
      </c>
      <c r="F34" s="70"/>
      <c r="G34" s="439"/>
      <c r="H34" s="70"/>
      <c r="I34" s="537"/>
      <c r="J34" s="70"/>
      <c r="K34" s="70" t="s">
        <v>63</v>
      </c>
      <c r="L34" s="533" t="s">
        <v>589</v>
      </c>
      <c r="M34" s="439"/>
      <c r="N34" s="450"/>
      <c r="O34" s="450"/>
      <c r="P34" s="543"/>
      <c r="Q34" s="70"/>
      <c r="R34" s="70"/>
      <c r="S34" s="76"/>
      <c r="T34" s="73"/>
      <c r="U34" s="411" t="s">
        <v>63</v>
      </c>
      <c r="V34" s="412" t="s">
        <v>63</v>
      </c>
      <c r="W34" s="413" t="s">
        <v>63</v>
      </c>
      <c r="X34" s="73"/>
      <c r="Y34" s="73"/>
      <c r="Z34" s="52"/>
    </row>
    <row r="35" spans="1:26">
      <c r="A35" s="601"/>
      <c r="B35" s="73"/>
      <c r="C35" s="52"/>
      <c r="D35" s="53" t="s">
        <v>78</v>
      </c>
      <c r="E35" s="53" t="s">
        <v>78</v>
      </c>
      <c r="F35" s="70"/>
      <c r="G35" s="439"/>
      <c r="H35" s="70"/>
      <c r="I35" s="537"/>
      <c r="J35" s="70"/>
      <c r="K35" s="70" t="s">
        <v>64</v>
      </c>
      <c r="L35" s="537"/>
      <c r="M35" s="70"/>
      <c r="N35" s="70"/>
      <c r="O35" s="70"/>
      <c r="P35" s="537"/>
      <c r="Q35" s="70"/>
      <c r="R35" s="70"/>
      <c r="S35" s="76"/>
      <c r="T35" s="73"/>
      <c r="U35" s="411" t="s">
        <v>63</v>
      </c>
      <c r="V35" s="412" t="s">
        <v>63</v>
      </c>
      <c r="W35" s="413" t="s">
        <v>63</v>
      </c>
      <c r="X35" s="73"/>
      <c r="Y35" s="73"/>
      <c r="Z35" s="52"/>
    </row>
    <row r="36" spans="1:26" ht="15">
      <c r="A36" s="601"/>
      <c r="B36" s="73"/>
      <c r="C36" s="46"/>
      <c r="D36" s="53" t="s">
        <v>79</v>
      </c>
      <c r="E36" s="53" t="s">
        <v>79</v>
      </c>
      <c r="F36" s="70"/>
      <c r="G36" s="439"/>
      <c r="H36" s="70"/>
      <c r="I36" s="537"/>
      <c r="J36" s="70"/>
      <c r="K36" s="70" t="s">
        <v>63</v>
      </c>
      <c r="L36" s="533" t="s">
        <v>590</v>
      </c>
      <c r="M36" s="70"/>
      <c r="N36" s="70"/>
      <c r="O36" s="70"/>
      <c r="P36" s="537"/>
      <c r="Q36" s="70"/>
      <c r="R36" s="70"/>
      <c r="S36" s="76"/>
      <c r="T36" s="73"/>
      <c r="U36" s="411" t="s">
        <v>63</v>
      </c>
      <c r="V36" s="412" t="s">
        <v>64</v>
      </c>
      <c r="W36" s="413" t="s">
        <v>64</v>
      </c>
      <c r="X36" s="73"/>
      <c r="Y36" s="73"/>
      <c r="Z36" s="52"/>
    </row>
    <row r="37" spans="1:26">
      <c r="A37" s="602"/>
      <c r="B37" s="73"/>
      <c r="C37" s="52"/>
      <c r="D37" s="53" t="s">
        <v>690</v>
      </c>
      <c r="E37" s="53" t="s">
        <v>690</v>
      </c>
      <c r="F37" s="70"/>
      <c r="G37" s="70"/>
      <c r="H37" s="70"/>
      <c r="I37" s="537"/>
      <c r="J37" s="70"/>
      <c r="K37" s="70" t="s">
        <v>64</v>
      </c>
      <c r="L37" s="537"/>
      <c r="M37" s="70"/>
      <c r="N37" s="70"/>
      <c r="O37" s="70"/>
      <c r="P37" s="537"/>
      <c r="Q37" s="70"/>
      <c r="R37" s="70"/>
      <c r="S37" s="76"/>
      <c r="T37" s="81"/>
      <c r="U37" s="414" t="s">
        <v>63</v>
      </c>
      <c r="V37" s="415" t="s">
        <v>64</v>
      </c>
      <c r="W37" s="416" t="s">
        <v>64</v>
      </c>
      <c r="X37" s="81"/>
      <c r="Y37" s="81"/>
      <c r="Z37" s="160"/>
    </row>
    <row r="38" spans="1:26" ht="15.75">
      <c r="A38" s="327" t="s">
        <v>362</v>
      </c>
      <c r="B38" s="328" t="s">
        <v>130</v>
      </c>
      <c r="C38" s="83"/>
      <c r="D38" s="55"/>
      <c r="E38" s="55" t="s">
        <v>708</v>
      </c>
      <c r="F38" s="72"/>
      <c r="G38" s="329"/>
      <c r="H38" s="329"/>
      <c r="I38" s="539"/>
      <c r="J38" s="329"/>
      <c r="K38" s="72" t="s">
        <v>63</v>
      </c>
      <c r="L38" s="544" t="s">
        <v>591</v>
      </c>
      <c r="M38" s="72"/>
      <c r="N38" s="72"/>
      <c r="O38" s="72"/>
      <c r="P38" s="72"/>
      <c r="Q38" s="72"/>
      <c r="R38" s="330"/>
      <c r="S38" s="76"/>
      <c r="T38" s="83"/>
      <c r="U38" s="331"/>
      <c r="V38" s="332"/>
      <c r="W38" s="333"/>
      <c r="X38" s="83"/>
      <c r="Y38" s="83"/>
      <c r="Z38" s="333"/>
    </row>
    <row r="39" spans="1:26" ht="15.75">
      <c r="A39" s="323" t="s">
        <v>363</v>
      </c>
      <c r="B39" s="176" t="s">
        <v>131</v>
      </c>
      <c r="C39" s="81"/>
      <c r="D39" s="54"/>
      <c r="E39" s="54" t="s">
        <v>40</v>
      </c>
      <c r="F39" s="81"/>
      <c r="G39" s="129"/>
      <c r="H39" s="129"/>
      <c r="I39" s="540"/>
      <c r="J39" s="129"/>
      <c r="K39" s="167" t="s">
        <v>63</v>
      </c>
      <c r="L39" s="545" t="s">
        <v>593</v>
      </c>
      <c r="M39" s="81"/>
      <c r="N39" s="81"/>
      <c r="O39" s="81"/>
      <c r="P39" s="81"/>
      <c r="Q39" s="81"/>
      <c r="R39" s="160"/>
      <c r="S39" s="76"/>
      <c r="T39" s="81"/>
      <c r="U39" s="161"/>
      <c r="V39" s="129"/>
      <c r="W39" s="160"/>
      <c r="X39" s="81"/>
      <c r="Y39" s="129"/>
      <c r="Z39" s="160"/>
    </row>
    <row r="40" spans="1:26" ht="15.75">
      <c r="A40" s="170"/>
      <c r="B40" s="448" t="s">
        <v>592</v>
      </c>
      <c r="C40" s="76"/>
      <c r="D40" s="56"/>
      <c r="E40" s="56" t="s">
        <v>710</v>
      </c>
      <c r="F40" s="76"/>
      <c r="G40" s="76"/>
      <c r="H40" s="76"/>
      <c r="I40" s="449"/>
      <c r="J40" s="76"/>
      <c r="K40" s="449" t="s">
        <v>595</v>
      </c>
      <c r="L40" s="546" t="s">
        <v>594</v>
      </c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spans="1:26" ht="15.75">
      <c r="A41" s="170"/>
      <c r="B41" s="448"/>
      <c r="C41" s="76"/>
      <c r="D41" s="56"/>
      <c r="E41" s="56"/>
      <c r="F41" s="76"/>
      <c r="G41" s="76"/>
      <c r="H41" s="76"/>
      <c r="I41" s="449"/>
      <c r="J41" s="76"/>
      <c r="K41" s="425"/>
      <c r="L41" s="77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spans="1:26" ht="15.75">
      <c r="A42" s="170"/>
      <c r="B42" s="448"/>
      <c r="C42" s="76"/>
      <c r="D42" s="56"/>
      <c r="E42" s="56"/>
      <c r="F42" s="76"/>
      <c r="G42" s="76"/>
      <c r="H42" s="76"/>
      <c r="I42" s="449"/>
      <c r="J42" s="76"/>
      <c r="K42" s="425"/>
      <c r="L42" s="77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spans="1:26" ht="15.75">
      <c r="A43" s="170"/>
      <c r="B43" s="448"/>
      <c r="C43" s="76"/>
      <c r="D43" s="56"/>
      <c r="E43" s="56"/>
      <c r="F43" s="76"/>
      <c r="G43" s="76"/>
      <c r="H43" s="76"/>
      <c r="I43" s="449"/>
      <c r="J43" s="76"/>
      <c r="K43" s="425"/>
      <c r="L43" s="77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spans="1:26" ht="15.75">
      <c r="A44" s="170"/>
      <c r="B44" s="448"/>
      <c r="C44" s="76"/>
      <c r="D44" s="56"/>
      <c r="E44" s="56"/>
      <c r="F44" s="76"/>
      <c r="G44" s="76"/>
      <c r="H44" s="76"/>
      <c r="I44" s="449"/>
      <c r="J44" s="76"/>
      <c r="K44" s="425"/>
      <c r="L44" s="77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spans="1:26" ht="15.75">
      <c r="A45" s="170"/>
      <c r="B45" s="448"/>
      <c r="C45" s="76"/>
      <c r="D45" s="56"/>
      <c r="E45" s="56"/>
      <c r="F45" s="76"/>
      <c r="G45" s="76"/>
      <c r="H45" s="76"/>
      <c r="I45" s="449"/>
      <c r="J45" s="76"/>
      <c r="K45" s="425"/>
      <c r="L45" s="77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spans="1:26" ht="15.75">
      <c r="A46" s="170"/>
      <c r="B46" s="448"/>
      <c r="C46" s="76"/>
      <c r="D46" s="56"/>
      <c r="E46" s="56"/>
      <c r="F46" s="76"/>
      <c r="G46" s="76"/>
      <c r="H46" s="76"/>
      <c r="I46" s="449"/>
      <c r="J46" s="76"/>
      <c r="K46" s="425"/>
      <c r="L46" s="77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spans="1:26" ht="15.75">
      <c r="A47" s="170"/>
      <c r="B47" s="448"/>
      <c r="C47" s="76"/>
      <c r="D47" s="56"/>
      <c r="E47" s="56"/>
      <c r="F47" s="76"/>
      <c r="G47" s="76"/>
      <c r="H47" s="76"/>
      <c r="I47" s="449"/>
      <c r="J47" s="76"/>
      <c r="K47" s="425"/>
      <c r="L47" s="77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spans="1:26">
      <c r="A48" s="171"/>
      <c r="F48" s="1" t="s">
        <v>66</v>
      </c>
      <c r="S48" s="76"/>
    </row>
    <row r="49" spans="1:21">
      <c r="A49" s="170"/>
      <c r="B49" s="76"/>
      <c r="H49" s="1" t="s">
        <v>67</v>
      </c>
      <c r="S49" s="76"/>
    </row>
    <row r="50" spans="1:21">
      <c r="A50" s="77" t="s">
        <v>49</v>
      </c>
      <c r="B50" s="76"/>
      <c r="C50" s="76"/>
      <c r="H50" s="88"/>
      <c r="I50" s="541"/>
      <c r="J50" s="88"/>
      <c r="S50" s="76"/>
    </row>
    <row r="51" spans="1:21" ht="15">
      <c r="A51" s="67" t="s">
        <v>63</v>
      </c>
      <c r="B51" s="76" t="s">
        <v>85</v>
      </c>
      <c r="C51" s="76"/>
      <c r="K51" s="1" t="s">
        <v>68</v>
      </c>
      <c r="S51" s="76"/>
    </row>
    <row r="52" spans="1:21" ht="15">
      <c r="A52" s="67" t="s">
        <v>96</v>
      </c>
      <c r="B52" s="76" t="s">
        <v>86</v>
      </c>
      <c r="C52" s="76"/>
      <c r="D52" s="76"/>
      <c r="E52" s="76"/>
      <c r="K52" s="1" t="s">
        <v>69</v>
      </c>
      <c r="S52" s="76"/>
    </row>
    <row r="53" spans="1:21" ht="15">
      <c r="A53" s="67" t="s">
        <v>64</v>
      </c>
      <c r="B53" s="68" t="s">
        <v>87</v>
      </c>
      <c r="C53" s="68"/>
      <c r="D53" s="76"/>
      <c r="E53" s="76"/>
      <c r="O53" s="88"/>
      <c r="P53" s="88"/>
      <c r="S53" s="76"/>
    </row>
    <row r="54" spans="1:21">
      <c r="A54" s="76"/>
      <c r="B54" s="56"/>
      <c r="C54" s="87"/>
      <c r="D54" s="76"/>
      <c r="E54" s="76"/>
      <c r="O54" s="1" t="s">
        <v>99</v>
      </c>
      <c r="S54" s="76"/>
    </row>
    <row r="55" spans="1:21">
      <c r="A55" s="76"/>
      <c r="B55" s="56"/>
      <c r="C55" s="56"/>
      <c r="D55" s="76"/>
      <c r="E55" s="76"/>
      <c r="R55" s="1" t="s">
        <v>95</v>
      </c>
    </row>
    <row r="56" spans="1:21">
      <c r="B56" s="56"/>
      <c r="C56" s="56"/>
      <c r="D56" s="76"/>
      <c r="E56" s="76"/>
      <c r="R56" s="1" t="s">
        <v>94</v>
      </c>
    </row>
    <row r="57" spans="1:21">
      <c r="A57" s="76"/>
      <c r="B57" s="56"/>
      <c r="C57" s="56"/>
      <c r="D57" s="76"/>
      <c r="E57" s="76"/>
    </row>
    <row r="58" spans="1:21">
      <c r="A58" s="76"/>
      <c r="B58" s="56"/>
      <c r="C58" s="56"/>
      <c r="D58" s="76"/>
      <c r="E58" s="76"/>
      <c r="U58" s="1" t="s">
        <v>125</v>
      </c>
    </row>
    <row r="59" spans="1:21">
      <c r="A59" s="76"/>
      <c r="B59" s="56"/>
      <c r="C59" s="56"/>
      <c r="D59" s="76"/>
      <c r="E59" s="76"/>
    </row>
    <row r="60" spans="1:21">
      <c r="A60" s="76"/>
      <c r="B60" s="56"/>
      <c r="C60" s="56"/>
      <c r="D60" s="76"/>
      <c r="E60" s="76"/>
    </row>
    <row r="61" spans="1:21" ht="15">
      <c r="A61" s="86"/>
      <c r="B61" s="56"/>
      <c r="C61" s="56"/>
      <c r="D61" s="76"/>
      <c r="E61" s="76"/>
    </row>
    <row r="62" spans="1:21" ht="15">
      <c r="A62" s="86"/>
      <c r="B62" s="76"/>
      <c r="C62" s="76"/>
      <c r="D62" s="76"/>
      <c r="E62" s="76"/>
    </row>
    <row r="63" spans="1:21">
      <c r="B63" s="76"/>
      <c r="C63" s="76"/>
      <c r="D63" s="76"/>
      <c r="E63" s="76"/>
    </row>
    <row r="64" spans="1:21">
      <c r="B64" s="77"/>
      <c r="C64" s="77"/>
      <c r="D64" s="76"/>
      <c r="E64" s="76"/>
    </row>
    <row r="65" spans="2:5">
      <c r="B65" s="56"/>
      <c r="C65" s="56"/>
      <c r="D65" s="76"/>
      <c r="E65" s="76"/>
    </row>
    <row r="66" spans="2:5">
      <c r="B66" s="56"/>
      <c r="C66" s="56"/>
      <c r="D66" s="76"/>
      <c r="E66" s="76"/>
    </row>
    <row r="67" spans="2:5">
      <c r="B67" s="56"/>
      <c r="C67" s="56"/>
      <c r="D67" s="76"/>
      <c r="E67" s="76"/>
    </row>
    <row r="68" spans="2:5">
      <c r="B68" s="76"/>
      <c r="C68" s="76"/>
      <c r="D68" s="76"/>
      <c r="E68" s="76"/>
    </row>
    <row r="69" spans="2:5">
      <c r="B69" s="76"/>
      <c r="C69" s="76"/>
      <c r="D69" s="76"/>
      <c r="E69" s="76"/>
    </row>
    <row r="70" spans="2:5">
      <c r="B70" s="76"/>
      <c r="C70" s="76"/>
      <c r="D70" s="76"/>
      <c r="E70" s="76"/>
    </row>
    <row r="71" spans="2:5">
      <c r="B71" s="76"/>
      <c r="C71" s="76"/>
      <c r="D71" s="76"/>
      <c r="E71" s="76"/>
    </row>
  </sheetData>
  <mergeCells count="26">
    <mergeCell ref="U21:W21"/>
    <mergeCell ref="U22:W22"/>
    <mergeCell ref="U23:W23"/>
    <mergeCell ref="U24:W24"/>
    <mergeCell ref="A25:A37"/>
    <mergeCell ref="U25:W25"/>
    <mergeCell ref="U28:W28"/>
    <mergeCell ref="U29:W29"/>
    <mergeCell ref="U30:W30"/>
    <mergeCell ref="U31:W31"/>
    <mergeCell ref="A8:A24"/>
    <mergeCell ref="U9:W9"/>
    <mergeCell ref="U10:W10"/>
    <mergeCell ref="U11:W11"/>
    <mergeCell ref="U14:W14"/>
    <mergeCell ref="U15:W15"/>
    <mergeCell ref="U16:W16"/>
    <mergeCell ref="U17:W17"/>
    <mergeCell ref="U19:W19"/>
    <mergeCell ref="U20:W20"/>
    <mergeCell ref="A2:D2"/>
    <mergeCell ref="U2:W2"/>
    <mergeCell ref="A3:A7"/>
    <mergeCell ref="U3:W3"/>
    <mergeCell ref="U5:W5"/>
    <mergeCell ref="U7:W7"/>
  </mergeCells>
  <conditionalFormatting sqref="F12:G22 F25:R38 F23:R23 H24:N24 F10:G10 H8:R8 H10:R22 F7:R7 F5:R5">
    <cfRule type="cellIs" dxfId="33" priority="13" operator="equal">
      <formula>"x"</formula>
    </cfRule>
  </conditionalFormatting>
  <conditionalFormatting sqref="X1:Z57 V1:W8 V12:W13 V18:W18 V33:W57 V20:W24 V26:W27 A1:A3 A8 A25:A57 B1:U57">
    <cfRule type="cellIs" dxfId="32" priority="9" operator="equal">
      <formula>"_"</formula>
    </cfRule>
    <cfRule type="cellIs" dxfId="31" priority="10" operator="equal">
      <formula>"-"</formula>
    </cfRule>
    <cfRule type="cellIs" dxfId="30" priority="11" operator="equal">
      <formula>"w"</formula>
    </cfRule>
    <cfRule type="cellIs" dxfId="29" priority="12" operator="equal">
      <formula>"X"</formula>
    </cfRule>
  </conditionalFormatting>
  <conditionalFormatting sqref="X2:Z2 T2:U2">
    <cfRule type="cellIs" dxfId="28" priority="8" operator="equal">
      <formula>"_"</formula>
    </cfRule>
  </conditionalFormatting>
  <conditionalFormatting sqref="X2:Z2 T2:U2">
    <cfRule type="cellIs" dxfId="27" priority="7" operator="equal">
      <formula>"-"</formula>
    </cfRule>
  </conditionalFormatting>
  <conditionalFormatting sqref="X2:Z2 T2:U2">
    <cfRule type="cellIs" dxfId="26" priority="5" operator="equal">
      <formula>"w"</formula>
    </cfRule>
    <cfRule type="cellIs" dxfId="25" priority="6" operator="equal">
      <formula>"X"</formula>
    </cfRule>
  </conditionalFormatting>
  <conditionalFormatting sqref="T1">
    <cfRule type="cellIs" dxfId="24" priority="2" operator="equal">
      <formula>"-"</formula>
    </cfRule>
    <cfRule type="cellIs" dxfId="23" priority="3" operator="equal">
      <formula>"w"</formula>
    </cfRule>
    <cfRule type="cellIs" dxfId="22" priority="4" operator="equal">
      <formula>"X"</formula>
    </cfRule>
  </conditionalFormatting>
  <conditionalFormatting sqref="T1">
    <cfRule type="cellIs" dxfId="21" priority="1" operator="equal">
      <formula>"_"</formula>
    </cfRule>
  </conditionalFormatting>
  <hyperlinks>
    <hyperlink ref="G15" r:id="rId1"/>
    <hyperlink ref="G11" r:id="rId2"/>
    <hyperlink ref="G10" r:id="rId3"/>
    <hyperlink ref="G16" r:id="rId4"/>
    <hyperlink ref="I15" r:id="rId5"/>
    <hyperlink ref="I10" r:id="rId6"/>
    <hyperlink ref="I11" r:id="rId7"/>
    <hyperlink ref="I16" r:id="rId8"/>
    <hyperlink ref="I21" r:id="rId9"/>
    <hyperlink ref="I5" r:id="rId10"/>
    <hyperlink ref="I22" r:id="rId11"/>
    <hyperlink ref="L5" r:id="rId12"/>
    <hyperlink ref="L10" r:id="rId13"/>
    <hyperlink ref="L11" r:id="rId14"/>
    <hyperlink ref="G14" r:id="rId15"/>
    <hyperlink ref="I14" r:id="rId16"/>
    <hyperlink ref="L14" r:id="rId17"/>
    <hyperlink ref="L15" r:id="rId18"/>
    <hyperlink ref="L21" r:id="rId19"/>
    <hyperlink ref="L23" r:id="rId20"/>
    <hyperlink ref="L20" r:id="rId21"/>
    <hyperlink ref="L22" r:id="rId22"/>
    <hyperlink ref="L34" r:id="rId23"/>
    <hyperlink ref="L36" r:id="rId24"/>
    <hyperlink ref="L38" r:id="rId25"/>
    <hyperlink ref="L39" r:id="rId26"/>
    <hyperlink ref="L40" r:id="rId27"/>
    <hyperlink ref="N15" r:id="rId28"/>
    <hyperlink ref="N14" r:id="rId29"/>
    <hyperlink ref="N22" r:id="rId30"/>
    <hyperlink ref="P7" r:id="rId31"/>
    <hyperlink ref="P15" r:id="rId32"/>
    <hyperlink ref="P16" r:id="rId33"/>
    <hyperlink ref="P29" r:id="rId34" location="/consulta"/>
    <hyperlink ref="P28" r:id="rId35"/>
    <hyperlink ref="I20" r:id="rId36"/>
    <hyperlink ref="J20" r:id="rId37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38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</sheetPr>
  <dimension ref="A1:ES15"/>
  <sheetViews>
    <sheetView topLeftCell="A4" workbookViewId="0">
      <selection activeCell="C30" sqref="C30"/>
    </sheetView>
  </sheetViews>
  <sheetFormatPr defaultRowHeight="15"/>
  <cols>
    <col min="1" max="1" width="9.85546875" customWidth="1"/>
    <col min="2" max="2" width="16.42578125" customWidth="1"/>
    <col min="3" max="3" width="24" customWidth="1"/>
    <col min="4" max="4" width="12.140625" customWidth="1"/>
    <col min="5" max="5" width="10.42578125" customWidth="1"/>
    <col min="6" max="6" width="37.85546875" customWidth="1"/>
    <col min="7" max="7" width="17.140625" customWidth="1"/>
    <col min="8" max="8" width="20.85546875" customWidth="1"/>
    <col min="9" max="9" width="18.7109375" customWidth="1"/>
    <col min="10" max="10" width="19.5703125" customWidth="1"/>
    <col min="11" max="11" width="19.28515625" customWidth="1"/>
    <col min="12" max="12" width="14.7109375" customWidth="1"/>
    <col min="13" max="13" width="20.5703125" customWidth="1"/>
    <col min="14" max="14" width="12.42578125" customWidth="1"/>
    <col min="15" max="15" width="10.7109375" customWidth="1"/>
    <col min="16" max="16" width="21.42578125" customWidth="1"/>
    <col min="17" max="17" width="15" customWidth="1"/>
    <col min="18" max="18" width="14" customWidth="1"/>
    <col min="19" max="19" width="18.140625" customWidth="1"/>
    <col min="20" max="20" width="18" customWidth="1"/>
    <col min="21" max="22" width="14.140625" customWidth="1"/>
    <col min="23" max="28" width="19.42578125" customWidth="1"/>
    <col min="29" max="29" width="16.7109375" customWidth="1"/>
    <col min="30" max="33" width="19.42578125" customWidth="1"/>
    <col min="34" max="34" width="17.28515625" customWidth="1"/>
    <col min="35" max="35" width="11.5703125" customWidth="1"/>
    <col min="36" max="37" width="16" customWidth="1"/>
    <col min="38" max="39" width="14" customWidth="1"/>
    <col min="40" max="40" width="14.42578125" customWidth="1"/>
    <col min="41" max="41" width="15.28515625" customWidth="1"/>
    <col min="42" max="52" width="11.85546875" customWidth="1"/>
    <col min="53" max="55" width="17" customWidth="1"/>
    <col min="56" max="56" width="17.28515625" customWidth="1"/>
    <col min="57" max="59" width="17.42578125" customWidth="1"/>
    <col min="60" max="72" width="20" customWidth="1"/>
    <col min="73" max="79" width="14.42578125" customWidth="1"/>
    <col min="80" max="80" width="16.85546875" customWidth="1"/>
    <col min="81" max="92" width="18.7109375" customWidth="1"/>
    <col min="93" max="103" width="12.42578125" customWidth="1"/>
    <col min="104" max="106" width="11.140625" customWidth="1"/>
    <col min="107" max="107" width="12.7109375" customWidth="1"/>
    <col min="108" max="117" width="16.140625" customWidth="1"/>
    <col min="118" max="118" width="9.85546875" customWidth="1"/>
    <col min="119" max="120" width="22.42578125" customWidth="1"/>
    <col min="121" max="121" width="17.42578125" customWidth="1"/>
    <col min="122" max="122" width="18.85546875" customWidth="1"/>
    <col min="123" max="124" width="15.85546875" customWidth="1"/>
    <col min="125" max="125" width="16" customWidth="1"/>
    <col min="126" max="127" width="18.28515625" customWidth="1"/>
    <col min="128" max="128" width="13.85546875" customWidth="1"/>
    <col min="129" max="129" width="18.28515625" customWidth="1"/>
    <col min="130" max="139" width="22" customWidth="1"/>
    <col min="140" max="140" width="18.85546875" customWidth="1"/>
    <col min="141" max="141" width="18.5703125" customWidth="1"/>
    <col min="142" max="142" width="23.140625" customWidth="1"/>
    <col min="143" max="143" width="16.5703125" customWidth="1"/>
    <col min="144" max="144" width="16.42578125" customWidth="1"/>
    <col min="145" max="145" width="6.42578125" bestFit="1" customWidth="1"/>
    <col min="146" max="146" width="20.85546875" bestFit="1" customWidth="1"/>
    <col min="147" max="147" width="4.28515625" customWidth="1"/>
    <col min="148" max="148" width="22.42578125" customWidth="1"/>
  </cols>
  <sheetData>
    <row r="1" spans="1:149" ht="51">
      <c r="A1" s="272" t="s">
        <v>367</v>
      </c>
      <c r="B1" s="341" t="s">
        <v>368</v>
      </c>
      <c r="C1" s="341" t="s">
        <v>369</v>
      </c>
      <c r="D1" s="341" t="s">
        <v>370</v>
      </c>
      <c r="E1" s="341" t="s">
        <v>371</v>
      </c>
      <c r="F1" s="341" t="s">
        <v>372</v>
      </c>
      <c r="G1" s="342" t="s">
        <v>373</v>
      </c>
      <c r="H1" s="343" t="s">
        <v>374</v>
      </c>
      <c r="I1" s="344" t="s">
        <v>375</v>
      </c>
      <c r="J1" s="272" t="s">
        <v>376</v>
      </c>
      <c r="K1" s="342" t="s">
        <v>377</v>
      </c>
      <c r="L1" s="345" t="s">
        <v>378</v>
      </c>
      <c r="M1" s="346" t="s">
        <v>379</v>
      </c>
      <c r="N1" s="346" t="s">
        <v>380</v>
      </c>
      <c r="O1" s="346" t="s">
        <v>381</v>
      </c>
      <c r="P1" s="346" t="s">
        <v>382</v>
      </c>
      <c r="Q1" s="346" t="s">
        <v>383</v>
      </c>
      <c r="R1" s="346" t="s">
        <v>384</v>
      </c>
      <c r="S1" s="346" t="s">
        <v>385</v>
      </c>
      <c r="T1" s="346" t="s">
        <v>386</v>
      </c>
      <c r="U1" s="346" t="s">
        <v>387</v>
      </c>
      <c r="V1" s="347" t="s">
        <v>388</v>
      </c>
      <c r="W1" s="345" t="s">
        <v>389</v>
      </c>
      <c r="X1" s="346" t="s">
        <v>390</v>
      </c>
      <c r="Y1" s="346" t="s">
        <v>391</v>
      </c>
      <c r="Z1" s="346" t="s">
        <v>392</v>
      </c>
      <c r="AA1" s="346" t="s">
        <v>393</v>
      </c>
      <c r="AB1" s="346" t="s">
        <v>394</v>
      </c>
      <c r="AC1" s="346" t="s">
        <v>395</v>
      </c>
      <c r="AD1" s="346" t="s">
        <v>396</v>
      </c>
      <c r="AE1" s="346" t="s">
        <v>397</v>
      </c>
      <c r="AF1" s="346" t="s">
        <v>398</v>
      </c>
      <c r="AG1" s="346" t="s">
        <v>399</v>
      </c>
      <c r="AH1" s="346" t="s">
        <v>400</v>
      </c>
      <c r="AI1" s="346" t="s">
        <v>401</v>
      </c>
      <c r="AJ1" s="346" t="s">
        <v>402</v>
      </c>
      <c r="AK1" s="346" t="s">
        <v>403</v>
      </c>
      <c r="AL1" s="346" t="s">
        <v>404</v>
      </c>
      <c r="AM1" s="346" t="s">
        <v>405</v>
      </c>
      <c r="AN1" s="346" t="s">
        <v>406</v>
      </c>
      <c r="AO1" s="347" t="s">
        <v>407</v>
      </c>
      <c r="AP1" s="345" t="s">
        <v>408</v>
      </c>
      <c r="AQ1" s="345" t="s">
        <v>409</v>
      </c>
      <c r="AR1" s="345" t="s">
        <v>410</v>
      </c>
      <c r="AS1" s="345" t="s">
        <v>411</v>
      </c>
      <c r="AT1" s="345" t="s">
        <v>412</v>
      </c>
      <c r="AU1" s="345" t="s">
        <v>413</v>
      </c>
      <c r="AV1" s="345" t="s">
        <v>414</v>
      </c>
      <c r="AW1" s="345" t="s">
        <v>415</v>
      </c>
      <c r="AX1" s="345" t="s">
        <v>416</v>
      </c>
      <c r="AY1" s="345" t="s">
        <v>417</v>
      </c>
      <c r="AZ1" s="345" t="s">
        <v>418</v>
      </c>
      <c r="BA1" s="345" t="s">
        <v>419</v>
      </c>
      <c r="BB1" s="345" t="s">
        <v>420</v>
      </c>
      <c r="BC1" s="345" t="s">
        <v>421</v>
      </c>
      <c r="BD1" s="345" t="s">
        <v>422</v>
      </c>
      <c r="BE1" s="345" t="s">
        <v>423</v>
      </c>
      <c r="BF1" s="345" t="s">
        <v>424</v>
      </c>
      <c r="BG1" s="345" t="s">
        <v>425</v>
      </c>
      <c r="BH1" s="345" t="s">
        <v>426</v>
      </c>
      <c r="BI1" s="345" t="s">
        <v>427</v>
      </c>
      <c r="BJ1" s="345" t="s">
        <v>428</v>
      </c>
      <c r="BK1" s="345" t="s">
        <v>429</v>
      </c>
      <c r="BL1" s="345" t="s">
        <v>430</v>
      </c>
      <c r="BM1" s="345" t="s">
        <v>431</v>
      </c>
      <c r="BN1" s="346" t="s">
        <v>432</v>
      </c>
      <c r="BO1" s="346" t="s">
        <v>433</v>
      </c>
      <c r="BP1" s="346" t="s">
        <v>434</v>
      </c>
      <c r="BQ1" s="346" t="s">
        <v>435</v>
      </c>
      <c r="BR1" s="346" t="s">
        <v>436</v>
      </c>
      <c r="BS1" s="346" t="s">
        <v>437</v>
      </c>
      <c r="BT1" s="346" t="s">
        <v>438</v>
      </c>
      <c r="BU1" s="346" t="s">
        <v>439</v>
      </c>
      <c r="BV1" s="346" t="s">
        <v>440</v>
      </c>
      <c r="BW1" s="346" t="s">
        <v>441</v>
      </c>
      <c r="BX1" s="346" t="s">
        <v>442</v>
      </c>
      <c r="BY1" s="346" t="s">
        <v>443</v>
      </c>
      <c r="BZ1" s="346" t="s">
        <v>444</v>
      </c>
      <c r="CA1" s="346" t="s">
        <v>445</v>
      </c>
      <c r="CB1" s="346" t="s">
        <v>446</v>
      </c>
      <c r="CC1" s="346" t="s">
        <v>447</v>
      </c>
      <c r="CD1" s="346" t="s">
        <v>448</v>
      </c>
      <c r="CE1" s="346" t="s">
        <v>449</v>
      </c>
      <c r="CF1" s="346" t="s">
        <v>450</v>
      </c>
      <c r="CG1" s="346" t="s">
        <v>451</v>
      </c>
      <c r="CH1" s="346" t="s">
        <v>452</v>
      </c>
      <c r="CI1" s="346" t="s">
        <v>453</v>
      </c>
      <c r="CJ1" s="346" t="s">
        <v>454</v>
      </c>
      <c r="CK1" s="346" t="s">
        <v>455</v>
      </c>
      <c r="CL1" s="346" t="s">
        <v>456</v>
      </c>
      <c r="CM1" s="346" t="s">
        <v>457</v>
      </c>
      <c r="CN1" s="347" t="s">
        <v>458</v>
      </c>
      <c r="CO1" s="345" t="s">
        <v>459</v>
      </c>
      <c r="CP1" s="346" t="s">
        <v>460</v>
      </c>
      <c r="CQ1" s="346" t="s">
        <v>461</v>
      </c>
      <c r="CR1" s="346" t="s">
        <v>462</v>
      </c>
      <c r="CS1" s="346" t="s">
        <v>463</v>
      </c>
      <c r="CT1" s="346" t="s">
        <v>464</v>
      </c>
      <c r="CU1" s="346" t="s">
        <v>465</v>
      </c>
      <c r="CV1" s="346" t="s">
        <v>466</v>
      </c>
      <c r="CW1" s="346" t="s">
        <v>467</v>
      </c>
      <c r="CX1" s="346" t="s">
        <v>468</v>
      </c>
      <c r="CY1" s="347" t="s">
        <v>469</v>
      </c>
      <c r="CZ1" s="345" t="s">
        <v>470</v>
      </c>
      <c r="DA1" s="346" t="s">
        <v>471</v>
      </c>
      <c r="DB1" s="346" t="s">
        <v>472</v>
      </c>
      <c r="DC1" s="346" t="s">
        <v>473</v>
      </c>
      <c r="DD1" s="346" t="s">
        <v>474</v>
      </c>
      <c r="DE1" s="346" t="s">
        <v>475</v>
      </c>
      <c r="DF1" s="346" t="s">
        <v>476</v>
      </c>
      <c r="DG1" s="346" t="s">
        <v>477</v>
      </c>
      <c r="DH1" s="347" t="s">
        <v>478</v>
      </c>
      <c r="DI1" s="345" t="s">
        <v>479</v>
      </c>
      <c r="DJ1" s="346" t="s">
        <v>480</v>
      </c>
      <c r="DK1" s="346" t="s">
        <v>481</v>
      </c>
      <c r="DL1" s="346" t="s">
        <v>482</v>
      </c>
      <c r="DM1" s="347" t="s">
        <v>483</v>
      </c>
      <c r="DN1" s="345" t="s">
        <v>484</v>
      </c>
      <c r="DO1" s="346" t="s">
        <v>485</v>
      </c>
      <c r="DP1" s="347" t="s">
        <v>486</v>
      </c>
      <c r="DQ1" s="345" t="s">
        <v>487</v>
      </c>
      <c r="DR1" s="346" t="s">
        <v>488</v>
      </c>
      <c r="DS1" s="347" t="s">
        <v>489</v>
      </c>
      <c r="DT1" s="348" t="s">
        <v>490</v>
      </c>
      <c r="DU1" s="347" t="s">
        <v>491</v>
      </c>
      <c r="DV1" s="345" t="s">
        <v>492</v>
      </c>
      <c r="DW1" s="346" t="s">
        <v>495</v>
      </c>
      <c r="DX1" s="346" t="s">
        <v>494</v>
      </c>
      <c r="DY1" s="346" t="s">
        <v>537</v>
      </c>
      <c r="DZ1" s="346" t="s">
        <v>496</v>
      </c>
      <c r="EA1" s="346" t="s">
        <v>497</v>
      </c>
      <c r="EB1" s="346" t="s">
        <v>498</v>
      </c>
      <c r="EC1" s="346" t="s">
        <v>499</v>
      </c>
      <c r="ED1" s="346" t="s">
        <v>500</v>
      </c>
      <c r="EE1" s="346" t="s">
        <v>501</v>
      </c>
      <c r="EF1" s="346" t="s">
        <v>501</v>
      </c>
      <c r="EG1" s="346" t="s">
        <v>501</v>
      </c>
      <c r="EH1" s="346" t="s">
        <v>502</v>
      </c>
      <c r="EI1" s="347" t="s">
        <v>503</v>
      </c>
      <c r="EJ1" s="351"/>
      <c r="EK1" s="351"/>
      <c r="EL1" s="352"/>
      <c r="EM1" s="352"/>
      <c r="EN1" s="352"/>
      <c r="EO1" s="352"/>
      <c r="EP1" s="352"/>
    </row>
    <row r="2" spans="1:149" ht="15.75" thickBot="1">
      <c r="A2" s="352" t="s">
        <v>626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458"/>
      <c r="W2" s="458"/>
      <c r="X2" s="458"/>
      <c r="Y2" s="458"/>
      <c r="Z2" s="458"/>
      <c r="AA2" s="458"/>
      <c r="AB2" s="458"/>
      <c r="AC2" s="458"/>
      <c r="AD2" s="458"/>
      <c r="AE2" s="458"/>
      <c r="AF2" s="458"/>
      <c r="AG2" s="458"/>
      <c r="AH2" s="458"/>
      <c r="AI2" s="458"/>
      <c r="AJ2" s="458"/>
      <c r="AK2" s="458"/>
      <c r="AL2" s="458"/>
      <c r="AM2" s="458"/>
      <c r="AN2" s="458"/>
      <c r="AO2" s="458"/>
      <c r="AP2" s="458"/>
      <c r="AQ2" s="458"/>
      <c r="AR2" s="458"/>
      <c r="AS2" s="458"/>
      <c r="AT2" s="458"/>
      <c r="AU2" s="458"/>
      <c r="AV2" s="458"/>
      <c r="AW2" s="458"/>
      <c r="AX2" s="458"/>
      <c r="AY2" s="458"/>
      <c r="AZ2" s="458"/>
      <c r="BA2" s="458"/>
      <c r="BB2" s="458"/>
      <c r="BC2" s="458"/>
      <c r="BD2" s="352" t="s">
        <v>538</v>
      </c>
      <c r="BE2" s="458"/>
      <c r="BF2" s="458"/>
      <c r="BG2" s="458"/>
      <c r="BH2" s="352" t="s">
        <v>627</v>
      </c>
      <c r="BI2" s="352"/>
      <c r="BJ2" s="458"/>
      <c r="BK2" s="458"/>
      <c r="BL2" s="458"/>
      <c r="BM2" s="458"/>
      <c r="BN2" s="458"/>
      <c r="BO2" s="458"/>
      <c r="BP2" s="458"/>
      <c r="BQ2" s="458"/>
      <c r="BR2" s="458"/>
      <c r="BS2" s="458"/>
      <c r="BT2" s="458"/>
      <c r="BU2" s="458"/>
      <c r="BV2" s="458"/>
      <c r="BW2" s="458"/>
      <c r="BX2" s="458"/>
      <c r="BY2" s="458"/>
      <c r="BZ2" s="458"/>
      <c r="CA2" s="458"/>
      <c r="CB2" s="458"/>
      <c r="CC2" s="458"/>
      <c r="CD2" s="458"/>
      <c r="CE2" s="458"/>
      <c r="CF2" s="458"/>
      <c r="CG2" s="458"/>
      <c r="CH2" s="458"/>
      <c r="CI2" s="458"/>
      <c r="CJ2" s="458"/>
      <c r="CK2" s="458"/>
      <c r="CL2" s="458"/>
      <c r="CM2" s="458"/>
      <c r="CN2" s="458"/>
      <c r="CO2" s="458"/>
      <c r="CP2" s="458"/>
      <c r="CQ2" s="458"/>
      <c r="CR2" s="458"/>
      <c r="CS2" s="458"/>
      <c r="CT2" s="458"/>
      <c r="CU2" s="458"/>
      <c r="CV2" s="458"/>
      <c r="CW2" s="458"/>
      <c r="CX2" s="458"/>
      <c r="CY2" s="458"/>
      <c r="CZ2" s="458"/>
      <c r="DA2" s="458"/>
      <c r="DB2" s="458"/>
      <c r="DC2" s="458"/>
      <c r="DD2" s="458"/>
      <c r="DE2" s="458"/>
      <c r="DF2" s="458"/>
      <c r="DG2" s="458"/>
      <c r="DH2" s="458"/>
      <c r="DI2" s="458"/>
      <c r="DJ2" s="458"/>
      <c r="DK2" s="458"/>
      <c r="DL2" s="458"/>
      <c r="DM2" s="458"/>
      <c r="DN2" s="352"/>
      <c r="DO2" s="352"/>
      <c r="DP2" s="352"/>
      <c r="DQ2" s="351" t="s">
        <v>539</v>
      </c>
      <c r="DR2" s="352"/>
      <c r="DS2" s="352"/>
      <c r="DT2" s="352"/>
      <c r="DU2" s="458"/>
      <c r="DV2" s="352"/>
      <c r="DW2" s="352" t="s">
        <v>540</v>
      </c>
      <c r="DX2" s="352"/>
      <c r="DY2" s="352"/>
      <c r="DZ2" s="352" t="s">
        <v>541</v>
      </c>
      <c r="EA2" s="352"/>
      <c r="EB2" s="352"/>
      <c r="EC2" s="352"/>
      <c r="ED2" s="352"/>
      <c r="EE2" s="352"/>
      <c r="EF2" s="352"/>
      <c r="EG2" s="352"/>
      <c r="EH2" s="352"/>
      <c r="EI2" s="352"/>
      <c r="EJ2" s="351"/>
      <c r="EK2" s="351"/>
      <c r="EL2" s="352"/>
      <c r="EM2" s="352"/>
      <c r="EN2" s="352"/>
      <c r="EO2" s="352"/>
      <c r="EP2" s="352"/>
    </row>
    <row r="3" spans="1:149" ht="39.75" thickBot="1">
      <c r="A3" s="641" t="s">
        <v>197</v>
      </c>
      <c r="B3" s="642"/>
      <c r="C3" s="642"/>
      <c r="D3" s="642"/>
      <c r="E3" s="642"/>
      <c r="F3" s="642"/>
      <c r="G3" s="642"/>
      <c r="H3" s="642"/>
      <c r="I3" s="643"/>
      <c r="J3" s="644" t="s">
        <v>198</v>
      </c>
      <c r="K3" s="645"/>
      <c r="L3" s="645"/>
      <c r="M3" s="645"/>
      <c r="N3" s="645"/>
      <c r="O3" s="645"/>
      <c r="P3" s="645"/>
      <c r="Q3" s="645"/>
      <c r="R3" s="645"/>
      <c r="S3" s="645"/>
      <c r="T3" s="645"/>
      <c r="U3" s="645"/>
      <c r="V3" s="645"/>
      <c r="W3" s="645"/>
      <c r="X3" s="645"/>
      <c r="Y3" s="645"/>
      <c r="Z3" s="645"/>
      <c r="AA3" s="645"/>
      <c r="AB3" s="645"/>
      <c r="AC3" s="645"/>
      <c r="AD3" s="645"/>
      <c r="AE3" s="645"/>
      <c r="AF3" s="645"/>
      <c r="AG3" s="645"/>
      <c r="AH3" s="645"/>
      <c r="AI3" s="645"/>
      <c r="AJ3" s="645"/>
      <c r="AK3" s="645"/>
      <c r="AL3" s="645"/>
      <c r="AM3" s="645"/>
      <c r="AN3" s="645"/>
      <c r="AO3" s="645"/>
      <c r="AP3" s="645"/>
      <c r="AQ3" s="645"/>
      <c r="AR3" s="645"/>
      <c r="AS3" s="645"/>
      <c r="AT3" s="645"/>
      <c r="AU3" s="645"/>
      <c r="AV3" s="645"/>
      <c r="AW3" s="645"/>
      <c r="AX3" s="645"/>
      <c r="AY3" s="645"/>
      <c r="AZ3" s="645"/>
      <c r="BA3" s="645"/>
      <c r="BB3" s="645"/>
      <c r="BC3" s="645"/>
      <c r="BD3" s="645"/>
      <c r="BE3" s="645"/>
      <c r="BF3" s="645"/>
      <c r="BG3" s="645"/>
      <c r="BH3" s="645"/>
      <c r="BI3" s="645"/>
      <c r="BJ3" s="645"/>
      <c r="BK3" s="645"/>
      <c r="BL3" s="645"/>
      <c r="BM3" s="645"/>
      <c r="BN3" s="645"/>
      <c r="BO3" s="645"/>
      <c r="BP3" s="645"/>
      <c r="BQ3" s="645"/>
      <c r="BR3" s="645"/>
      <c r="BS3" s="645"/>
      <c r="BT3" s="645"/>
      <c r="BU3" s="645"/>
      <c r="BV3" s="645"/>
      <c r="BW3" s="645"/>
      <c r="BX3" s="645"/>
      <c r="BY3" s="645"/>
      <c r="BZ3" s="645"/>
      <c r="CA3" s="645"/>
      <c r="CB3" s="645"/>
      <c r="CC3" s="645"/>
      <c r="CD3" s="645"/>
      <c r="CE3" s="645"/>
      <c r="CF3" s="645"/>
      <c r="CG3" s="645"/>
      <c r="CH3" s="645"/>
      <c r="CI3" s="645"/>
      <c r="CJ3" s="645"/>
      <c r="CK3" s="645"/>
      <c r="CL3" s="645"/>
      <c r="CM3" s="645"/>
      <c r="CN3" s="645"/>
      <c r="CO3" s="645"/>
      <c r="CP3" s="645"/>
      <c r="CQ3" s="645"/>
      <c r="CR3" s="645"/>
      <c r="CS3" s="645"/>
      <c r="CT3" s="645"/>
      <c r="CU3" s="645"/>
      <c r="CV3" s="645"/>
      <c r="CW3" s="645"/>
      <c r="CX3" s="645"/>
      <c r="CY3" s="645"/>
      <c r="CZ3" s="645"/>
      <c r="DA3" s="645"/>
      <c r="DB3" s="645"/>
      <c r="DC3" s="645"/>
      <c r="DD3" s="645"/>
      <c r="DE3" s="645"/>
      <c r="DF3" s="645"/>
      <c r="DG3" s="645"/>
      <c r="DH3" s="645"/>
      <c r="DI3" s="645"/>
      <c r="DJ3" s="645"/>
      <c r="DK3" s="645"/>
      <c r="DL3" s="645"/>
      <c r="DM3" s="646"/>
      <c r="DN3" s="647" t="s">
        <v>199</v>
      </c>
      <c r="DO3" s="648"/>
      <c r="DP3" s="648"/>
      <c r="DQ3" s="649"/>
      <c r="DR3" s="649"/>
      <c r="DS3" s="649"/>
      <c r="DT3" s="649"/>
      <c r="DU3" s="649"/>
      <c r="DV3" s="648"/>
      <c r="DW3" s="648"/>
      <c r="DX3" s="648"/>
      <c r="DY3" s="648"/>
      <c r="DZ3" s="648"/>
      <c r="EA3" s="648"/>
      <c r="EB3" s="648"/>
      <c r="EC3" s="648"/>
      <c r="ED3" s="648"/>
      <c r="EE3" s="648"/>
      <c r="EF3" s="648"/>
      <c r="EG3" s="648"/>
      <c r="EH3" s="648"/>
      <c r="EI3" s="650"/>
      <c r="EJ3" s="258"/>
      <c r="EK3" s="258"/>
      <c r="EL3" s="259"/>
      <c r="EM3" s="259"/>
      <c r="EN3" s="259"/>
      <c r="EO3" s="259"/>
      <c r="EP3" s="259"/>
    </row>
    <row r="4" spans="1:149" ht="31.5">
      <c r="A4" s="638" t="s">
        <v>200</v>
      </c>
      <c r="B4" s="639"/>
      <c r="C4" s="639"/>
      <c r="D4" s="639"/>
      <c r="E4" s="639"/>
      <c r="F4" s="639"/>
      <c r="G4" s="651"/>
      <c r="H4" s="638" t="s">
        <v>201</v>
      </c>
      <c r="I4" s="640"/>
      <c r="J4" s="638" t="s">
        <v>202</v>
      </c>
      <c r="K4" s="640"/>
      <c r="L4" s="638" t="s">
        <v>203</v>
      </c>
      <c r="M4" s="639"/>
      <c r="N4" s="639"/>
      <c r="O4" s="639"/>
      <c r="P4" s="639"/>
      <c r="Q4" s="639"/>
      <c r="R4" s="639"/>
      <c r="S4" s="639"/>
      <c r="T4" s="639"/>
      <c r="U4" s="639"/>
      <c r="V4" s="640"/>
      <c r="W4" s="634" t="s">
        <v>204</v>
      </c>
      <c r="X4" s="635"/>
      <c r="Y4" s="635"/>
      <c r="Z4" s="635"/>
      <c r="AA4" s="635"/>
      <c r="AB4" s="635"/>
      <c r="AC4" s="635"/>
      <c r="AD4" s="635"/>
      <c r="AE4" s="635"/>
      <c r="AF4" s="635"/>
      <c r="AG4" s="635"/>
      <c r="AH4" s="635"/>
      <c r="AI4" s="635"/>
      <c r="AJ4" s="635"/>
      <c r="AK4" s="635"/>
      <c r="AL4" s="635"/>
      <c r="AM4" s="635"/>
      <c r="AN4" s="635"/>
      <c r="AO4" s="636"/>
      <c r="AP4" s="634" t="s">
        <v>205</v>
      </c>
      <c r="AQ4" s="652"/>
      <c r="AR4" s="635"/>
      <c r="AS4" s="635"/>
      <c r="AT4" s="635"/>
      <c r="AU4" s="635"/>
      <c r="AV4" s="635"/>
      <c r="AW4" s="635"/>
      <c r="AX4" s="635"/>
      <c r="AY4" s="635"/>
      <c r="AZ4" s="635"/>
      <c r="BA4" s="635"/>
      <c r="BB4" s="636"/>
      <c r="BC4" s="634" t="s">
        <v>206</v>
      </c>
      <c r="BD4" s="635"/>
      <c r="BE4" s="635"/>
      <c r="BF4" s="635"/>
      <c r="BG4" s="635"/>
      <c r="BH4" s="635"/>
      <c r="BI4" s="635"/>
      <c r="BJ4" s="635"/>
      <c r="BK4" s="635"/>
      <c r="BL4" s="636"/>
      <c r="BM4" s="634" t="s">
        <v>207</v>
      </c>
      <c r="BN4" s="635"/>
      <c r="BO4" s="635"/>
      <c r="BP4" s="635"/>
      <c r="BQ4" s="635"/>
      <c r="BR4" s="635"/>
      <c r="BS4" s="635"/>
      <c r="BT4" s="635"/>
      <c r="BU4" s="635"/>
      <c r="BV4" s="635"/>
      <c r="BW4" s="635"/>
      <c r="BX4" s="635"/>
      <c r="BY4" s="635"/>
      <c r="BZ4" s="635"/>
      <c r="CA4" s="635"/>
      <c r="CB4" s="635"/>
      <c r="CC4" s="635"/>
      <c r="CD4" s="635"/>
      <c r="CE4" s="635"/>
      <c r="CF4" s="635"/>
      <c r="CG4" s="635"/>
      <c r="CH4" s="635"/>
      <c r="CI4" s="635"/>
      <c r="CJ4" s="635"/>
      <c r="CK4" s="635"/>
      <c r="CL4" s="635"/>
      <c r="CM4" s="635"/>
      <c r="CN4" s="636"/>
      <c r="CO4" s="634" t="s">
        <v>208</v>
      </c>
      <c r="CP4" s="635"/>
      <c r="CQ4" s="635"/>
      <c r="CR4" s="635"/>
      <c r="CS4" s="635"/>
      <c r="CT4" s="635"/>
      <c r="CU4" s="635"/>
      <c r="CV4" s="635"/>
      <c r="CW4" s="635"/>
      <c r="CX4" s="635"/>
      <c r="CY4" s="636"/>
      <c r="CZ4" s="634" t="s">
        <v>209</v>
      </c>
      <c r="DA4" s="635"/>
      <c r="DB4" s="635"/>
      <c r="DC4" s="635"/>
      <c r="DD4" s="635"/>
      <c r="DE4" s="635"/>
      <c r="DF4" s="635"/>
      <c r="DG4" s="635"/>
      <c r="DH4" s="636"/>
      <c r="DI4" s="634" t="s">
        <v>210</v>
      </c>
      <c r="DJ4" s="635"/>
      <c r="DK4" s="635"/>
      <c r="DL4" s="635"/>
      <c r="DM4" s="636"/>
      <c r="DN4" s="634" t="s">
        <v>211</v>
      </c>
      <c r="DO4" s="635"/>
      <c r="DP4" s="637"/>
      <c r="DQ4" s="638" t="s">
        <v>212</v>
      </c>
      <c r="DR4" s="639"/>
      <c r="DS4" s="639"/>
      <c r="DT4" s="639"/>
      <c r="DU4" s="640"/>
      <c r="DV4" s="652" t="s">
        <v>213</v>
      </c>
      <c r="DW4" s="635"/>
      <c r="DX4" s="635"/>
      <c r="DY4" s="635"/>
      <c r="DZ4" s="635"/>
      <c r="EA4" s="635"/>
      <c r="EB4" s="635"/>
      <c r="EC4" s="635"/>
      <c r="ED4" s="635"/>
      <c r="EE4" s="635"/>
      <c r="EF4" s="635"/>
      <c r="EG4" s="635"/>
      <c r="EH4" s="635"/>
      <c r="EI4" s="636"/>
      <c r="EJ4" s="260"/>
      <c r="EK4" s="260"/>
      <c r="EL4" s="261"/>
      <c r="EM4" s="261"/>
      <c r="EN4" s="261"/>
      <c r="EO4" s="261"/>
    </row>
    <row r="5" spans="1:149" ht="13.5" customHeight="1">
      <c r="A5" s="488">
        <f>IF(A$9&lt;&gt;"DOC","Sem DOC",COUNTIF($A$9:A$9,"doc"))</f>
        <v>1</v>
      </c>
      <c r="B5" s="488" t="str">
        <f>IF(B$9&lt;&gt;"DOC","Sem DOC",COUNTIF($A$9:B$9,"doc"))</f>
        <v>Sem DOC</v>
      </c>
      <c r="C5" s="488" t="str">
        <f>IF(C$9&lt;&gt;"DOC","Sem DOC",COUNTIF($A$9:C$9,"doc"))</f>
        <v>Sem DOC</v>
      </c>
      <c r="D5" s="488" t="str">
        <f>IF(D$9&lt;&gt;"DOC","Sem DOC",COUNTIF($A$9:D$9,"doc"))</f>
        <v>Sem DOC</v>
      </c>
      <c r="E5" s="488" t="str">
        <f>IF(E$9&lt;&gt;"DOC","Sem DOC",COUNTIF($A$9:E$9,"doc"))</f>
        <v>Sem DOC</v>
      </c>
      <c r="F5" s="488" t="str">
        <f>IF(F$9&lt;&gt;"DOC","Sem DOC",COUNTIF($A$9:F$9,"doc"))</f>
        <v>Sem DOC</v>
      </c>
      <c r="G5" s="488" t="str">
        <f>IF(G$9&lt;&gt;"DOC","Sem DOC",COUNTIF($A$9:G$9,"doc"))</f>
        <v>Sem DOC</v>
      </c>
      <c r="H5" s="488">
        <f>IF(H$9&lt;&gt;"DOC","Sem DOC",COUNTIF($A$9:H$9,"doc"))</f>
        <v>2</v>
      </c>
      <c r="I5" s="488" t="str">
        <f>IF(I$9&lt;&gt;"DOC","Sem DOC",COUNTIF($A$9:I$9,"doc"))</f>
        <v>Sem DOC</v>
      </c>
      <c r="J5" s="488" t="str">
        <f>IF(J$9&lt;&gt;"DOC","Sem DOC",COUNTIF($A$9:J$9,"doc"))</f>
        <v>Sem DOC</v>
      </c>
      <c r="K5" s="488" t="str">
        <f>IF(K$9&lt;&gt;"DOC","Sem DOC",COUNTIF($A$9:K$9,"doc"))</f>
        <v>Sem DOC</v>
      </c>
      <c r="L5" s="488" t="str">
        <f>IF(L$9&lt;&gt;"DOC","Sem DOC",COUNTIF($A$9:L$9,"doc"))</f>
        <v>Sem DOC</v>
      </c>
      <c r="M5" s="488">
        <f>IF(M$9&lt;&gt;"DOC","Sem DOC",COUNTIF($A$9:M$9,"doc"))</f>
        <v>3</v>
      </c>
      <c r="N5" s="488" t="str">
        <f>IF(N$9&lt;&gt;"DOC","Sem DOC",COUNTIF($A$9:N$9,"doc"))</f>
        <v>Sem DOC</v>
      </c>
      <c r="O5" s="488" t="str">
        <f>IF(O$9&lt;&gt;"DOC","Sem DOC",COUNTIF($A$9:O$9,"doc"))</f>
        <v>Sem DOC</v>
      </c>
      <c r="P5" s="488" t="str">
        <f>IF(P$9&lt;&gt;"DOC","Sem DOC",COUNTIF($A$9:P$9,"doc"))</f>
        <v>Sem DOC</v>
      </c>
      <c r="Q5" s="488" t="str">
        <f>IF(Q$9&lt;&gt;"DOC","Sem DOC",COUNTIF($A$9:Q$9,"doc"))</f>
        <v>Sem DOC</v>
      </c>
      <c r="R5" s="488">
        <f>IF(R$9&lt;&gt;"DOC","Sem DOC",COUNTIF($A$9:R$9,"doc"))</f>
        <v>4</v>
      </c>
      <c r="S5" s="488">
        <f>IF(S$9&lt;&gt;"DOC","Sem DOC",COUNTIF($A$9:S$9,"doc"))</f>
        <v>5</v>
      </c>
      <c r="T5" s="488">
        <f>IF(T$9&lt;&gt;"DOC","Sem DOC",COUNTIF($A$9:T$9,"doc"))</f>
        <v>6</v>
      </c>
      <c r="U5" s="488" t="str">
        <f>IF(U$9&lt;&gt;"DOC","Sem DOC",COUNTIF($A$9:U$9,"doc"))</f>
        <v>Sem DOC</v>
      </c>
      <c r="V5" s="488" t="str">
        <f>IF(V$9&lt;&gt;"DOC","Sem DOC",COUNTIF($A$9:V$9,"doc"))</f>
        <v>Sem DOC</v>
      </c>
      <c r="W5" s="488" t="str">
        <f>IF(W$9&lt;&gt;"DOC","Sem DOC",COUNTIF($A$9:W$9,"doc"))</f>
        <v>Sem DOC</v>
      </c>
      <c r="X5" s="488">
        <f>IF(X$9&lt;&gt;"DOC","Sem DOC",COUNTIF($A$9:X$9,"doc"))</f>
        <v>7</v>
      </c>
      <c r="Y5" s="488" t="str">
        <f>IF(Y$9&lt;&gt;"DOC","Sem DOC",COUNTIF($A$9:Y$9,"doc"))</f>
        <v>Sem DOC</v>
      </c>
      <c r="Z5" s="488" t="str">
        <f>IF(Z$9&lt;&gt;"DOC","Sem DOC",COUNTIF($A$9:Z$9,"doc"))</f>
        <v>Sem DOC</v>
      </c>
      <c r="AA5" s="488" t="str">
        <f>IF(AA$9&lt;&gt;"DOC","Sem DOC",COUNTIF($A$9:AA$9,"doc"))</f>
        <v>Sem DOC</v>
      </c>
      <c r="AB5" s="488" t="str">
        <f>IF(AB$9&lt;&gt;"DOC","Sem DOC",COUNTIF($A$9:AB$9,"doc"))</f>
        <v>Sem DOC</v>
      </c>
      <c r="AC5" s="488" t="str">
        <f>IF(AC$9&lt;&gt;"DOC","Sem DOC",COUNTIF($A$9:AC$9,"doc"))</f>
        <v>Sem DOC</v>
      </c>
      <c r="AD5" s="488">
        <f>IF(AD$9&lt;&gt;"DOC","Sem DOC",COUNTIF($A$9:AD$9,"doc"))</f>
        <v>8</v>
      </c>
      <c r="AE5" s="488" t="str">
        <f>IF(AE$9&lt;&gt;"DOC","Sem DOC",COUNTIF($A$9:AE$9,"doc"))</f>
        <v>Sem DOC</v>
      </c>
      <c r="AF5" s="488" t="str">
        <f>IF(AF$9&lt;&gt;"DOC","Sem DOC",COUNTIF($A$9:AF$9,"doc"))</f>
        <v>Sem DOC</v>
      </c>
      <c r="AG5" s="488" t="str">
        <f>IF(AG$9&lt;&gt;"DOC","Sem DOC",COUNTIF($A$9:AG$9,"doc"))</f>
        <v>Sem DOC</v>
      </c>
      <c r="AH5" s="488" t="str">
        <f>IF(AH$9&lt;&gt;"DOC","Sem DOC",COUNTIF($A$9:AH$9,"doc"))</f>
        <v>Sem DOC</v>
      </c>
      <c r="AI5" s="488" t="str">
        <f>IF(AI$9&lt;&gt;"DOC","Sem DOC",COUNTIF($A$9:AI$9,"doc"))</f>
        <v>Sem DOC</v>
      </c>
      <c r="AJ5" s="488" t="str">
        <f>IF(AJ$9&lt;&gt;"DOC","Sem DOC",COUNTIF($A$9:AJ$9,"doc"))</f>
        <v>Sem DOC</v>
      </c>
      <c r="AK5" s="488" t="str">
        <f>IF(AK$9&lt;&gt;"DOC","Sem DOC",COUNTIF($A$9:AK$9,"doc"))</f>
        <v>Sem DOC</v>
      </c>
      <c r="AL5" s="488" t="str">
        <f>IF(AL$9&lt;&gt;"DOC","Sem DOC",COUNTIF($A$9:AL$9,"doc"))</f>
        <v>Sem DOC</v>
      </c>
      <c r="AM5" s="488">
        <f>IF(AM$9&lt;&gt;"DOC","Sem DOC",COUNTIF($A$9:AM$9,"doc"))</f>
        <v>9</v>
      </c>
      <c r="AN5" s="488" t="str">
        <f>IF(AN$9&lt;&gt;"DOC","Sem DOC",COUNTIF($A$9:AN$9,"doc"))</f>
        <v>Sem DOC</v>
      </c>
      <c r="AO5" s="488">
        <f>IF(AO$9&lt;&gt;"DOC","Sem DOC",COUNTIF($A$9:AO$9,"doc"))</f>
        <v>10</v>
      </c>
      <c r="AP5" s="488" t="str">
        <f>IF(AP$9&lt;&gt;"DOC","Sem DOC",COUNTIF($A$9:AP$9,"doc"))</f>
        <v>Sem DOC</v>
      </c>
      <c r="AQ5" s="488" t="str">
        <f>IF(AQ$9&lt;&gt;"DOC","Sem DOC",COUNTIF($A$9:AQ$9,"doc"))</f>
        <v>Sem DOC</v>
      </c>
      <c r="AR5" s="488" t="str">
        <f>IF(AR$9&lt;&gt;"DOC","Sem DOC",COUNTIF($A$9:AR$9,"doc"))</f>
        <v>Sem DOC</v>
      </c>
      <c r="AS5" s="488" t="str">
        <f>IF(AS$9&lt;&gt;"DOC","Sem DOC",COUNTIF($A$9:AS$9,"doc"))</f>
        <v>Sem DOC</v>
      </c>
      <c r="AT5" s="488" t="str">
        <f>IF(AT$9&lt;&gt;"DOC","Sem DOC",COUNTIF($A$9:AT$9,"doc"))</f>
        <v>Sem DOC</v>
      </c>
      <c r="AU5" s="488" t="str">
        <f>IF(AU$9&lt;&gt;"DOC","Sem DOC",COUNTIF($A$9:AU$9,"doc"))</f>
        <v>Sem DOC</v>
      </c>
      <c r="AV5" s="488" t="str">
        <f>IF(AV$9&lt;&gt;"DOC","Sem DOC",COUNTIF($A$9:AV$9,"doc"))</f>
        <v>Sem DOC</v>
      </c>
      <c r="AW5" s="488">
        <f>IF(AW$9&lt;&gt;"DOC","Sem DOC",COUNTIF($A$9:AW$9,"doc"))</f>
        <v>11</v>
      </c>
      <c r="AX5" s="488" t="str">
        <f>IF(AX$9&lt;&gt;"DOC","Sem DOC",COUNTIF($A$9:AX$9,"doc"))</f>
        <v>Sem DOC</v>
      </c>
      <c r="AY5" s="488" t="str">
        <f>IF(AY$9&lt;&gt;"DOC","Sem DOC",COUNTIF($A$9:AY$9,"doc"))</f>
        <v>Sem DOC</v>
      </c>
      <c r="AZ5" s="488">
        <f>IF(AZ$9&lt;&gt;"DOC","Sem DOC",COUNTIF($A$9:AZ$9,"doc"))</f>
        <v>12</v>
      </c>
      <c r="BA5" s="488" t="str">
        <f>IF(BA$9&lt;&gt;"DOC","Sem DOC",COUNTIF($A$9:BA$9,"doc"))</f>
        <v>Sem DOC</v>
      </c>
      <c r="BB5" s="488" t="str">
        <f>IF(BB$9&lt;&gt;"DOC","Sem DOC",COUNTIF($A$9:BB$9,"doc"))</f>
        <v>Sem DOC</v>
      </c>
      <c r="BC5" s="488" t="str">
        <f>IF(BC$9&lt;&gt;"DOC","Sem DOC",COUNTIF($A$9:BC$9,"doc"))</f>
        <v>Sem DOC</v>
      </c>
      <c r="BD5" s="488" t="str">
        <f>IF(BD$9&lt;&gt;"DOC","Sem DOC",COUNTIF($A$9:BD$9,"doc"))</f>
        <v>Sem DOC</v>
      </c>
      <c r="BE5" s="488" t="str">
        <f>IF(BE$9&lt;&gt;"DOC","Sem DOC",COUNTIF($A$9:BE$9,"doc"))</f>
        <v>Sem DOC</v>
      </c>
      <c r="BF5" s="488" t="str">
        <f>IF(BF$9&lt;&gt;"DOC","Sem DOC",COUNTIF($A$9:BF$9,"doc"))</f>
        <v>Sem DOC</v>
      </c>
      <c r="BG5" s="488" t="str">
        <f>IF(BG$9&lt;&gt;"DOC","Sem DOC",COUNTIF($A$9:BG$9,"doc"))</f>
        <v>Sem DOC</v>
      </c>
      <c r="BH5" s="488" t="str">
        <f>IF(BH$9&lt;&gt;"DOC","Sem DOC",COUNTIF($A$9:BH$9,"doc"))</f>
        <v>Sem DOC</v>
      </c>
      <c r="BI5" s="488" t="str">
        <f>IF(BI$9&lt;&gt;"DOC","Sem DOC",COUNTIF($A$9:BI$9,"doc"))</f>
        <v>Sem DOC</v>
      </c>
      <c r="BJ5" s="488" t="str">
        <f>IF(BJ$9&lt;&gt;"DOC","Sem DOC",COUNTIF($A$9:BJ$9,"doc"))</f>
        <v>Sem DOC</v>
      </c>
      <c r="BK5" s="488" t="str">
        <f>IF(BK$9&lt;&gt;"DOC","Sem DOC",COUNTIF($A$9:BK$9,"doc"))</f>
        <v>Sem DOC</v>
      </c>
      <c r="BL5" s="488" t="str">
        <f>IF(BL$9&lt;&gt;"DOC","Sem DOC",COUNTIF($A$9:BL$9,"doc"))</f>
        <v>Sem DOC</v>
      </c>
      <c r="BM5" s="488">
        <f>IF(BM$9&lt;&gt;"DOC","Sem DOC",COUNTIF($A$9:BM$9,"doc"))</f>
        <v>13</v>
      </c>
      <c r="BN5" s="488" t="str">
        <f>IF(BN$9&lt;&gt;"DOC","Sem DOC",COUNTIF($A$9:BN$9,"doc"))</f>
        <v>Sem DOC</v>
      </c>
      <c r="BO5" s="488" t="str">
        <f>IF(BO$9&lt;&gt;"DOC","Sem DOC",COUNTIF($A$9:BO$9,"doc"))</f>
        <v>Sem DOC</v>
      </c>
      <c r="BP5" s="488" t="str">
        <f>IF(BP$9&lt;&gt;"DOC","Sem DOC",COUNTIF($A$9:BP$9,"doc"))</f>
        <v>Sem DOC</v>
      </c>
      <c r="BQ5" s="488" t="str">
        <f>IF(BQ$9&lt;&gt;"DOC","Sem DOC",COUNTIF($A$9:BQ$9,"doc"))</f>
        <v>Sem DOC</v>
      </c>
      <c r="BR5" s="488" t="str">
        <f>IF(BR$9&lt;&gt;"DOC","Sem DOC",COUNTIF($A$9:BR$9,"doc"))</f>
        <v>Sem DOC</v>
      </c>
      <c r="BS5" s="488">
        <f>IF(BS$9&lt;&gt;"DOC","Sem DOC",COUNTIF($A$9:BS$9,"doc"))</f>
        <v>14</v>
      </c>
      <c r="BT5" s="488" t="str">
        <f>IF(BT$9&lt;&gt;"DOC","Sem DOC",COUNTIF($A$9:BT$9,"doc"))</f>
        <v>Sem DOC</v>
      </c>
      <c r="BU5" s="488">
        <f>IF(BU$9&lt;&gt;"DOC","Sem DOC",COUNTIF($A$9:BU$9,"doc"))</f>
        <v>15</v>
      </c>
      <c r="BV5" s="488" t="str">
        <f>IF(BV$9&lt;&gt;"DOC","Sem DOC",COUNTIF($A$9:BV$9,"doc"))</f>
        <v>Sem DOC</v>
      </c>
      <c r="BW5" s="488" t="str">
        <f>IF(BW$9&lt;&gt;"DOC","Sem DOC",COUNTIF($A$9:BW$9,"doc"))</f>
        <v>Sem DOC</v>
      </c>
      <c r="BX5" s="488" t="str">
        <f>IF(BX$9&lt;&gt;"DOC","Sem DOC",COUNTIF($A$9:BX$9,"doc"))</f>
        <v>Sem DOC</v>
      </c>
      <c r="BY5" s="488">
        <f>IF(BY$9&lt;&gt;"DOC","Sem DOC",COUNTIF($A$9:BY$9,"doc"))</f>
        <v>16</v>
      </c>
      <c r="BZ5" s="488">
        <f>IF(BZ$9&lt;&gt;"DOC","Sem DOC",COUNTIF($A$9:BZ$9,"doc"))</f>
        <v>17</v>
      </c>
      <c r="CA5" s="488" t="str">
        <f>IF(CA$9&lt;&gt;"DOC","Sem DOC",COUNTIF($A$9:CA$9,"doc"))</f>
        <v>Sem DOC</v>
      </c>
      <c r="CB5" s="488" t="str">
        <f>IF(CB$9&lt;&gt;"DOC","Sem DOC",COUNTIF($A$9:CB$9,"doc"))</f>
        <v>Sem DOC</v>
      </c>
      <c r="CC5" s="488" t="str">
        <f>IF(CC$9&lt;&gt;"DOC","Sem DOC",COUNTIF($A$9:CC$9,"doc"))</f>
        <v>Sem DOC</v>
      </c>
      <c r="CD5" s="488" t="str">
        <f>IF(CD$9&lt;&gt;"DOC","Sem DOC",COUNTIF($A$9:CD$9,"doc"))</f>
        <v>Sem DOC</v>
      </c>
      <c r="CE5" s="488">
        <f>IF(CE$9&lt;&gt;"DOC","Sem DOC",COUNTIF($A$9:CE$9,"doc"))</f>
        <v>18</v>
      </c>
      <c r="CF5" s="488">
        <f>IF(CF$9&lt;&gt;"DOC","Sem DOC",COUNTIF($A$9:CF$9,"doc"))</f>
        <v>19</v>
      </c>
      <c r="CG5" s="488">
        <f>IF(CG$9&lt;&gt;"DOC","Sem DOC",COUNTIF($A$9:CG$9,"doc"))</f>
        <v>20</v>
      </c>
      <c r="CH5" s="488" t="str">
        <f>IF(CH$9&lt;&gt;"DOC","Sem DOC",COUNTIF($A$9:CH$9,"doc"))</f>
        <v>Sem DOC</v>
      </c>
      <c r="CI5" s="488" t="str">
        <f>IF(CI$9&lt;&gt;"DOC","Sem DOC",COUNTIF($A$9:CI$9,"doc"))</f>
        <v>Sem DOC</v>
      </c>
      <c r="CJ5" s="488" t="str">
        <f>IF(CJ$9&lt;&gt;"DOC","Sem DOC",COUNTIF($A$9:CJ$9,"doc"))</f>
        <v>Sem DOC</v>
      </c>
      <c r="CK5" s="488" t="str">
        <f>IF(CK$9&lt;&gt;"DOC","Sem DOC",COUNTIF($A$9:CK$9,"doc"))</f>
        <v>Sem DOC</v>
      </c>
      <c r="CL5" s="488">
        <f>IF(CL$9&lt;&gt;"DOC","Sem DOC",COUNTIF($A$9:CL$9,"doc"))</f>
        <v>21</v>
      </c>
      <c r="CM5" s="488" t="str">
        <f>IF(CM$9&lt;&gt;"DOC","Sem DOC",COUNTIF($A$9:CM$9,"doc"))</f>
        <v>Sem DOC</v>
      </c>
      <c r="CN5" s="488" t="str">
        <f>IF(CN$9&lt;&gt;"DOC","Sem DOC",COUNTIF($A$9:CN$9,"doc"))</f>
        <v>Sem DOC</v>
      </c>
      <c r="CO5" s="488" t="str">
        <f>IF(CO$9&lt;&gt;"DOC","Sem DOC",COUNTIF($A$9:CO$9,"doc"))</f>
        <v>Sem DOC</v>
      </c>
      <c r="CP5" s="488" t="str">
        <f>IF(CP$9&lt;&gt;"DOC","Sem DOC",COUNTIF($A$9:CP$9,"doc"))</f>
        <v>Sem DOC</v>
      </c>
      <c r="CQ5" s="488" t="str">
        <f>IF(CQ$9&lt;&gt;"DOC","Sem DOC",COUNTIF($A$9:CQ$9,"doc"))</f>
        <v>Sem DOC</v>
      </c>
      <c r="CR5" s="488" t="str">
        <f>IF(CR$9&lt;&gt;"DOC","Sem DOC",COUNTIF($A$9:CR$9,"doc"))</f>
        <v>Sem DOC</v>
      </c>
      <c r="CS5" s="488" t="str">
        <f>IF(CS$9&lt;&gt;"DOC","Sem DOC",COUNTIF($A$9:CS$9,"doc"))</f>
        <v>Sem DOC</v>
      </c>
      <c r="CT5" s="488" t="str">
        <f>IF(CT$9&lt;&gt;"DOC","Sem DOC",COUNTIF($A$9:CT$9,"doc"))</f>
        <v>Sem DOC</v>
      </c>
      <c r="CU5" s="488" t="str">
        <f>IF(CU$9&lt;&gt;"DOC","Sem DOC",COUNTIF($A$9:CU$9,"doc"))</f>
        <v>Sem DOC</v>
      </c>
      <c r="CV5" s="488" t="str">
        <f>IF(CV$9&lt;&gt;"DOC","Sem DOC",COUNTIF($A$9:CV$9,"doc"))</f>
        <v>Sem DOC</v>
      </c>
      <c r="CW5" s="488" t="str">
        <f>IF(CW$9&lt;&gt;"DOC","Sem DOC",COUNTIF($A$9:CW$9,"doc"))</f>
        <v>Sem DOC</v>
      </c>
      <c r="CX5" s="488" t="str">
        <f>IF(CX$9&lt;&gt;"DOC","Sem DOC",COUNTIF($A$9:CX$9,"doc"))</f>
        <v>Sem DOC</v>
      </c>
      <c r="CY5" s="488" t="str">
        <f>IF(CY$9&lt;&gt;"DOC","Sem DOC",COUNTIF($A$9:CY$9,"doc"))</f>
        <v>Sem DOC</v>
      </c>
      <c r="CZ5" s="488" t="str">
        <f>IF(CZ$9&lt;&gt;"DOC","Sem DOC",COUNTIF($A$9:CZ$9,"doc"))</f>
        <v>Sem DOC</v>
      </c>
      <c r="DA5" s="488" t="str">
        <f>IF(DA$9&lt;&gt;"DOC","Sem DOC",COUNTIF($A$9:DA$9,"doc"))</f>
        <v>Sem DOC</v>
      </c>
      <c r="DB5" s="488" t="str">
        <f>IF(DB$9&lt;&gt;"DOC","Sem DOC",COUNTIF($A$9:DB$9,"doc"))</f>
        <v>Sem DOC</v>
      </c>
      <c r="DC5" s="488" t="str">
        <f>IF(DC$9&lt;&gt;"DOC","Sem DOC",COUNTIF($A$9:DC$9,"doc"))</f>
        <v>Sem DOC</v>
      </c>
      <c r="DD5" s="488" t="str">
        <f>IF(DD$9&lt;&gt;"DOC","Sem DOC",COUNTIF($A$9:DD$9,"doc"))</f>
        <v>Sem DOC</v>
      </c>
      <c r="DE5" s="488" t="str">
        <f>IF(DE$9&lt;&gt;"DOC","Sem DOC",COUNTIF($A$9:DE$9,"doc"))</f>
        <v>Sem DOC</v>
      </c>
      <c r="DF5" s="488" t="str">
        <f>IF(DF$9&lt;&gt;"DOC","Sem DOC",COUNTIF($A$9:DF$9,"doc"))</f>
        <v>Sem DOC</v>
      </c>
      <c r="DG5" s="488" t="str">
        <f>IF(DG$9&lt;&gt;"DOC","Sem DOC",COUNTIF($A$9:DG$9,"doc"))</f>
        <v>Sem DOC</v>
      </c>
      <c r="DH5" s="488">
        <f>IF(DH$9&lt;&gt;"DOC","Sem DOC",COUNTIF($A$9:DH$9,"doc"))</f>
        <v>22</v>
      </c>
      <c r="DI5" s="488" t="str">
        <f>IF(DI$9&lt;&gt;"DOC","Sem DOC",COUNTIF($A$9:DI$9,"doc"))</f>
        <v>Sem DOC</v>
      </c>
      <c r="DJ5" s="488" t="str">
        <f>IF(DJ$9&lt;&gt;"DOC","Sem DOC",COUNTIF($A$9:DJ$9,"doc"))</f>
        <v>Sem DOC</v>
      </c>
      <c r="DK5" s="488" t="str">
        <f>IF(DK$9&lt;&gt;"DOC","Sem DOC",COUNTIF($A$9:DK$9,"doc"))</f>
        <v>Sem DOC</v>
      </c>
      <c r="DL5" s="488" t="str">
        <f>IF(DL$9&lt;&gt;"DOC","Sem DOC",COUNTIF($A$9:DL$9,"doc"))</f>
        <v>Sem DOC</v>
      </c>
      <c r="DM5" s="488" t="str">
        <f>IF(DM$9&lt;&gt;"DOC","Sem DOC",COUNTIF($A$9:DM$9,"doc"))</f>
        <v>Sem DOC</v>
      </c>
      <c r="DN5" s="488" t="str">
        <f>IF(DN$9&lt;&gt;"DOC","Sem DOC",COUNTIF($A$9:DN$9,"doc"))</f>
        <v>Sem DOC</v>
      </c>
      <c r="DO5" s="488" t="str">
        <f>IF(DO$9&lt;&gt;"DOC","Sem DOC",COUNTIF($A$9:DO$9,"doc"))</f>
        <v>Sem DOC</v>
      </c>
      <c r="DP5" s="488" t="str">
        <f>IF(DP$9&lt;&gt;"DOC","Sem DOC",COUNTIF($A$9:DP$9,"doc"))</f>
        <v>Sem DOC</v>
      </c>
      <c r="DQ5" s="488" t="str">
        <f>IF(DQ$9&lt;&gt;"DOC","Sem DOC",COUNTIF($A$9:DQ$9,"doc"))</f>
        <v>Sem DOC</v>
      </c>
      <c r="DR5" s="488" t="str">
        <f>IF(DR$9&lt;&gt;"DOC","Sem DOC",COUNTIF($A$9:DR$9,"doc"))</f>
        <v>Sem DOC</v>
      </c>
      <c r="DS5" s="488">
        <f>IF(DS$9&lt;&gt;"DOC","Sem DOC",COUNTIF($A$9:DS$9,"doc"))</f>
        <v>23</v>
      </c>
      <c r="DT5" s="488" t="str">
        <f>IF(DT$9&lt;&gt;"DOC","Sem DOC",COUNTIF($A$9:DT$9,"doc"))</f>
        <v>Sem DOC</v>
      </c>
      <c r="DU5" s="488" t="str">
        <f>IF(DU$9&lt;&gt;"DOC","Sem DOC",COUNTIF($A$9:DU$9,"doc"))</f>
        <v>Sem DOC</v>
      </c>
      <c r="DV5" s="488" t="str">
        <f>IF(DV$9&lt;&gt;"DOC","Sem DOC",COUNTIF($A$9:DV$9,"doc"))</f>
        <v>Sem DOC</v>
      </c>
      <c r="DW5" s="488" t="str">
        <f>IF(DW$9&lt;&gt;"DOC","Sem DOC",COUNTIF($A$9:DW$9,"doc"))</f>
        <v>Sem DOC</v>
      </c>
      <c r="DX5" s="488" t="str">
        <f>IF(DX$9&lt;&gt;"DOC","Sem DOC",COUNTIF($A$9:DX$9,"doc"))</f>
        <v>Sem DOC</v>
      </c>
      <c r="DY5" s="488" t="str">
        <f>IF(DY$9&lt;&gt;"DOC","Sem DOC",COUNTIF($A$9:DY$9,"doc"))</f>
        <v>Sem DOC</v>
      </c>
      <c r="DZ5" s="488" t="str">
        <f>IF(DZ$9&lt;&gt;"DOC","Sem DOC",COUNTIF($A$9:DZ$9,"doc"))</f>
        <v>Sem DOC</v>
      </c>
      <c r="EA5" s="488" t="str">
        <f>IF(EA$9&lt;&gt;"DOC","Sem DOC",COUNTIF($A$9:EA$9,"doc"))</f>
        <v>Sem DOC</v>
      </c>
      <c r="EB5" s="488" t="str">
        <f>IF(EB$9&lt;&gt;"DOC","Sem DOC",COUNTIF($A$9:EB$9,"doc"))</f>
        <v>Sem DOC</v>
      </c>
      <c r="EC5" s="488" t="str">
        <f>IF(EC$9&lt;&gt;"DOC","Sem DOC",COUNTIF($A$9:EC$9,"doc"))</f>
        <v>Sem DOC</v>
      </c>
      <c r="ED5" s="488" t="str">
        <f>IF(ED$9&lt;&gt;"DOC","Sem DOC",COUNTIF($A$9:ED$9,"doc"))</f>
        <v>Sem DOC</v>
      </c>
      <c r="EE5" s="488" t="str">
        <f>IF(EE$9&lt;&gt;"DOC","Sem DOC",COUNTIF($A$9:EE$9,"doc"))</f>
        <v>Sem DOC</v>
      </c>
      <c r="EF5" s="488" t="str">
        <f>IF(EF$9&lt;&gt;"DOC","Sem DOC",COUNTIF($A$9:EF$9,"doc"))</f>
        <v>Sem DOC</v>
      </c>
      <c r="EG5" s="488" t="str">
        <f>IF(EG$9&lt;&gt;"DOC","Sem DOC",COUNTIF($A$9:EG$9,"doc"))</f>
        <v>Sem DOC</v>
      </c>
      <c r="EH5" s="488" t="str">
        <f>IF(EH$9&lt;&gt;"DOC","Sem DOC",COUNTIF($A$9:EH$9,"doc"))</f>
        <v>Sem DOC</v>
      </c>
      <c r="EI5" s="488" t="str">
        <f>IF(EI$9&lt;&gt;"DOC","Sem DOC",COUNTIF($A$9:EI$9,"doc"))</f>
        <v>Sem DOC</v>
      </c>
      <c r="EJ5" s="491"/>
      <c r="EK5" s="492"/>
      <c r="EL5" s="493"/>
      <c r="EM5" s="493"/>
      <c r="EN5" s="493"/>
      <c r="EO5" s="493"/>
      <c r="EP5" s="493"/>
    </row>
    <row r="6" spans="1:149" ht="13.5" customHeight="1">
      <c r="A6" s="488">
        <v>1</v>
      </c>
      <c r="B6" s="488">
        <v>2</v>
      </c>
      <c r="C6" s="488">
        <v>3</v>
      </c>
      <c r="D6" s="488">
        <v>4</v>
      </c>
      <c r="E6" s="488">
        <v>5</v>
      </c>
      <c r="F6" s="488">
        <v>6</v>
      </c>
      <c r="G6" s="488">
        <v>7</v>
      </c>
      <c r="H6" s="488">
        <v>8</v>
      </c>
      <c r="I6" s="488">
        <v>9</v>
      </c>
      <c r="J6" s="488">
        <v>10</v>
      </c>
      <c r="K6" s="488">
        <v>11</v>
      </c>
      <c r="L6" s="488">
        <v>12</v>
      </c>
      <c r="M6" s="488">
        <v>13</v>
      </c>
      <c r="N6" s="488">
        <v>14</v>
      </c>
      <c r="O6" s="488">
        <v>15</v>
      </c>
      <c r="P6" s="488">
        <v>16</v>
      </c>
      <c r="Q6" s="488">
        <v>17</v>
      </c>
      <c r="R6" s="488">
        <v>18</v>
      </c>
      <c r="S6" s="488">
        <v>19</v>
      </c>
      <c r="T6" s="488">
        <v>20</v>
      </c>
      <c r="U6" s="488">
        <v>21</v>
      </c>
      <c r="V6" s="488">
        <v>22</v>
      </c>
      <c r="W6" s="488">
        <v>23</v>
      </c>
      <c r="X6" s="488">
        <v>24</v>
      </c>
      <c r="Y6" s="488">
        <v>25</v>
      </c>
      <c r="Z6" s="488">
        <v>26</v>
      </c>
      <c r="AA6" s="488">
        <v>27</v>
      </c>
      <c r="AB6" s="488">
        <v>28</v>
      </c>
      <c r="AC6" s="488">
        <v>29</v>
      </c>
      <c r="AD6" s="488">
        <v>30</v>
      </c>
      <c r="AE6" s="488">
        <v>31</v>
      </c>
      <c r="AF6" s="488">
        <v>32</v>
      </c>
      <c r="AG6" s="488">
        <v>33</v>
      </c>
      <c r="AH6" s="488">
        <v>34</v>
      </c>
      <c r="AI6" s="488">
        <v>35</v>
      </c>
      <c r="AJ6" s="488">
        <v>36</v>
      </c>
      <c r="AK6" s="488">
        <v>37</v>
      </c>
      <c r="AL6" s="488">
        <v>38</v>
      </c>
      <c r="AM6" s="488">
        <v>39</v>
      </c>
      <c r="AN6" s="488">
        <v>40</v>
      </c>
      <c r="AO6" s="488">
        <v>41</v>
      </c>
      <c r="AP6" s="488">
        <v>42</v>
      </c>
      <c r="AQ6" s="488">
        <v>43</v>
      </c>
      <c r="AR6" s="488">
        <v>44</v>
      </c>
      <c r="AS6" s="488">
        <v>45</v>
      </c>
      <c r="AT6" s="488">
        <v>46</v>
      </c>
      <c r="AU6" s="488">
        <v>47</v>
      </c>
      <c r="AV6" s="488">
        <v>48</v>
      </c>
      <c r="AW6" s="488">
        <v>49</v>
      </c>
      <c r="AX6" s="488">
        <v>50</v>
      </c>
      <c r="AY6" s="488">
        <v>51</v>
      </c>
      <c r="AZ6" s="488">
        <v>52</v>
      </c>
      <c r="BA6" s="488">
        <v>53</v>
      </c>
      <c r="BB6" s="488">
        <v>54</v>
      </c>
      <c r="BC6" s="488">
        <v>55</v>
      </c>
      <c r="BD6" s="488">
        <v>56</v>
      </c>
      <c r="BE6" s="488">
        <v>57</v>
      </c>
      <c r="BF6" s="488">
        <v>58</v>
      </c>
      <c r="BG6" s="488">
        <v>59</v>
      </c>
      <c r="BH6" s="488">
        <v>60</v>
      </c>
      <c r="BI6" s="488">
        <v>61</v>
      </c>
      <c r="BJ6" s="488">
        <v>62</v>
      </c>
      <c r="BK6" s="488">
        <v>63</v>
      </c>
      <c r="BL6" s="488">
        <v>64</v>
      </c>
      <c r="BM6" s="488">
        <v>65</v>
      </c>
      <c r="BN6" s="488">
        <v>66</v>
      </c>
      <c r="BO6" s="488">
        <v>67</v>
      </c>
      <c r="BP6" s="488">
        <v>68</v>
      </c>
      <c r="BQ6" s="488">
        <v>69</v>
      </c>
      <c r="BR6" s="488">
        <v>70</v>
      </c>
      <c r="BS6" s="488">
        <v>71</v>
      </c>
      <c r="BT6" s="488">
        <v>72</v>
      </c>
      <c r="BU6" s="488">
        <v>73</v>
      </c>
      <c r="BV6" s="488">
        <v>74</v>
      </c>
      <c r="BW6" s="488">
        <v>75</v>
      </c>
      <c r="BX6" s="488">
        <v>76</v>
      </c>
      <c r="BY6" s="488">
        <v>77</v>
      </c>
      <c r="BZ6" s="488">
        <v>78</v>
      </c>
      <c r="CA6" s="488">
        <v>79</v>
      </c>
      <c r="CB6" s="488">
        <v>80</v>
      </c>
      <c r="CC6" s="488">
        <v>81</v>
      </c>
      <c r="CD6" s="488">
        <v>82</v>
      </c>
      <c r="CE6" s="488">
        <v>83</v>
      </c>
      <c r="CF6" s="488">
        <v>84</v>
      </c>
      <c r="CG6" s="488">
        <v>85</v>
      </c>
      <c r="CH6" s="488">
        <v>86</v>
      </c>
      <c r="CI6" s="488">
        <v>87</v>
      </c>
      <c r="CJ6" s="488">
        <v>88</v>
      </c>
      <c r="CK6" s="488">
        <v>89</v>
      </c>
      <c r="CL6" s="488">
        <v>90</v>
      </c>
      <c r="CM6" s="488">
        <v>91</v>
      </c>
      <c r="CN6" s="488">
        <v>92</v>
      </c>
      <c r="CO6" s="488">
        <v>93</v>
      </c>
      <c r="CP6" s="488">
        <v>94</v>
      </c>
      <c r="CQ6" s="488">
        <v>95</v>
      </c>
      <c r="CR6" s="488">
        <v>96</v>
      </c>
      <c r="CS6" s="488">
        <v>97</v>
      </c>
      <c r="CT6" s="488">
        <v>98</v>
      </c>
      <c r="CU6" s="488">
        <v>99</v>
      </c>
      <c r="CV6" s="488">
        <v>100</v>
      </c>
      <c r="CW6" s="488">
        <v>101</v>
      </c>
      <c r="CX6" s="488">
        <v>102</v>
      </c>
      <c r="CY6" s="488">
        <v>103</v>
      </c>
      <c r="CZ6" s="488">
        <v>104</v>
      </c>
      <c r="DA6" s="488">
        <v>105</v>
      </c>
      <c r="DB6" s="488">
        <v>106</v>
      </c>
      <c r="DC6" s="488">
        <v>107</v>
      </c>
      <c r="DD6" s="488">
        <v>108</v>
      </c>
      <c r="DE6" s="488">
        <v>109</v>
      </c>
      <c r="DF6" s="488">
        <v>110</v>
      </c>
      <c r="DG6" s="488">
        <v>111</v>
      </c>
      <c r="DH6" s="488">
        <v>112</v>
      </c>
      <c r="DI6" s="488">
        <v>113</v>
      </c>
      <c r="DJ6" s="488">
        <v>114</v>
      </c>
      <c r="DK6" s="488">
        <v>115</v>
      </c>
      <c r="DL6" s="488">
        <v>116</v>
      </c>
      <c r="DM6" s="488">
        <v>117</v>
      </c>
      <c r="DN6" s="488">
        <v>118</v>
      </c>
      <c r="DO6" s="488">
        <v>119</v>
      </c>
      <c r="DP6" s="488">
        <v>120</v>
      </c>
      <c r="DQ6" s="488">
        <v>121</v>
      </c>
      <c r="DR6" s="488">
        <v>122</v>
      </c>
      <c r="DS6" s="488">
        <v>123</v>
      </c>
      <c r="DT6" s="488">
        <v>124</v>
      </c>
      <c r="DU6" s="488">
        <v>125</v>
      </c>
      <c r="DV6" s="488">
        <v>126</v>
      </c>
      <c r="DW6" s="488">
        <v>127</v>
      </c>
      <c r="DX6" s="488">
        <v>128</v>
      </c>
      <c r="DY6" s="488">
        <v>129</v>
      </c>
      <c r="DZ6" s="488">
        <v>130</v>
      </c>
      <c r="EA6" s="488">
        <v>131</v>
      </c>
      <c r="EB6" s="488">
        <v>132</v>
      </c>
      <c r="EC6" s="488">
        <v>133</v>
      </c>
      <c r="ED6" s="488">
        <v>134</v>
      </c>
      <c r="EE6" s="488">
        <v>135</v>
      </c>
      <c r="EF6" s="488">
        <v>136</v>
      </c>
      <c r="EG6" s="488">
        <v>137</v>
      </c>
      <c r="EH6" s="488">
        <v>138</v>
      </c>
      <c r="EI6" s="488">
        <v>139</v>
      </c>
      <c r="EJ6" s="491"/>
      <c r="EK6" s="492"/>
      <c r="EL6" s="493"/>
      <c r="EM6" s="493"/>
      <c r="EN6" s="493"/>
      <c r="EO6" s="493"/>
      <c r="EP6" s="493"/>
    </row>
    <row r="7" spans="1:149" ht="13.5" customHeight="1">
      <c r="A7" s="489">
        <v>0</v>
      </c>
      <c r="B7" s="489">
        <v>0</v>
      </c>
      <c r="C7" s="489">
        <v>0</v>
      </c>
      <c r="D7" s="489">
        <v>0</v>
      </c>
      <c r="E7" s="489">
        <v>0</v>
      </c>
      <c r="F7" s="489">
        <v>0</v>
      </c>
      <c r="G7" s="489">
        <v>0</v>
      </c>
      <c r="H7" s="489">
        <v>0</v>
      </c>
      <c r="I7" s="489">
        <v>0</v>
      </c>
      <c r="J7" s="489">
        <v>0</v>
      </c>
      <c r="K7" s="489">
        <v>0</v>
      </c>
      <c r="L7" s="300">
        <v>1</v>
      </c>
      <c r="M7" s="300">
        <v>1</v>
      </c>
      <c r="N7" s="300">
        <v>1</v>
      </c>
      <c r="O7" s="300">
        <v>1</v>
      </c>
      <c r="P7" s="300">
        <v>1</v>
      </c>
      <c r="Q7" s="300">
        <v>1</v>
      </c>
      <c r="R7" s="300">
        <v>1</v>
      </c>
      <c r="S7" s="300">
        <v>1</v>
      </c>
      <c r="T7" s="300">
        <v>1</v>
      </c>
      <c r="U7" s="300">
        <v>1</v>
      </c>
      <c r="V7" s="300">
        <v>1</v>
      </c>
      <c r="W7" s="300">
        <v>2</v>
      </c>
      <c r="X7" s="300">
        <v>2</v>
      </c>
      <c r="Y7" s="300">
        <v>2</v>
      </c>
      <c r="Z7" s="300">
        <v>2</v>
      </c>
      <c r="AA7" s="300">
        <v>2</v>
      </c>
      <c r="AB7" s="300">
        <v>2</v>
      </c>
      <c r="AC7" s="300">
        <v>2</v>
      </c>
      <c r="AD7" s="300">
        <v>2</v>
      </c>
      <c r="AE7" s="300">
        <v>2</v>
      </c>
      <c r="AF7" s="300">
        <v>2</v>
      </c>
      <c r="AG7" s="300">
        <v>2</v>
      </c>
      <c r="AH7" s="300">
        <v>2</v>
      </c>
      <c r="AI7" s="300">
        <v>2</v>
      </c>
      <c r="AJ7" s="300">
        <v>2</v>
      </c>
      <c r="AK7" s="300">
        <v>2</v>
      </c>
      <c r="AL7" s="300">
        <v>2</v>
      </c>
      <c r="AM7" s="300">
        <v>2</v>
      </c>
      <c r="AN7" s="300">
        <v>2</v>
      </c>
      <c r="AO7" s="300">
        <v>2</v>
      </c>
      <c r="AP7" s="300">
        <v>3</v>
      </c>
      <c r="AQ7" s="300">
        <v>3</v>
      </c>
      <c r="AR7" s="300">
        <v>3</v>
      </c>
      <c r="AS7" s="300">
        <v>3</v>
      </c>
      <c r="AT7" s="300">
        <v>3</v>
      </c>
      <c r="AU7" s="300">
        <v>3</v>
      </c>
      <c r="AV7" s="300">
        <v>3</v>
      </c>
      <c r="AW7" s="300">
        <v>3</v>
      </c>
      <c r="AX7" s="300">
        <v>3</v>
      </c>
      <c r="AY7" s="300">
        <v>3</v>
      </c>
      <c r="AZ7" s="300">
        <v>3</v>
      </c>
      <c r="BA7" s="300">
        <v>3</v>
      </c>
      <c r="BB7" s="300">
        <v>3</v>
      </c>
      <c r="BC7" s="300">
        <v>4</v>
      </c>
      <c r="BD7" s="300">
        <v>4</v>
      </c>
      <c r="BE7" s="300">
        <v>4</v>
      </c>
      <c r="BF7" s="300">
        <v>4</v>
      </c>
      <c r="BG7" s="300">
        <v>4</v>
      </c>
      <c r="BH7" s="300">
        <v>4</v>
      </c>
      <c r="BI7" s="300">
        <v>4</v>
      </c>
      <c r="BJ7" s="300">
        <v>4</v>
      </c>
      <c r="BK7" s="300">
        <v>4</v>
      </c>
      <c r="BL7" s="300">
        <v>4</v>
      </c>
      <c r="BM7" s="300">
        <v>5</v>
      </c>
      <c r="BN7" s="300">
        <v>5</v>
      </c>
      <c r="BO7" s="300">
        <v>5</v>
      </c>
      <c r="BP7" s="300">
        <v>5</v>
      </c>
      <c r="BQ7" s="300">
        <v>5</v>
      </c>
      <c r="BR7" s="300">
        <v>5</v>
      </c>
      <c r="BS7" s="300">
        <v>5</v>
      </c>
      <c r="BT7" s="300">
        <v>5</v>
      </c>
      <c r="BU7" s="300">
        <v>5</v>
      </c>
      <c r="BV7" s="300">
        <v>5</v>
      </c>
      <c r="BW7" s="300">
        <v>5</v>
      </c>
      <c r="BX7" s="300">
        <v>5</v>
      </c>
      <c r="BY7" s="300">
        <v>5</v>
      </c>
      <c r="BZ7" s="300">
        <v>5</v>
      </c>
      <c r="CA7" s="300">
        <v>5</v>
      </c>
      <c r="CB7" s="300">
        <v>5</v>
      </c>
      <c r="CC7" s="300">
        <v>5</v>
      </c>
      <c r="CD7" s="300">
        <v>5</v>
      </c>
      <c r="CE7" s="300">
        <v>5</v>
      </c>
      <c r="CF7" s="300">
        <v>5</v>
      </c>
      <c r="CG7" s="300">
        <v>5</v>
      </c>
      <c r="CH7" s="300">
        <v>5</v>
      </c>
      <c r="CI7" s="300">
        <v>5</v>
      </c>
      <c r="CJ7" s="300">
        <v>5</v>
      </c>
      <c r="CK7" s="300">
        <v>5</v>
      </c>
      <c r="CL7" s="300">
        <v>5</v>
      </c>
      <c r="CM7" s="300">
        <v>5</v>
      </c>
      <c r="CN7" s="300">
        <v>5</v>
      </c>
      <c r="CO7" s="300">
        <v>6</v>
      </c>
      <c r="CP7" s="300">
        <v>6</v>
      </c>
      <c r="CQ7" s="300">
        <v>6</v>
      </c>
      <c r="CR7" s="300">
        <v>6</v>
      </c>
      <c r="CS7" s="300">
        <v>6</v>
      </c>
      <c r="CT7" s="300">
        <v>6</v>
      </c>
      <c r="CU7" s="300">
        <v>6</v>
      </c>
      <c r="CV7" s="300">
        <v>6</v>
      </c>
      <c r="CW7" s="300">
        <v>6</v>
      </c>
      <c r="CX7" s="300">
        <v>6</v>
      </c>
      <c r="CY7" s="300">
        <v>6</v>
      </c>
      <c r="CZ7" s="300">
        <v>7</v>
      </c>
      <c r="DA7" s="300">
        <v>7</v>
      </c>
      <c r="DB7" s="300">
        <v>7</v>
      </c>
      <c r="DC7" s="300">
        <v>7</v>
      </c>
      <c r="DD7" s="300">
        <v>7</v>
      </c>
      <c r="DE7" s="300">
        <v>7</v>
      </c>
      <c r="DF7" s="300">
        <v>7</v>
      </c>
      <c r="DG7" s="300">
        <v>7</v>
      </c>
      <c r="DH7" s="300">
        <v>7</v>
      </c>
      <c r="DI7" s="300">
        <v>8</v>
      </c>
      <c r="DJ7" s="300">
        <v>8</v>
      </c>
      <c r="DK7" s="300">
        <v>8</v>
      </c>
      <c r="DL7" s="300">
        <v>8</v>
      </c>
      <c r="DM7" s="300">
        <v>8</v>
      </c>
      <c r="DN7" s="300">
        <v>8</v>
      </c>
      <c r="DO7" s="300">
        <v>8</v>
      </c>
      <c r="DP7" s="300">
        <v>8</v>
      </c>
      <c r="DQ7" s="300">
        <v>8</v>
      </c>
      <c r="DR7" s="300">
        <v>8</v>
      </c>
      <c r="DS7" s="300">
        <v>8</v>
      </c>
      <c r="DT7" s="300">
        <v>8</v>
      </c>
      <c r="DU7" s="300">
        <v>8</v>
      </c>
      <c r="DV7" s="300">
        <v>8</v>
      </c>
      <c r="DW7" s="300">
        <v>8</v>
      </c>
      <c r="DX7" s="300">
        <v>8</v>
      </c>
      <c r="DY7" s="300">
        <v>8</v>
      </c>
      <c r="DZ7" s="300">
        <v>8</v>
      </c>
      <c r="EA7" s="300">
        <v>8</v>
      </c>
      <c r="EB7" s="300">
        <v>8</v>
      </c>
      <c r="EC7" s="300">
        <v>8</v>
      </c>
      <c r="ED7" s="300">
        <v>8</v>
      </c>
      <c r="EE7" s="300">
        <v>8</v>
      </c>
      <c r="EF7" s="300">
        <v>8</v>
      </c>
      <c r="EG7" s="300">
        <v>8</v>
      </c>
      <c r="EH7" s="300">
        <v>8</v>
      </c>
      <c r="EI7" s="300">
        <v>8</v>
      </c>
      <c r="EJ7" s="491"/>
      <c r="EK7" s="492"/>
      <c r="EL7" s="493"/>
      <c r="EM7" s="493"/>
      <c r="EN7" s="493"/>
      <c r="EO7" s="493"/>
      <c r="EP7" s="493"/>
    </row>
    <row r="8" spans="1:149" ht="13.5" customHeight="1">
      <c r="A8" s="490" t="s">
        <v>192</v>
      </c>
      <c r="B8" s="490" t="s">
        <v>192</v>
      </c>
      <c r="C8" s="490" t="s">
        <v>192</v>
      </c>
      <c r="D8" s="490" t="s">
        <v>192</v>
      </c>
      <c r="E8" s="490" t="s">
        <v>192</v>
      </c>
      <c r="F8" s="490" t="s">
        <v>192</v>
      </c>
      <c r="G8" s="490" t="s">
        <v>192</v>
      </c>
      <c r="H8" s="490" t="s">
        <v>194</v>
      </c>
      <c r="I8" s="490" t="s">
        <v>193</v>
      </c>
      <c r="J8" s="490" t="s">
        <v>193</v>
      </c>
      <c r="K8" s="490" t="s">
        <v>193</v>
      </c>
      <c r="L8" s="490" t="s">
        <v>194</v>
      </c>
      <c r="M8" s="490" t="s">
        <v>194</v>
      </c>
      <c r="N8" s="490" t="s">
        <v>194</v>
      </c>
      <c r="O8" s="490" t="s">
        <v>194</v>
      </c>
      <c r="P8" s="490" t="s">
        <v>193</v>
      </c>
      <c r="Q8" s="490" t="s">
        <v>193</v>
      </c>
      <c r="R8" s="490" t="s">
        <v>194</v>
      </c>
      <c r="S8" s="490" t="s">
        <v>193</v>
      </c>
      <c r="T8" s="490" t="s">
        <v>193</v>
      </c>
      <c r="U8" s="490" t="s">
        <v>193</v>
      </c>
      <c r="V8" s="490" t="s">
        <v>193</v>
      </c>
      <c r="W8" s="490" t="s">
        <v>196</v>
      </c>
      <c r="X8" s="490" t="s">
        <v>196</v>
      </c>
      <c r="Y8" s="490" t="s">
        <v>196</v>
      </c>
      <c r="Z8" s="490" t="s">
        <v>194</v>
      </c>
      <c r="AA8" s="490" t="s">
        <v>193</v>
      </c>
      <c r="AB8" s="490" t="s">
        <v>194</v>
      </c>
      <c r="AC8" s="490" t="s">
        <v>194</v>
      </c>
      <c r="AD8" s="490" t="s">
        <v>194</v>
      </c>
      <c r="AE8" s="490" t="s">
        <v>195</v>
      </c>
      <c r="AF8" s="490" t="s">
        <v>194</v>
      </c>
      <c r="AG8" s="490" t="s">
        <v>195</v>
      </c>
      <c r="AH8" s="490" t="s">
        <v>195</v>
      </c>
      <c r="AI8" s="490" t="s">
        <v>195</v>
      </c>
      <c r="AJ8" s="490" t="s">
        <v>195</v>
      </c>
      <c r="AK8" s="490" t="s">
        <v>193</v>
      </c>
      <c r="AL8" s="490" t="s">
        <v>192</v>
      </c>
      <c r="AM8" s="490" t="s">
        <v>194</v>
      </c>
      <c r="AN8" s="490" t="s">
        <v>193</v>
      </c>
      <c r="AO8" s="490" t="s">
        <v>194</v>
      </c>
      <c r="AP8" s="490" t="s">
        <v>194</v>
      </c>
      <c r="AQ8" s="490" t="s">
        <v>194</v>
      </c>
      <c r="AR8" s="490" t="s">
        <v>196</v>
      </c>
      <c r="AS8" s="490" t="s">
        <v>194</v>
      </c>
      <c r="AT8" s="490" t="s">
        <v>193</v>
      </c>
      <c r="AU8" s="490" t="s">
        <v>194</v>
      </c>
      <c r="AV8" s="490" t="s">
        <v>194</v>
      </c>
      <c r="AW8" s="490" t="s">
        <v>194</v>
      </c>
      <c r="AX8" s="490" t="s">
        <v>194</v>
      </c>
      <c r="AY8" s="490" t="s">
        <v>194</v>
      </c>
      <c r="AZ8" s="490" t="s">
        <v>194</v>
      </c>
      <c r="BA8" s="490" t="s">
        <v>194</v>
      </c>
      <c r="BB8" s="490" t="s">
        <v>194</v>
      </c>
      <c r="BC8" s="490" t="s">
        <v>194</v>
      </c>
      <c r="BD8" s="490" t="s">
        <v>193</v>
      </c>
      <c r="BE8" s="490" t="s">
        <v>193</v>
      </c>
      <c r="BF8" s="490" t="s">
        <v>196</v>
      </c>
      <c r="BG8" s="490" t="s">
        <v>194</v>
      </c>
      <c r="BH8" s="490" t="s">
        <v>196</v>
      </c>
      <c r="BI8" s="490" t="s">
        <v>194</v>
      </c>
      <c r="BJ8" s="490" t="s">
        <v>193</v>
      </c>
      <c r="BK8" s="490" t="s">
        <v>193</v>
      </c>
      <c r="BL8" s="490" t="s">
        <v>193</v>
      </c>
      <c r="BM8" s="490" t="s">
        <v>195</v>
      </c>
      <c r="BN8" s="490" t="s">
        <v>196</v>
      </c>
      <c r="BO8" s="490" t="s">
        <v>194</v>
      </c>
      <c r="BP8" s="490" t="s">
        <v>193</v>
      </c>
      <c r="BQ8" s="490" t="s">
        <v>194</v>
      </c>
      <c r="BR8" s="490" t="s">
        <v>194</v>
      </c>
      <c r="BS8" s="490" t="s">
        <v>194</v>
      </c>
      <c r="BT8" s="490" t="s">
        <v>195</v>
      </c>
      <c r="BU8" s="490" t="s">
        <v>195</v>
      </c>
      <c r="BV8" s="490" t="s">
        <v>194</v>
      </c>
      <c r="BW8" s="490" t="s">
        <v>195</v>
      </c>
      <c r="BX8" s="490" t="s">
        <v>195</v>
      </c>
      <c r="BY8" s="490" t="s">
        <v>195</v>
      </c>
      <c r="BZ8" s="490" t="s">
        <v>194</v>
      </c>
      <c r="CA8" s="490" t="s">
        <v>194</v>
      </c>
      <c r="CB8" s="490" t="s">
        <v>195</v>
      </c>
      <c r="CC8" s="490" t="s">
        <v>195</v>
      </c>
      <c r="CD8" s="490" t="s">
        <v>195</v>
      </c>
      <c r="CE8" s="490" t="s">
        <v>194</v>
      </c>
      <c r="CF8" s="490" t="s">
        <v>193</v>
      </c>
      <c r="CG8" s="490" t="s">
        <v>194</v>
      </c>
      <c r="CH8" s="490" t="s">
        <v>194</v>
      </c>
      <c r="CI8" s="490" t="s">
        <v>195</v>
      </c>
      <c r="CJ8" s="490" t="s">
        <v>195</v>
      </c>
      <c r="CK8" s="490" t="s">
        <v>194</v>
      </c>
      <c r="CL8" s="490" t="s">
        <v>194</v>
      </c>
      <c r="CM8" s="490" t="s">
        <v>193</v>
      </c>
      <c r="CN8" s="490" t="s">
        <v>195</v>
      </c>
      <c r="CO8" s="490" t="s">
        <v>193</v>
      </c>
      <c r="CP8" s="490" t="s">
        <v>193</v>
      </c>
      <c r="CQ8" s="490" t="s">
        <v>192</v>
      </c>
      <c r="CR8" s="490" t="s">
        <v>192</v>
      </c>
      <c r="CS8" s="490" t="s">
        <v>196</v>
      </c>
      <c r="CT8" s="490" t="s">
        <v>194</v>
      </c>
      <c r="CU8" s="490" t="s">
        <v>193</v>
      </c>
      <c r="CV8" s="490" t="s">
        <v>196</v>
      </c>
      <c r="CW8" s="490" t="s">
        <v>196</v>
      </c>
      <c r="CX8" s="490" t="s">
        <v>196</v>
      </c>
      <c r="CY8" s="490" t="s">
        <v>196</v>
      </c>
      <c r="CZ8" s="490" t="s">
        <v>193</v>
      </c>
      <c r="DA8" s="490" t="s">
        <v>193</v>
      </c>
      <c r="DB8" s="490" t="s">
        <v>194</v>
      </c>
      <c r="DC8" s="490" t="s">
        <v>194</v>
      </c>
      <c r="DD8" s="490" t="s">
        <v>194</v>
      </c>
      <c r="DE8" s="490" t="s">
        <v>195</v>
      </c>
      <c r="DF8" s="490" t="s">
        <v>194</v>
      </c>
      <c r="DG8" s="490" t="s">
        <v>193</v>
      </c>
      <c r="DH8" s="490" t="s">
        <v>194</v>
      </c>
      <c r="DI8" s="490" t="s">
        <v>194</v>
      </c>
      <c r="DJ8" s="490" t="s">
        <v>194</v>
      </c>
      <c r="DK8" s="490" t="s">
        <v>194</v>
      </c>
      <c r="DL8" s="490" t="s">
        <v>194</v>
      </c>
      <c r="DM8" s="490" t="s">
        <v>194</v>
      </c>
      <c r="DN8" s="490" t="s">
        <v>192</v>
      </c>
      <c r="DO8" s="490" t="s">
        <v>192</v>
      </c>
      <c r="DP8" s="490" t="s">
        <v>192</v>
      </c>
      <c r="DQ8" s="489" t="s">
        <v>192</v>
      </c>
      <c r="DR8" s="490" t="s">
        <v>192</v>
      </c>
      <c r="DS8" s="490" t="s">
        <v>192</v>
      </c>
      <c r="DT8" s="490" t="s">
        <v>192</v>
      </c>
      <c r="DU8" s="490" t="s">
        <v>192</v>
      </c>
      <c r="DV8" s="490" t="s">
        <v>192</v>
      </c>
      <c r="DW8" s="490" t="s">
        <v>192</v>
      </c>
      <c r="DX8" s="490" t="s">
        <v>192</v>
      </c>
      <c r="DY8" s="490" t="s">
        <v>192</v>
      </c>
      <c r="DZ8" s="490" t="s">
        <v>192</v>
      </c>
      <c r="EA8" s="490" t="s">
        <v>192</v>
      </c>
      <c r="EB8" s="490" t="s">
        <v>192</v>
      </c>
      <c r="EC8" s="490" t="s">
        <v>192</v>
      </c>
      <c r="ED8" s="490" t="s">
        <v>192</v>
      </c>
      <c r="EE8" s="490" t="s">
        <v>192</v>
      </c>
      <c r="EF8" s="490" t="s">
        <v>192</v>
      </c>
      <c r="EG8" s="490" t="s">
        <v>192</v>
      </c>
      <c r="EH8" s="490" t="s">
        <v>192</v>
      </c>
      <c r="EI8" s="490" t="s">
        <v>192</v>
      </c>
      <c r="EJ8" s="492"/>
      <c r="EK8" s="492"/>
      <c r="EL8" s="493"/>
      <c r="EM8" s="493"/>
      <c r="EN8" s="493"/>
      <c r="EO8" s="493"/>
      <c r="EP8" s="493"/>
    </row>
    <row r="9" spans="1:149" ht="15.75">
      <c r="A9" s="268" t="s">
        <v>214</v>
      </c>
      <c r="B9" s="268"/>
      <c r="C9" s="268"/>
      <c r="D9" s="268"/>
      <c r="E9" s="268"/>
      <c r="F9" s="268"/>
      <c r="G9" s="268"/>
      <c r="H9" s="268" t="s">
        <v>214</v>
      </c>
      <c r="I9" s="268"/>
      <c r="J9" s="268"/>
      <c r="K9" s="268"/>
      <c r="L9" s="268"/>
      <c r="M9" s="268" t="s">
        <v>214</v>
      </c>
      <c r="N9" s="268"/>
      <c r="O9" s="268"/>
      <c r="P9" s="268"/>
      <c r="Q9" s="268"/>
      <c r="R9" s="268" t="s">
        <v>214</v>
      </c>
      <c r="S9" s="268" t="s">
        <v>214</v>
      </c>
      <c r="T9" s="268" t="s">
        <v>214</v>
      </c>
      <c r="U9" s="268"/>
      <c r="V9" s="268"/>
      <c r="W9" s="268"/>
      <c r="X9" s="268" t="s">
        <v>214</v>
      </c>
      <c r="Y9" s="270"/>
      <c r="Z9" s="270"/>
      <c r="AA9" s="270"/>
      <c r="AB9" s="270"/>
      <c r="AC9" s="270" t="s">
        <v>215</v>
      </c>
      <c r="AD9" s="270" t="s">
        <v>214</v>
      </c>
      <c r="AE9" s="268"/>
      <c r="AF9" s="268" t="s">
        <v>216</v>
      </c>
      <c r="AG9" s="268"/>
      <c r="AH9" s="268"/>
      <c r="AI9" s="268"/>
      <c r="AJ9" s="268"/>
      <c r="AK9" s="268"/>
      <c r="AL9" s="268"/>
      <c r="AM9" s="268" t="s">
        <v>214</v>
      </c>
      <c r="AN9" s="268"/>
      <c r="AO9" s="268" t="s">
        <v>214</v>
      </c>
      <c r="AP9" s="268"/>
      <c r="AQ9" s="268"/>
      <c r="AR9" s="268"/>
      <c r="AS9" s="268"/>
      <c r="AT9" s="268"/>
      <c r="AU9" s="268"/>
      <c r="AV9" s="268" t="s">
        <v>215</v>
      </c>
      <c r="AW9" s="268" t="s">
        <v>214</v>
      </c>
      <c r="AX9" s="268"/>
      <c r="AY9" s="268"/>
      <c r="AZ9" s="268" t="s">
        <v>214</v>
      </c>
      <c r="BA9" s="268"/>
      <c r="BB9" s="268"/>
      <c r="BC9" s="268"/>
      <c r="BD9" s="268"/>
      <c r="BE9" s="268"/>
      <c r="BF9" s="268"/>
      <c r="BG9" s="268"/>
      <c r="BH9" s="268"/>
      <c r="BI9" s="268"/>
      <c r="BJ9" s="268"/>
      <c r="BK9" s="268"/>
      <c r="BL9" s="268"/>
      <c r="BM9" s="268" t="s">
        <v>214</v>
      </c>
      <c r="BN9" s="268"/>
      <c r="BO9" s="268"/>
      <c r="BP9" s="268"/>
      <c r="BQ9" s="268"/>
      <c r="BR9" s="268" t="s">
        <v>215</v>
      </c>
      <c r="BS9" s="268" t="s">
        <v>214</v>
      </c>
      <c r="BT9" s="268"/>
      <c r="BU9" s="268" t="s">
        <v>214</v>
      </c>
      <c r="BV9" s="268" t="s">
        <v>216</v>
      </c>
      <c r="BW9" s="268"/>
      <c r="BX9" s="268"/>
      <c r="BY9" s="268" t="s">
        <v>214</v>
      </c>
      <c r="BZ9" s="268" t="s">
        <v>214</v>
      </c>
      <c r="CA9" s="268" t="s">
        <v>216</v>
      </c>
      <c r="CB9" s="268"/>
      <c r="CC9" s="268"/>
      <c r="CD9" s="268"/>
      <c r="CE9" s="268" t="s">
        <v>214</v>
      </c>
      <c r="CF9" s="268" t="s">
        <v>214</v>
      </c>
      <c r="CG9" s="268" t="s">
        <v>214</v>
      </c>
      <c r="CH9" s="268" t="s">
        <v>216</v>
      </c>
      <c r="CI9" s="268"/>
      <c r="CJ9" s="268"/>
      <c r="CK9" s="268" t="s">
        <v>215</v>
      </c>
      <c r="CL9" s="268" t="s">
        <v>214</v>
      </c>
      <c r="CM9" s="268"/>
      <c r="CN9" s="268"/>
      <c r="CO9" s="268"/>
      <c r="CP9" s="268"/>
      <c r="CQ9" s="268"/>
      <c r="CR9" s="268"/>
      <c r="CS9" s="268"/>
      <c r="CT9" s="268"/>
      <c r="CU9" s="268"/>
      <c r="CV9" s="268"/>
      <c r="CW9" s="268"/>
      <c r="CX9" s="268"/>
      <c r="CY9" s="268" t="s">
        <v>217</v>
      </c>
      <c r="CZ9" s="268"/>
      <c r="DA9" s="268"/>
      <c r="DB9" s="268"/>
      <c r="DC9" s="268"/>
      <c r="DD9" s="268"/>
      <c r="DE9" s="268" t="s">
        <v>216</v>
      </c>
      <c r="DF9" s="268"/>
      <c r="DG9" s="268"/>
      <c r="DH9" s="268" t="s">
        <v>214</v>
      </c>
      <c r="DI9" s="268"/>
      <c r="DJ9" s="268"/>
      <c r="DK9" s="268"/>
      <c r="DL9" s="268"/>
      <c r="DM9" s="268"/>
      <c r="DN9" s="268"/>
      <c r="DO9" s="268"/>
      <c r="DP9" s="268"/>
      <c r="DQ9" s="341"/>
      <c r="DR9" s="268"/>
      <c r="DS9" s="268" t="s">
        <v>214</v>
      </c>
      <c r="DT9" s="268"/>
      <c r="DU9" s="268"/>
      <c r="DV9" s="268"/>
      <c r="DW9" s="268"/>
      <c r="DX9" s="268"/>
      <c r="DY9" s="268"/>
      <c r="DZ9" s="268"/>
      <c r="EA9" s="268"/>
      <c r="EB9" s="268"/>
      <c r="EC9" s="268"/>
      <c r="ED9" s="268"/>
      <c r="EE9" s="268"/>
      <c r="EF9" s="268"/>
      <c r="EG9" s="268"/>
      <c r="EH9" s="268"/>
      <c r="EI9" s="268"/>
      <c r="EJ9" s="494"/>
      <c r="EK9" s="495"/>
      <c r="EL9" s="496"/>
      <c r="EM9" s="497"/>
      <c r="EN9" s="497"/>
      <c r="EO9" s="497"/>
      <c r="EP9" s="497"/>
    </row>
    <row r="10" spans="1:149" ht="15.75">
      <c r="A10" s="267" t="s">
        <v>218</v>
      </c>
      <c r="B10" s="268" t="s">
        <v>218</v>
      </c>
      <c r="C10" s="268" t="s">
        <v>218</v>
      </c>
      <c r="D10" s="268" t="s">
        <v>218</v>
      </c>
      <c r="E10" s="268"/>
      <c r="F10" s="268" t="s">
        <v>218</v>
      </c>
      <c r="G10" s="269" t="s">
        <v>218</v>
      </c>
      <c r="H10" s="433" t="s">
        <v>218</v>
      </c>
      <c r="I10" s="432"/>
      <c r="J10" s="267" t="s">
        <v>218</v>
      </c>
      <c r="K10" s="269" t="s">
        <v>218</v>
      </c>
      <c r="L10" s="267"/>
      <c r="M10" s="268"/>
      <c r="N10" s="268" t="s">
        <v>218</v>
      </c>
      <c r="O10" s="268"/>
      <c r="P10" s="268"/>
      <c r="Q10" s="268" t="s">
        <v>218</v>
      </c>
      <c r="R10" s="268" t="s">
        <v>218</v>
      </c>
      <c r="S10" s="268" t="s">
        <v>218</v>
      </c>
      <c r="T10" s="268"/>
      <c r="U10" s="268"/>
      <c r="V10" s="269"/>
      <c r="W10" s="267"/>
      <c r="X10" s="268"/>
      <c r="Y10" s="270"/>
      <c r="Z10" s="270"/>
      <c r="AA10" s="270"/>
      <c r="AB10" s="270" t="s">
        <v>218</v>
      </c>
      <c r="AC10" s="270" t="s">
        <v>218</v>
      </c>
      <c r="AD10" s="270" t="s">
        <v>218</v>
      </c>
      <c r="AE10" s="268"/>
      <c r="AF10" s="268" t="s">
        <v>218</v>
      </c>
      <c r="AG10" s="268"/>
      <c r="AH10" s="268" t="s">
        <v>218</v>
      </c>
      <c r="AI10" s="268" t="s">
        <v>218</v>
      </c>
      <c r="AJ10" s="268" t="s">
        <v>218</v>
      </c>
      <c r="AK10" s="268"/>
      <c r="AL10" s="268" t="s">
        <v>218</v>
      </c>
      <c r="AM10" s="268" t="s">
        <v>218</v>
      </c>
      <c r="AN10" s="268"/>
      <c r="AO10" s="269" t="s">
        <v>218</v>
      </c>
      <c r="AP10" s="267"/>
      <c r="AQ10" s="268" t="s">
        <v>218</v>
      </c>
      <c r="AR10" s="268"/>
      <c r="AS10" s="268"/>
      <c r="AT10" s="268"/>
      <c r="AU10" s="278" t="s">
        <v>218</v>
      </c>
      <c r="AV10" s="278" t="s">
        <v>218</v>
      </c>
      <c r="AW10" s="278" t="s">
        <v>218</v>
      </c>
      <c r="AX10" s="268"/>
      <c r="AY10" s="268"/>
      <c r="AZ10" s="268" t="s">
        <v>218</v>
      </c>
      <c r="BA10" s="268"/>
      <c r="BB10" s="269"/>
      <c r="BC10" s="267"/>
      <c r="BD10" s="268"/>
      <c r="BE10" s="268" t="s">
        <v>218</v>
      </c>
      <c r="BF10" s="268" t="s">
        <v>218</v>
      </c>
      <c r="BG10" s="268"/>
      <c r="BH10" s="268" t="s">
        <v>218</v>
      </c>
      <c r="BI10" s="268"/>
      <c r="BJ10" s="268"/>
      <c r="BK10" s="268"/>
      <c r="BL10" s="269"/>
      <c r="BM10" s="267" t="s">
        <v>218</v>
      </c>
      <c r="BN10" s="268"/>
      <c r="BO10" s="268"/>
      <c r="BP10" s="268"/>
      <c r="BQ10" s="268" t="s">
        <v>218</v>
      </c>
      <c r="BR10" s="268" t="s">
        <v>218</v>
      </c>
      <c r="BS10" s="268" t="s">
        <v>218</v>
      </c>
      <c r="BT10" s="268"/>
      <c r="BU10" s="268"/>
      <c r="BV10" s="268" t="s">
        <v>218</v>
      </c>
      <c r="BW10" s="268"/>
      <c r="BX10" s="268"/>
      <c r="BY10" s="268"/>
      <c r="BZ10" s="268"/>
      <c r="CA10" s="268" t="s">
        <v>218</v>
      </c>
      <c r="CB10" s="268" t="s">
        <v>218</v>
      </c>
      <c r="CC10" s="268" t="s">
        <v>218</v>
      </c>
      <c r="CD10" s="268" t="s">
        <v>218</v>
      </c>
      <c r="CE10" s="268" t="s">
        <v>218</v>
      </c>
      <c r="CF10" s="268"/>
      <c r="CG10" s="268" t="s">
        <v>218</v>
      </c>
      <c r="CH10" s="268" t="s">
        <v>218</v>
      </c>
      <c r="CI10" s="268"/>
      <c r="CJ10" s="268" t="s">
        <v>218</v>
      </c>
      <c r="CK10" s="268" t="s">
        <v>218</v>
      </c>
      <c r="CL10" s="268" t="s">
        <v>218</v>
      </c>
      <c r="CM10" s="268" t="s">
        <v>218</v>
      </c>
      <c r="CN10" s="269" t="s">
        <v>218</v>
      </c>
      <c r="CO10" s="267"/>
      <c r="CP10" s="268"/>
      <c r="CQ10" s="268" t="s">
        <v>218</v>
      </c>
      <c r="CR10" s="268" t="s">
        <v>218</v>
      </c>
      <c r="CS10" s="268" t="s">
        <v>218</v>
      </c>
      <c r="CT10" s="268"/>
      <c r="CU10" s="268"/>
      <c r="CV10" s="268" t="s">
        <v>218</v>
      </c>
      <c r="CW10" s="268" t="s">
        <v>218</v>
      </c>
      <c r="CX10" s="268" t="s">
        <v>218</v>
      </c>
      <c r="CY10" s="269"/>
      <c r="CZ10" s="267"/>
      <c r="DA10" s="268"/>
      <c r="DB10" s="268"/>
      <c r="DC10" s="268" t="s">
        <v>218</v>
      </c>
      <c r="DD10" s="268"/>
      <c r="DE10" s="268" t="s">
        <v>218</v>
      </c>
      <c r="DF10" s="268"/>
      <c r="DG10" s="268" t="s">
        <v>218</v>
      </c>
      <c r="DH10" s="269" t="s">
        <v>218</v>
      </c>
      <c r="DI10" s="267" t="s">
        <v>218</v>
      </c>
      <c r="DJ10" s="268" t="s">
        <v>218</v>
      </c>
      <c r="DK10" s="268" t="s">
        <v>218</v>
      </c>
      <c r="DL10" s="268" t="s">
        <v>218</v>
      </c>
      <c r="DM10" s="269" t="s">
        <v>218</v>
      </c>
      <c r="DN10" s="279" t="s">
        <v>218</v>
      </c>
      <c r="DO10" s="280" t="s">
        <v>218</v>
      </c>
      <c r="DP10" s="281" t="s">
        <v>218</v>
      </c>
      <c r="DQ10" s="282" t="s">
        <v>218</v>
      </c>
      <c r="DR10" s="268"/>
      <c r="DS10" s="268"/>
      <c r="DT10" s="268"/>
      <c r="DU10" s="269"/>
      <c r="DV10" s="283" t="s">
        <v>218</v>
      </c>
      <c r="DW10" s="268" t="s">
        <v>218</v>
      </c>
      <c r="DX10" s="268"/>
      <c r="DY10" s="268" t="s">
        <v>218</v>
      </c>
      <c r="DZ10" s="268" t="s">
        <v>218</v>
      </c>
      <c r="EA10" s="268" t="s">
        <v>218</v>
      </c>
      <c r="EB10" s="268" t="s">
        <v>218</v>
      </c>
      <c r="EC10" s="268"/>
      <c r="ED10" s="268"/>
      <c r="EE10" s="268"/>
      <c r="EF10" s="268"/>
      <c r="EG10" s="268"/>
      <c r="EH10" s="268"/>
      <c r="EI10" s="269"/>
      <c r="EJ10" s="501"/>
      <c r="EK10" s="495"/>
      <c r="EL10" s="502"/>
      <c r="EM10" s="497"/>
      <c r="EN10" s="497"/>
      <c r="EO10" s="497"/>
      <c r="EP10" s="497"/>
    </row>
    <row r="11" spans="1:149" ht="51">
      <c r="A11" s="284" t="s">
        <v>219</v>
      </c>
      <c r="B11" s="285" t="s">
        <v>220</v>
      </c>
      <c r="C11" s="285" t="s">
        <v>221</v>
      </c>
      <c r="D11" s="285" t="s">
        <v>222</v>
      </c>
      <c r="E11" s="285" t="s">
        <v>223</v>
      </c>
      <c r="F11" s="285" t="s">
        <v>224</v>
      </c>
      <c r="G11" s="286" t="s">
        <v>225</v>
      </c>
      <c r="H11" s="287" t="s">
        <v>226</v>
      </c>
      <c r="I11" s="288" t="s">
        <v>227</v>
      </c>
      <c r="J11" s="289" t="s">
        <v>228</v>
      </c>
      <c r="K11" s="290" t="s">
        <v>229</v>
      </c>
      <c r="L11" s="291" t="s">
        <v>230</v>
      </c>
      <c r="M11" s="292" t="s">
        <v>231</v>
      </c>
      <c r="N11" s="292" t="s">
        <v>232</v>
      </c>
      <c r="O11" s="292" t="s">
        <v>233</v>
      </c>
      <c r="P11" s="293" t="s">
        <v>234</v>
      </c>
      <c r="Q11" s="293" t="s">
        <v>235</v>
      </c>
      <c r="R11" s="292" t="s">
        <v>236</v>
      </c>
      <c r="S11" s="293" t="s">
        <v>237</v>
      </c>
      <c r="T11" s="293" t="s">
        <v>238</v>
      </c>
      <c r="U11" s="293" t="s">
        <v>239</v>
      </c>
      <c r="V11" s="290" t="s">
        <v>240</v>
      </c>
      <c r="W11" s="294" t="s">
        <v>241</v>
      </c>
      <c r="X11" s="295" t="s">
        <v>242</v>
      </c>
      <c r="Y11" s="295" t="s">
        <v>243</v>
      </c>
      <c r="Z11" s="296" t="s">
        <v>244</v>
      </c>
      <c r="AA11" s="297" t="s">
        <v>245</v>
      </c>
      <c r="AB11" s="296" t="s">
        <v>246</v>
      </c>
      <c r="AC11" s="296" t="s">
        <v>247</v>
      </c>
      <c r="AD11" s="296" t="s">
        <v>248</v>
      </c>
      <c r="AE11" s="298" t="s">
        <v>249</v>
      </c>
      <c r="AF11" s="292" t="s">
        <v>250</v>
      </c>
      <c r="AG11" s="298" t="s">
        <v>251</v>
      </c>
      <c r="AH11" s="298" t="s">
        <v>252</v>
      </c>
      <c r="AI11" s="298" t="s">
        <v>253</v>
      </c>
      <c r="AJ11" s="298" t="s">
        <v>254</v>
      </c>
      <c r="AK11" s="293" t="s">
        <v>255</v>
      </c>
      <c r="AL11" s="285" t="s">
        <v>256</v>
      </c>
      <c r="AM11" s="292" t="s">
        <v>257</v>
      </c>
      <c r="AN11" s="293" t="s">
        <v>258</v>
      </c>
      <c r="AO11" s="299" t="s">
        <v>259</v>
      </c>
      <c r="AP11" s="291" t="s">
        <v>260</v>
      </c>
      <c r="AQ11" s="292" t="s">
        <v>261</v>
      </c>
      <c r="AR11" s="300" t="s">
        <v>262</v>
      </c>
      <c r="AS11" s="292" t="s">
        <v>263</v>
      </c>
      <c r="AT11" s="293" t="s">
        <v>264</v>
      </c>
      <c r="AU11" s="292" t="s">
        <v>265</v>
      </c>
      <c r="AV11" s="292" t="s">
        <v>266</v>
      </c>
      <c r="AW11" s="292" t="s">
        <v>267</v>
      </c>
      <c r="AX11" s="292" t="s">
        <v>268</v>
      </c>
      <c r="AY11" s="292" t="s">
        <v>269</v>
      </c>
      <c r="AZ11" s="292" t="s">
        <v>270</v>
      </c>
      <c r="BA11" s="292" t="s">
        <v>271</v>
      </c>
      <c r="BB11" s="299" t="s">
        <v>272</v>
      </c>
      <c r="BC11" s="291" t="s">
        <v>273</v>
      </c>
      <c r="BD11" s="293" t="s">
        <v>274</v>
      </c>
      <c r="BE11" s="293" t="s">
        <v>275</v>
      </c>
      <c r="BF11" s="300" t="s">
        <v>276</v>
      </c>
      <c r="BG11" s="292" t="s">
        <v>277</v>
      </c>
      <c r="BH11" s="300" t="s">
        <v>242</v>
      </c>
      <c r="BI11" s="292" t="s">
        <v>278</v>
      </c>
      <c r="BJ11" s="293" t="s">
        <v>279</v>
      </c>
      <c r="BK11" s="293" t="s">
        <v>280</v>
      </c>
      <c r="BL11" s="290" t="s">
        <v>281</v>
      </c>
      <c r="BM11" s="301" t="s">
        <v>282</v>
      </c>
      <c r="BN11" s="300" t="s">
        <v>243</v>
      </c>
      <c r="BO11" s="292" t="s">
        <v>244</v>
      </c>
      <c r="BP11" s="293" t="s">
        <v>245</v>
      </c>
      <c r="BQ11" s="292" t="s">
        <v>246</v>
      </c>
      <c r="BR11" s="292" t="s">
        <v>247</v>
      </c>
      <c r="BS11" s="292" t="s">
        <v>248</v>
      </c>
      <c r="BT11" s="298" t="s">
        <v>283</v>
      </c>
      <c r="BU11" s="298" t="s">
        <v>284</v>
      </c>
      <c r="BV11" s="292" t="s">
        <v>285</v>
      </c>
      <c r="BW11" s="298" t="s">
        <v>286</v>
      </c>
      <c r="BX11" s="298" t="s">
        <v>287</v>
      </c>
      <c r="BY11" s="298" t="s">
        <v>288</v>
      </c>
      <c r="BZ11" s="292" t="s">
        <v>289</v>
      </c>
      <c r="CA11" s="292" t="s">
        <v>290</v>
      </c>
      <c r="CB11" s="298" t="s">
        <v>291</v>
      </c>
      <c r="CC11" s="298" t="s">
        <v>292</v>
      </c>
      <c r="CD11" s="298" t="s">
        <v>293</v>
      </c>
      <c r="CE11" s="292" t="s">
        <v>257</v>
      </c>
      <c r="CF11" s="293" t="s">
        <v>294</v>
      </c>
      <c r="CG11" s="292" t="s">
        <v>259</v>
      </c>
      <c r="CH11" s="292" t="s">
        <v>295</v>
      </c>
      <c r="CI11" s="298" t="s">
        <v>296</v>
      </c>
      <c r="CJ11" s="298" t="s">
        <v>297</v>
      </c>
      <c r="CK11" s="292" t="s">
        <v>298</v>
      </c>
      <c r="CL11" s="292" t="s">
        <v>299</v>
      </c>
      <c r="CM11" s="293" t="s">
        <v>300</v>
      </c>
      <c r="CN11" s="302" t="s">
        <v>301</v>
      </c>
      <c r="CO11" s="289" t="s">
        <v>302</v>
      </c>
      <c r="CP11" s="293" t="s">
        <v>303</v>
      </c>
      <c r="CQ11" s="285" t="s">
        <v>304</v>
      </c>
      <c r="CR11" s="285" t="s">
        <v>305</v>
      </c>
      <c r="CS11" s="300" t="s">
        <v>243</v>
      </c>
      <c r="CT11" s="292" t="s">
        <v>244</v>
      </c>
      <c r="CU11" s="293" t="s">
        <v>245</v>
      </c>
      <c r="CV11" s="292" t="s">
        <v>246</v>
      </c>
      <c r="CW11" s="292" t="s">
        <v>247</v>
      </c>
      <c r="CX11" s="292" t="s">
        <v>248</v>
      </c>
      <c r="CY11" s="299" t="s">
        <v>306</v>
      </c>
      <c r="CZ11" s="289" t="s">
        <v>227</v>
      </c>
      <c r="DA11" s="293" t="s">
        <v>307</v>
      </c>
      <c r="DB11" s="292" t="s">
        <v>308</v>
      </c>
      <c r="DC11" s="292" t="s">
        <v>309</v>
      </c>
      <c r="DD11" s="292" t="s">
        <v>310</v>
      </c>
      <c r="DE11" s="298" t="s">
        <v>311</v>
      </c>
      <c r="DF11" s="292" t="s">
        <v>312</v>
      </c>
      <c r="DG11" s="293" t="s">
        <v>313</v>
      </c>
      <c r="DH11" s="299" t="s">
        <v>314</v>
      </c>
      <c r="DI11" s="291" t="s">
        <v>226</v>
      </c>
      <c r="DJ11" s="292" t="s">
        <v>315</v>
      </c>
      <c r="DK11" s="292" t="s">
        <v>316</v>
      </c>
      <c r="DL11" s="292" t="s">
        <v>317</v>
      </c>
      <c r="DM11" s="299" t="s">
        <v>318</v>
      </c>
      <c r="DN11" s="284" t="s">
        <v>319</v>
      </c>
      <c r="DO11" s="285" t="s">
        <v>320</v>
      </c>
      <c r="DP11" s="434" t="s">
        <v>321</v>
      </c>
      <c r="DQ11" s="284" t="s">
        <v>322</v>
      </c>
      <c r="DR11" s="285" t="s">
        <v>323</v>
      </c>
      <c r="DS11" s="285" t="s">
        <v>324</v>
      </c>
      <c r="DT11" s="285" t="s">
        <v>325</v>
      </c>
      <c r="DU11" s="286" t="s">
        <v>326</v>
      </c>
      <c r="DV11" s="435" t="s">
        <v>628</v>
      </c>
      <c r="DW11" s="285" t="s">
        <v>330</v>
      </c>
      <c r="DX11" s="285" t="s">
        <v>329</v>
      </c>
      <c r="DY11" s="285" t="s">
        <v>542</v>
      </c>
      <c r="DZ11" s="285" t="s">
        <v>331</v>
      </c>
      <c r="EA11" s="285" t="s">
        <v>305</v>
      </c>
      <c r="EB11" s="285" t="s">
        <v>332</v>
      </c>
      <c r="EC11" s="285" t="s">
        <v>333</v>
      </c>
      <c r="ED11" s="285" t="s">
        <v>334</v>
      </c>
      <c r="EE11" s="285"/>
      <c r="EF11" s="285"/>
      <c r="EG11" s="285"/>
      <c r="EH11" s="285" t="s">
        <v>335</v>
      </c>
      <c r="EI11" s="434" t="s">
        <v>336</v>
      </c>
      <c r="EJ11" s="308" t="s">
        <v>337</v>
      </c>
      <c r="EK11" s="308" t="s">
        <v>338</v>
      </c>
      <c r="EL11" s="308" t="str">
        <f>$DQ$11</f>
        <v>Elemento da Rede de Estruturação Urbana</v>
      </c>
      <c r="EM11" s="308" t="s">
        <v>328</v>
      </c>
      <c r="EN11" s="506" t="s">
        <v>234</v>
      </c>
      <c r="EO11" s="506"/>
      <c r="EP11" s="516" t="str">
        <f>AE11</f>
        <v>Mecanismos de comunicação</v>
      </c>
      <c r="EQ11" s="510"/>
      <c r="ER11" s="509" t="str">
        <f>AG11</f>
        <v>Mecanismos de consulta</v>
      </c>
    </row>
    <row r="12" spans="1:149" s="482" customFormat="1" ht="63.75" customHeight="1">
      <c r="A12" s="459">
        <v>2</v>
      </c>
      <c r="B12" s="460" t="s">
        <v>629</v>
      </c>
      <c r="C12" s="460" t="s">
        <v>630</v>
      </c>
      <c r="D12" s="461" t="s">
        <v>116</v>
      </c>
      <c r="E12" s="461" t="s">
        <v>191</v>
      </c>
      <c r="F12" s="460" t="s">
        <v>631</v>
      </c>
      <c r="G12" s="462" t="s">
        <v>123</v>
      </c>
      <c r="H12" s="463" t="s">
        <v>632</v>
      </c>
      <c r="I12" s="464" t="s">
        <v>633</v>
      </c>
      <c r="J12" s="465" t="s">
        <v>144</v>
      </c>
      <c r="K12" s="466" t="s">
        <v>145</v>
      </c>
      <c r="L12" s="465" t="s">
        <v>634</v>
      </c>
      <c r="M12" s="460" t="s">
        <v>635</v>
      </c>
      <c r="N12" s="467">
        <v>2016</v>
      </c>
      <c r="O12" s="468" t="s">
        <v>64</v>
      </c>
      <c r="P12" s="460" t="s">
        <v>636</v>
      </c>
      <c r="Q12" s="461" t="s">
        <v>637</v>
      </c>
      <c r="R12" s="460" t="s">
        <v>638</v>
      </c>
      <c r="S12" s="522" t="s">
        <v>661</v>
      </c>
      <c r="T12" s="460" t="s">
        <v>64</v>
      </c>
      <c r="U12" s="460" t="s">
        <v>64</v>
      </c>
      <c r="V12" s="466" t="s">
        <v>64</v>
      </c>
      <c r="W12" s="469" t="s">
        <v>64</v>
      </c>
      <c r="X12" s="470" t="s">
        <v>64</v>
      </c>
      <c r="Y12" s="470" t="s">
        <v>64</v>
      </c>
      <c r="Z12" s="470" t="s">
        <v>64</v>
      </c>
      <c r="AA12" s="470" t="s">
        <v>64</v>
      </c>
      <c r="AB12" s="470" t="s">
        <v>64</v>
      </c>
      <c r="AC12" s="470" t="s">
        <v>64</v>
      </c>
      <c r="AD12" s="470" t="s">
        <v>64</v>
      </c>
      <c r="AE12" s="500" t="s">
        <v>674</v>
      </c>
      <c r="AF12" s="522" t="s">
        <v>675</v>
      </c>
      <c r="AG12" s="500" t="s">
        <v>665</v>
      </c>
      <c r="AH12" s="461" t="s">
        <v>639</v>
      </c>
      <c r="AI12" s="521" t="s">
        <v>41</v>
      </c>
      <c r="AJ12" s="521">
        <v>42657</v>
      </c>
      <c r="AK12" s="461" t="s">
        <v>64</v>
      </c>
      <c r="AL12" s="499">
        <v>68</v>
      </c>
      <c r="AM12" s="522" t="s">
        <v>678</v>
      </c>
      <c r="AN12" s="471" t="s">
        <v>637</v>
      </c>
      <c r="AO12" s="524" t="s">
        <v>637</v>
      </c>
      <c r="AP12" s="459" t="s">
        <v>64</v>
      </c>
      <c r="AQ12" s="525" t="s">
        <v>637</v>
      </c>
      <c r="AR12" s="461" t="s">
        <v>64</v>
      </c>
      <c r="AS12" s="461" t="s">
        <v>64</v>
      </c>
      <c r="AT12" s="461" t="s">
        <v>64</v>
      </c>
      <c r="AU12" s="526" t="s">
        <v>64</v>
      </c>
      <c r="AV12" s="526" t="s">
        <v>64</v>
      </c>
      <c r="AW12" s="526" t="s">
        <v>64</v>
      </c>
      <c r="AX12" s="461" t="s">
        <v>64</v>
      </c>
      <c r="AY12" s="461" t="s">
        <v>64</v>
      </c>
      <c r="AZ12" s="526" t="s">
        <v>64</v>
      </c>
      <c r="BA12" s="461" t="s">
        <v>64</v>
      </c>
      <c r="BB12" s="462" t="s">
        <v>64</v>
      </c>
      <c r="BC12" s="459" t="s">
        <v>64</v>
      </c>
      <c r="BD12" s="471" t="s">
        <v>640</v>
      </c>
      <c r="BE12" s="461" t="s">
        <v>641</v>
      </c>
      <c r="BF12" s="461" t="s">
        <v>64</v>
      </c>
      <c r="BG12" s="461" t="s">
        <v>64</v>
      </c>
      <c r="BH12" s="461" t="s">
        <v>64</v>
      </c>
      <c r="BI12" s="461" t="s">
        <v>64</v>
      </c>
      <c r="BJ12" s="461" t="s">
        <v>64</v>
      </c>
      <c r="BK12" s="461" t="s">
        <v>64</v>
      </c>
      <c r="BL12" s="462" t="s">
        <v>64</v>
      </c>
      <c r="BM12" s="472" t="s">
        <v>64</v>
      </c>
      <c r="BN12" s="473" t="s">
        <v>64</v>
      </c>
      <c r="BO12" s="473" t="s">
        <v>64</v>
      </c>
      <c r="BP12" s="473" t="s">
        <v>64</v>
      </c>
      <c r="BQ12" s="473" t="s">
        <v>64</v>
      </c>
      <c r="BR12" s="473" t="s">
        <v>64</v>
      </c>
      <c r="BS12" s="473" t="s">
        <v>64</v>
      </c>
      <c r="BT12" s="473" t="s">
        <v>64</v>
      </c>
      <c r="BU12" s="473" t="s">
        <v>64</v>
      </c>
      <c r="BV12" s="473" t="s">
        <v>64</v>
      </c>
      <c r="BW12" s="473" t="s">
        <v>64</v>
      </c>
      <c r="BX12" s="473" t="s">
        <v>64</v>
      </c>
      <c r="BY12" s="473" t="s">
        <v>64</v>
      </c>
      <c r="BZ12" s="473" t="s">
        <v>64</v>
      </c>
      <c r="CA12" s="473" t="s">
        <v>64</v>
      </c>
      <c r="CB12" s="473" t="s">
        <v>64</v>
      </c>
      <c r="CC12" s="473" t="s">
        <v>64</v>
      </c>
      <c r="CD12" s="473" t="s">
        <v>64</v>
      </c>
      <c r="CE12" s="473" t="s">
        <v>64</v>
      </c>
      <c r="CF12" s="473" t="s">
        <v>64</v>
      </c>
      <c r="CG12" s="473" t="s">
        <v>64</v>
      </c>
      <c r="CH12" s="473" t="s">
        <v>64</v>
      </c>
      <c r="CI12" s="473" t="s">
        <v>64</v>
      </c>
      <c r="CJ12" s="473" t="s">
        <v>64</v>
      </c>
      <c r="CK12" s="473" t="s">
        <v>64</v>
      </c>
      <c r="CL12" s="473" t="s">
        <v>64</v>
      </c>
      <c r="CM12" s="473" t="s">
        <v>64</v>
      </c>
      <c r="CN12" s="474" t="s">
        <v>64</v>
      </c>
      <c r="CO12" s="472" t="s">
        <v>64</v>
      </c>
      <c r="CP12" s="473" t="s">
        <v>64</v>
      </c>
      <c r="CQ12" s="473" t="s">
        <v>64</v>
      </c>
      <c r="CR12" s="473" t="s">
        <v>64</v>
      </c>
      <c r="CS12" s="473" t="s">
        <v>64</v>
      </c>
      <c r="CT12" s="473" t="s">
        <v>64</v>
      </c>
      <c r="CU12" s="473" t="s">
        <v>64</v>
      </c>
      <c r="CV12" s="473" t="s">
        <v>64</v>
      </c>
      <c r="CW12" s="473" t="s">
        <v>64</v>
      </c>
      <c r="CX12" s="473" t="s">
        <v>64</v>
      </c>
      <c r="CY12" s="474" t="s">
        <v>64</v>
      </c>
      <c r="CZ12" s="472" t="s">
        <v>64</v>
      </c>
      <c r="DA12" s="473" t="s">
        <v>64</v>
      </c>
      <c r="DB12" s="473" t="s">
        <v>64</v>
      </c>
      <c r="DC12" s="473" t="s">
        <v>64</v>
      </c>
      <c r="DD12" s="473" t="s">
        <v>64</v>
      </c>
      <c r="DE12" s="473" t="s">
        <v>64</v>
      </c>
      <c r="DF12" s="473" t="s">
        <v>64</v>
      </c>
      <c r="DG12" s="473" t="s">
        <v>64</v>
      </c>
      <c r="DH12" s="474" t="s">
        <v>64</v>
      </c>
      <c r="DI12" s="472" t="s">
        <v>64</v>
      </c>
      <c r="DJ12" s="473" t="s">
        <v>64</v>
      </c>
      <c r="DK12" s="473" t="s">
        <v>64</v>
      </c>
      <c r="DL12" s="473" t="s">
        <v>64</v>
      </c>
      <c r="DM12" s="474" t="s">
        <v>64</v>
      </c>
      <c r="DN12" s="459" t="s">
        <v>64</v>
      </c>
      <c r="DO12" s="461" t="s">
        <v>64</v>
      </c>
      <c r="DP12" s="464" t="s">
        <v>64</v>
      </c>
      <c r="DQ12" s="465" t="s">
        <v>642</v>
      </c>
      <c r="DR12" s="461" t="s">
        <v>64</v>
      </c>
      <c r="DS12" s="461" t="s">
        <v>643</v>
      </c>
      <c r="DT12" s="475" t="s">
        <v>644</v>
      </c>
      <c r="DU12" s="476" t="s">
        <v>645</v>
      </c>
      <c r="DV12" s="477">
        <v>31.249928000000004</v>
      </c>
      <c r="DW12" s="478" t="s">
        <v>64</v>
      </c>
      <c r="DX12" s="461" t="s">
        <v>64</v>
      </c>
      <c r="DY12" s="479">
        <v>100000000</v>
      </c>
      <c r="DZ12" s="461" t="s">
        <v>646</v>
      </c>
      <c r="EA12" s="461" t="s">
        <v>123</v>
      </c>
      <c r="EB12" s="461" t="s">
        <v>64</v>
      </c>
      <c r="EC12" s="461" t="s">
        <v>64</v>
      </c>
      <c r="ED12" s="461" t="s">
        <v>64</v>
      </c>
      <c r="EE12" s="461" t="s">
        <v>64</v>
      </c>
      <c r="EF12" s="461" t="s">
        <v>64</v>
      </c>
      <c r="EG12" s="461" t="s">
        <v>64</v>
      </c>
      <c r="EH12" s="461" t="s">
        <v>64</v>
      </c>
      <c r="EI12" s="462" t="s">
        <v>64</v>
      </c>
      <c r="EJ12" s="503" t="s">
        <v>13</v>
      </c>
      <c r="EK12" s="480" t="s">
        <v>141</v>
      </c>
      <c r="EL12" s="504" t="s">
        <v>647</v>
      </c>
      <c r="EM12" s="505" t="s">
        <v>648</v>
      </c>
      <c r="EO12" s="507" t="s">
        <v>670</v>
      </c>
      <c r="EP12" s="518" t="s">
        <v>673</v>
      </c>
      <c r="EQ12" s="511" t="s">
        <v>668</v>
      </c>
      <c r="ER12" s="513" t="s">
        <v>663</v>
      </c>
      <c r="ES12" s="483"/>
    </row>
    <row r="13" spans="1:149" s="482" customFormat="1" ht="75.75" customHeight="1">
      <c r="A13" s="459">
        <v>5</v>
      </c>
      <c r="B13" s="461" t="s">
        <v>649</v>
      </c>
      <c r="C13" s="461" t="s">
        <v>650</v>
      </c>
      <c r="D13" s="461" t="s">
        <v>651</v>
      </c>
      <c r="E13" s="461" t="s">
        <v>191</v>
      </c>
      <c r="F13" s="461" t="s">
        <v>652</v>
      </c>
      <c r="G13" s="462" t="s">
        <v>123</v>
      </c>
      <c r="H13" s="484" t="s">
        <v>653</v>
      </c>
      <c r="I13" s="485" t="s">
        <v>654</v>
      </c>
      <c r="J13" s="465" t="s">
        <v>146</v>
      </c>
      <c r="K13" s="466" t="s">
        <v>145</v>
      </c>
      <c r="L13" s="465" t="s">
        <v>655</v>
      </c>
      <c r="M13" s="478" t="s">
        <v>64</v>
      </c>
      <c r="N13" s="486">
        <v>2017</v>
      </c>
      <c r="O13" s="461" t="s">
        <v>64</v>
      </c>
      <c r="P13" s="461" t="s">
        <v>64</v>
      </c>
      <c r="Q13" s="461" t="s">
        <v>637</v>
      </c>
      <c r="R13" s="499" t="s">
        <v>638</v>
      </c>
      <c r="S13" s="523" t="s">
        <v>662</v>
      </c>
      <c r="T13" s="461" t="s">
        <v>64</v>
      </c>
      <c r="U13" s="461" t="s">
        <v>64</v>
      </c>
      <c r="V13" s="462" t="s">
        <v>64</v>
      </c>
      <c r="W13" s="469" t="s">
        <v>64</v>
      </c>
      <c r="X13" s="470" t="s">
        <v>64</v>
      </c>
      <c r="Y13" s="470" t="s">
        <v>64</v>
      </c>
      <c r="Z13" s="470" t="s">
        <v>64</v>
      </c>
      <c r="AA13" s="470" t="s">
        <v>64</v>
      </c>
      <c r="AB13" s="470" t="s">
        <v>64</v>
      </c>
      <c r="AC13" s="470" t="s">
        <v>64</v>
      </c>
      <c r="AD13" s="470" t="s">
        <v>64</v>
      </c>
      <c r="AE13" s="500" t="s">
        <v>672</v>
      </c>
      <c r="AF13" s="522" t="s">
        <v>676</v>
      </c>
      <c r="AG13" s="500" t="s">
        <v>664</v>
      </c>
      <c r="AH13" s="461" t="s">
        <v>639</v>
      </c>
      <c r="AI13" s="471">
        <v>42899</v>
      </c>
      <c r="AJ13" s="471">
        <v>42919</v>
      </c>
      <c r="AK13" s="471" t="s">
        <v>64</v>
      </c>
      <c r="AL13" s="499">
        <v>31</v>
      </c>
      <c r="AM13" s="522" t="s">
        <v>679</v>
      </c>
      <c r="AN13" s="498" t="s">
        <v>64</v>
      </c>
      <c r="AO13" s="524" t="s">
        <v>637</v>
      </c>
      <c r="AP13" s="459" t="s">
        <v>64</v>
      </c>
      <c r="AQ13" s="525" t="s">
        <v>637</v>
      </c>
      <c r="AR13" s="461" t="s">
        <v>64</v>
      </c>
      <c r="AS13" s="461" t="s">
        <v>64</v>
      </c>
      <c r="AT13" s="461" t="s">
        <v>64</v>
      </c>
      <c r="AU13" s="526" t="s">
        <v>64</v>
      </c>
      <c r="AV13" s="526" t="s">
        <v>64</v>
      </c>
      <c r="AW13" s="526" t="s">
        <v>64</v>
      </c>
      <c r="AX13" s="461" t="s">
        <v>64</v>
      </c>
      <c r="AY13" s="461" t="s">
        <v>64</v>
      </c>
      <c r="AZ13" s="526" t="s">
        <v>64</v>
      </c>
      <c r="BA13" s="461" t="s">
        <v>64</v>
      </c>
      <c r="BB13" s="462" t="s">
        <v>64</v>
      </c>
      <c r="BC13" s="459" t="s">
        <v>64</v>
      </c>
      <c r="BD13" s="461" t="s">
        <v>64</v>
      </c>
      <c r="BE13" s="499" t="s">
        <v>680</v>
      </c>
      <c r="BF13" s="461" t="s">
        <v>64</v>
      </c>
      <c r="BG13" s="461" t="s">
        <v>64</v>
      </c>
      <c r="BH13" s="461" t="s">
        <v>64</v>
      </c>
      <c r="BI13" s="461" t="s">
        <v>64</v>
      </c>
      <c r="BJ13" s="461" t="s">
        <v>64</v>
      </c>
      <c r="BK13" s="461" t="s">
        <v>64</v>
      </c>
      <c r="BL13" s="462" t="s">
        <v>64</v>
      </c>
      <c r="BM13" s="459" t="s">
        <v>64</v>
      </c>
      <c r="BN13" s="461" t="s">
        <v>64</v>
      </c>
      <c r="BO13" s="461" t="s">
        <v>64</v>
      </c>
      <c r="BP13" s="461" t="s">
        <v>64</v>
      </c>
      <c r="BQ13" s="461" t="s">
        <v>64</v>
      </c>
      <c r="BR13" s="461" t="s">
        <v>64</v>
      </c>
      <c r="BS13" s="461" t="s">
        <v>64</v>
      </c>
      <c r="BT13" s="500" t="s">
        <v>681</v>
      </c>
      <c r="BU13" s="500" t="s">
        <v>665</v>
      </c>
      <c r="BV13" s="461" t="s">
        <v>64</v>
      </c>
      <c r="BW13" s="461" t="s">
        <v>639</v>
      </c>
      <c r="BX13" s="471">
        <v>43139</v>
      </c>
      <c r="BY13" s="471">
        <v>43171</v>
      </c>
      <c r="BZ13" s="471" t="s">
        <v>64</v>
      </c>
      <c r="CA13" s="527" t="s">
        <v>682</v>
      </c>
      <c r="CB13" s="461" t="s">
        <v>639</v>
      </c>
      <c r="CC13" s="471">
        <v>43139</v>
      </c>
      <c r="CD13" s="471">
        <v>43171</v>
      </c>
      <c r="CE13" s="527" t="s">
        <v>683</v>
      </c>
      <c r="CF13" s="471" t="s">
        <v>64</v>
      </c>
      <c r="CG13" s="471" t="s">
        <v>64</v>
      </c>
      <c r="CH13" s="521"/>
      <c r="CI13" s="521" t="s">
        <v>639</v>
      </c>
      <c r="CJ13" s="527" t="s">
        <v>685</v>
      </c>
      <c r="CK13" s="527" t="s">
        <v>687</v>
      </c>
      <c r="CL13" s="527" t="s">
        <v>688</v>
      </c>
      <c r="CM13" s="471" t="s">
        <v>64</v>
      </c>
      <c r="CN13" s="487" t="s">
        <v>64</v>
      </c>
      <c r="CO13" s="459" t="s">
        <v>64</v>
      </c>
      <c r="CP13" s="461" t="s">
        <v>64</v>
      </c>
      <c r="CQ13" s="500" t="s">
        <v>689</v>
      </c>
      <c r="CR13" s="461" t="s">
        <v>64</v>
      </c>
      <c r="CS13" s="461" t="s">
        <v>64</v>
      </c>
      <c r="CT13" s="461" t="s">
        <v>64</v>
      </c>
      <c r="CU13" s="461" t="s">
        <v>64</v>
      </c>
      <c r="CV13" s="461" t="s">
        <v>64</v>
      </c>
      <c r="CW13" s="461" t="s">
        <v>64</v>
      </c>
      <c r="CX13" s="461" t="s">
        <v>64</v>
      </c>
      <c r="CY13" s="462" t="s">
        <v>64</v>
      </c>
      <c r="CZ13" s="472" t="s">
        <v>64</v>
      </c>
      <c r="DA13" s="473" t="s">
        <v>64</v>
      </c>
      <c r="DB13" s="473" t="s">
        <v>64</v>
      </c>
      <c r="DC13" s="473" t="s">
        <v>64</v>
      </c>
      <c r="DD13" s="473" t="s">
        <v>64</v>
      </c>
      <c r="DE13" s="473" t="s">
        <v>64</v>
      </c>
      <c r="DF13" s="473" t="s">
        <v>64</v>
      </c>
      <c r="DG13" s="473" t="s">
        <v>64</v>
      </c>
      <c r="DH13" s="474" t="s">
        <v>64</v>
      </c>
      <c r="DI13" s="472" t="s">
        <v>64</v>
      </c>
      <c r="DJ13" s="473" t="s">
        <v>64</v>
      </c>
      <c r="DK13" s="473" t="s">
        <v>64</v>
      </c>
      <c r="DL13" s="473" t="s">
        <v>64</v>
      </c>
      <c r="DM13" s="474" t="s">
        <v>64</v>
      </c>
      <c r="DN13" s="459" t="s">
        <v>64</v>
      </c>
      <c r="DO13" s="461" t="s">
        <v>64</v>
      </c>
      <c r="DP13" s="464" t="s">
        <v>64</v>
      </c>
      <c r="DQ13" s="465" t="s">
        <v>656</v>
      </c>
      <c r="DR13" s="461" t="s">
        <v>64</v>
      </c>
      <c r="DS13" s="461" t="s">
        <v>643</v>
      </c>
      <c r="DT13" s="475" t="s">
        <v>657</v>
      </c>
      <c r="DU13" s="476" t="s">
        <v>658</v>
      </c>
      <c r="DV13" s="477">
        <v>2192.0509659999998</v>
      </c>
      <c r="DW13" s="478" t="s">
        <v>64</v>
      </c>
      <c r="DX13" s="461" t="s">
        <v>64</v>
      </c>
      <c r="DY13" s="479">
        <v>2400000000</v>
      </c>
      <c r="DZ13" s="461" t="s">
        <v>659</v>
      </c>
      <c r="EA13" s="461" t="s">
        <v>123</v>
      </c>
      <c r="EB13" s="461" t="s">
        <v>64</v>
      </c>
      <c r="EC13" s="461" t="s">
        <v>64</v>
      </c>
      <c r="ED13" s="461" t="s">
        <v>64</v>
      </c>
      <c r="EE13" s="461" t="s">
        <v>64</v>
      </c>
      <c r="EF13" s="461" t="s">
        <v>64</v>
      </c>
      <c r="EG13" s="461" t="s">
        <v>64</v>
      </c>
      <c r="EH13" s="461" t="s">
        <v>64</v>
      </c>
      <c r="EI13" s="462" t="s">
        <v>64</v>
      </c>
      <c r="EJ13" s="179" t="s">
        <v>143</v>
      </c>
      <c r="EK13" s="480" t="s">
        <v>147</v>
      </c>
      <c r="EL13" s="481"/>
      <c r="EN13" s="482" t="s">
        <v>660</v>
      </c>
      <c r="EO13" s="508" t="s">
        <v>216</v>
      </c>
      <c r="EP13" s="517" t="s">
        <v>672</v>
      </c>
      <c r="EQ13" s="507" t="s">
        <v>666</v>
      </c>
      <c r="ER13" s="514" t="s">
        <v>664</v>
      </c>
      <c r="ES13" s="483"/>
    </row>
    <row r="14" spans="1:149" ht="24">
      <c r="CH14" t="s">
        <v>684</v>
      </c>
      <c r="CJ14" t="s">
        <v>684</v>
      </c>
      <c r="CK14" t="s">
        <v>684</v>
      </c>
      <c r="CL14" t="s">
        <v>684</v>
      </c>
      <c r="EO14" s="519" t="s">
        <v>671</v>
      </c>
      <c r="EP14" s="520" t="s">
        <v>681</v>
      </c>
      <c r="EQ14" s="512" t="s">
        <v>667</v>
      </c>
      <c r="ER14" s="515" t="s">
        <v>665</v>
      </c>
    </row>
    <row r="15" spans="1:149">
      <c r="AH15" t="s">
        <v>669</v>
      </c>
      <c r="AL15" t="s">
        <v>677</v>
      </c>
    </row>
  </sheetData>
  <mergeCells count="17">
    <mergeCell ref="CO4:CY4"/>
    <mergeCell ref="CZ4:DH4"/>
    <mergeCell ref="DI4:DM4"/>
    <mergeCell ref="DN4:DP4"/>
    <mergeCell ref="DQ4:DU4"/>
    <mergeCell ref="A3:I3"/>
    <mergeCell ref="J3:DM3"/>
    <mergeCell ref="DN3:EI3"/>
    <mergeCell ref="A4:G4"/>
    <mergeCell ref="H4:I4"/>
    <mergeCell ref="J4:K4"/>
    <mergeCell ref="L4:V4"/>
    <mergeCell ref="W4:AO4"/>
    <mergeCell ref="AP4:BB4"/>
    <mergeCell ref="BC4:BL4"/>
    <mergeCell ref="DV4:EI4"/>
    <mergeCell ref="BM4:CN4"/>
  </mergeCells>
  <conditionalFormatting sqref="B11:C13">
    <cfRule type="containsText" dxfId="20" priority="1" operator="containsText" text="Projeto">
      <formula>NOT(ISERROR(SEARCH("Projeto",B11)))</formula>
    </cfRule>
  </conditionalFormatting>
  <conditionalFormatting sqref="B12:C13">
    <cfRule type="containsText" dxfId="19" priority="2" operator="containsText" text="PIU">
      <formula>NOT(ISERROR(SEARCH("PIU",B12)))</formula>
    </cfRule>
  </conditionalFormatting>
  <dataValidations count="6">
    <dataValidation type="custom" allowBlank="1" showInputMessage="1" showErrorMessage="1" sqref="DW12:DW13">
      <formula1>SUM(EM12:EM14)</formula1>
    </dataValidation>
    <dataValidation type="list" allowBlank="1" showInputMessage="1" showErrorMessage="1" sqref="J12:J13">
      <formula1>$EJ$13:$EJ$28</formula1>
    </dataValidation>
    <dataValidation type="list" allowBlank="1" showInputMessage="1" showErrorMessage="1" sqref="K12:K13">
      <formula1>$EK$12:$EK$17</formula1>
    </dataValidation>
    <dataValidation type="list" allowBlank="1" showInputMessage="1" showErrorMessage="1" sqref="AG12:AG13 BT12 BU13">
      <formula1>$ER$12:$ER$14</formula1>
    </dataValidation>
    <dataValidation type="list" allowBlank="1" showInputMessage="1" showErrorMessage="1" sqref="AE12:AE13">
      <formula1>$EP$13:$EP$14</formula1>
    </dataValidation>
    <dataValidation type="list" allowBlank="1" showInputMessage="1" showErrorMessage="1" sqref="BT13">
      <formula1>$EP$12:$EP$14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</sheetPr>
  <dimension ref="E1:T74"/>
  <sheetViews>
    <sheetView workbookViewId="0">
      <selection activeCell="C30" sqref="C30"/>
    </sheetView>
  </sheetViews>
  <sheetFormatPr defaultRowHeight="15" outlineLevelRow="1"/>
  <cols>
    <col min="6" max="6" width="2.28515625" bestFit="1" customWidth="1"/>
    <col min="7" max="7" width="51.85546875" bestFit="1" customWidth="1"/>
    <col min="8" max="8" width="16.7109375" bestFit="1" customWidth="1"/>
    <col min="10" max="10" width="31.42578125" bestFit="1" customWidth="1"/>
    <col min="11" max="11" width="16.7109375" bestFit="1" customWidth="1"/>
    <col min="13" max="13" width="36.140625" bestFit="1" customWidth="1"/>
    <col min="14" max="14" width="5" customWidth="1"/>
    <col min="15" max="16" width="5.7109375" customWidth="1"/>
    <col min="17" max="17" width="34.5703125" customWidth="1"/>
    <col min="20" max="20" width="38.85546875" bestFit="1" customWidth="1"/>
  </cols>
  <sheetData>
    <row r="1" spans="5:20">
      <c r="F1" s="33"/>
      <c r="H1" s="6"/>
      <c r="J1" t="s">
        <v>153</v>
      </c>
    </row>
    <row r="2" spans="5:20" ht="15.75" thickBot="1">
      <c r="F2" s="33"/>
      <c r="H2" s="6"/>
    </row>
    <row r="3" spans="5:20" ht="15.75" thickBot="1">
      <c r="F3" s="33"/>
      <c r="G3" s="654" t="s">
        <v>115</v>
      </c>
      <c r="H3" s="655"/>
      <c r="J3" s="654" t="s">
        <v>115</v>
      </c>
      <c r="K3" s="655"/>
      <c r="S3" t="s">
        <v>154</v>
      </c>
    </row>
    <row r="4" spans="5:20" ht="15.75" thickBot="1">
      <c r="F4" s="33"/>
      <c r="G4" s="7" t="s">
        <v>10</v>
      </c>
      <c r="H4" s="8" t="s">
        <v>11</v>
      </c>
      <c r="J4" s="7" t="s">
        <v>10</v>
      </c>
      <c r="K4" s="8" t="s">
        <v>11</v>
      </c>
      <c r="M4" s="116"/>
      <c r="N4" s="117"/>
      <c r="O4" s="59"/>
      <c r="P4" s="59"/>
      <c r="Q4" s="127"/>
    </row>
    <row r="5" spans="5:20" ht="15.75" customHeight="1" thickBot="1">
      <c r="E5" s="179"/>
      <c r="F5" s="33"/>
      <c r="G5" s="9" t="s">
        <v>12</v>
      </c>
      <c r="H5" s="10" t="s">
        <v>12</v>
      </c>
      <c r="J5" s="9" t="s">
        <v>12</v>
      </c>
      <c r="K5" s="10" t="s">
        <v>12</v>
      </c>
      <c r="M5" s="106"/>
      <c r="N5" s="118"/>
      <c r="O5" s="662" t="s">
        <v>132</v>
      </c>
      <c r="P5" s="662"/>
      <c r="Q5" s="663"/>
    </row>
    <row r="6" spans="5:20" ht="15.75" customHeight="1">
      <c r="E6" s="179"/>
      <c r="F6" s="180">
        <v>1</v>
      </c>
      <c r="G6" s="181" t="s">
        <v>13</v>
      </c>
      <c r="H6" s="672" t="s">
        <v>141</v>
      </c>
      <c r="I6">
        <v>1</v>
      </c>
      <c r="J6" s="104" t="s">
        <v>13</v>
      </c>
      <c r="K6" s="656" t="s">
        <v>14</v>
      </c>
      <c r="M6" s="106"/>
      <c r="N6" s="118"/>
      <c r="O6" s="57"/>
      <c r="P6" s="666" t="s">
        <v>116</v>
      </c>
      <c r="Q6" s="667"/>
      <c r="S6" s="195">
        <v>1</v>
      </c>
      <c r="T6" s="198" t="s">
        <v>13</v>
      </c>
    </row>
    <row r="7" spans="5:20" ht="15.75" customHeight="1">
      <c r="E7" s="179"/>
      <c r="F7" s="180">
        <v>2</v>
      </c>
      <c r="G7" s="182" t="s">
        <v>142</v>
      </c>
      <c r="H7" s="673"/>
      <c r="I7">
        <v>2</v>
      </c>
      <c r="J7" s="105" t="s">
        <v>15</v>
      </c>
      <c r="K7" s="657"/>
      <c r="M7" s="113"/>
      <c r="N7" s="119"/>
      <c r="O7" s="57"/>
      <c r="P7" s="56"/>
      <c r="Q7" s="47" t="s">
        <v>118</v>
      </c>
      <c r="S7" s="206" t="s">
        <v>148</v>
      </c>
      <c r="T7" s="207" t="s">
        <v>155</v>
      </c>
    </row>
    <row r="8" spans="5:20" ht="15" customHeight="1" thickBot="1">
      <c r="E8" s="179"/>
      <c r="F8" s="33"/>
      <c r="G8" s="13" t="s">
        <v>16</v>
      </c>
      <c r="H8" s="674"/>
      <c r="J8" s="13" t="s">
        <v>16</v>
      </c>
      <c r="K8" s="658"/>
      <c r="M8" s="113"/>
      <c r="N8" s="119"/>
      <c r="O8" s="76"/>
      <c r="P8" s="668" t="s">
        <v>117</v>
      </c>
      <c r="Q8" s="669"/>
      <c r="S8" s="206" t="s">
        <v>148</v>
      </c>
      <c r="T8" s="207" t="s">
        <v>156</v>
      </c>
    </row>
    <row r="9" spans="5:20" ht="15" customHeight="1" thickBot="1">
      <c r="E9" s="179"/>
      <c r="F9" s="180">
        <v>3</v>
      </c>
      <c r="G9" s="183" t="s">
        <v>143</v>
      </c>
      <c r="H9" s="14" t="s">
        <v>143</v>
      </c>
      <c r="I9">
        <v>3</v>
      </c>
      <c r="J9" s="9" t="s">
        <v>17</v>
      </c>
      <c r="K9" s="14" t="s">
        <v>17</v>
      </c>
      <c r="M9" s="114">
        <v>1</v>
      </c>
      <c r="N9" s="119"/>
      <c r="O9" s="76"/>
      <c r="P9" s="107"/>
      <c r="Q9" s="155" t="s">
        <v>124</v>
      </c>
      <c r="S9" s="195">
        <v>2</v>
      </c>
      <c r="T9" s="199" t="s">
        <v>142</v>
      </c>
    </row>
    <row r="10" spans="5:20" ht="15" customHeight="1" thickBot="1">
      <c r="E10" s="179"/>
      <c r="F10" s="180"/>
      <c r="G10" s="181"/>
      <c r="H10" s="23"/>
      <c r="J10" s="11"/>
      <c r="K10" s="23"/>
      <c r="M10" s="114"/>
      <c r="N10" s="119"/>
      <c r="O10" s="76"/>
      <c r="P10" s="107"/>
      <c r="Q10" s="155"/>
      <c r="S10" s="206" t="s">
        <v>150</v>
      </c>
      <c r="T10" s="207" t="s">
        <v>157</v>
      </c>
    </row>
    <row r="11" spans="5:20" ht="15" customHeight="1" thickBot="1">
      <c r="E11" s="179"/>
      <c r="F11" s="180"/>
      <c r="G11" s="181"/>
      <c r="H11" s="23"/>
      <c r="J11" s="11"/>
      <c r="K11" s="23"/>
      <c r="M11" s="114"/>
      <c r="N11" s="119"/>
      <c r="O11" s="76"/>
      <c r="P11" s="107"/>
      <c r="Q11" s="155"/>
      <c r="S11" s="206" t="s">
        <v>150</v>
      </c>
      <c r="T11" s="207" t="s">
        <v>158</v>
      </c>
    </row>
    <row r="12" spans="5:20" ht="15" customHeight="1" thickBot="1">
      <c r="E12" s="179"/>
      <c r="F12" s="180"/>
      <c r="G12" s="181"/>
      <c r="H12" s="23"/>
      <c r="J12" s="11"/>
      <c r="K12" s="23"/>
      <c r="M12" s="114"/>
      <c r="N12" s="119"/>
      <c r="O12" s="76"/>
      <c r="P12" s="107"/>
      <c r="Q12" s="155"/>
      <c r="S12" s="206" t="s">
        <v>150</v>
      </c>
      <c r="T12" s="207" t="s">
        <v>159</v>
      </c>
    </row>
    <row r="13" spans="5:20" ht="15" customHeight="1" thickBot="1">
      <c r="E13" s="179"/>
      <c r="F13" s="180"/>
      <c r="G13" s="181"/>
      <c r="H13" s="23"/>
      <c r="J13" s="11"/>
      <c r="K13" s="23"/>
      <c r="M13" s="114"/>
      <c r="N13" s="119"/>
      <c r="O13" s="76"/>
      <c r="P13" s="107"/>
      <c r="Q13" s="155"/>
      <c r="S13" s="206" t="s">
        <v>162</v>
      </c>
      <c r="T13" s="207" t="s">
        <v>160</v>
      </c>
    </row>
    <row r="14" spans="5:20" ht="15" customHeight="1">
      <c r="E14" s="179"/>
      <c r="F14" s="184">
        <v>4</v>
      </c>
      <c r="G14" s="185" t="s">
        <v>144</v>
      </c>
      <c r="H14" s="675" t="s">
        <v>145</v>
      </c>
      <c r="I14">
        <v>4</v>
      </c>
      <c r="J14" s="104" t="s">
        <v>18</v>
      </c>
      <c r="K14" s="659" t="s">
        <v>19</v>
      </c>
      <c r="M14" s="114"/>
      <c r="N14" s="119"/>
      <c r="O14" s="76"/>
      <c r="P14" s="108"/>
      <c r="Q14" s="124"/>
      <c r="S14" s="206"/>
      <c r="T14" s="208" t="s">
        <v>100</v>
      </c>
    </row>
    <row r="15" spans="5:20" ht="15.75" customHeight="1">
      <c r="E15" s="179"/>
      <c r="F15" s="184">
        <v>5</v>
      </c>
      <c r="G15" s="186" t="s">
        <v>20</v>
      </c>
      <c r="H15" s="676"/>
      <c r="I15">
        <v>5</v>
      </c>
      <c r="J15" s="105" t="s">
        <v>20</v>
      </c>
      <c r="K15" s="660"/>
      <c r="M15" s="106"/>
      <c r="N15" s="119"/>
      <c r="O15" s="662" t="s">
        <v>133</v>
      </c>
      <c r="P15" s="662"/>
      <c r="Q15" s="663"/>
      <c r="S15" s="206"/>
      <c r="T15" s="208" t="s">
        <v>75</v>
      </c>
    </row>
    <row r="16" spans="5:20" ht="15" customHeight="1" thickBot="1">
      <c r="E16" s="179"/>
      <c r="F16" s="184">
        <v>6</v>
      </c>
      <c r="G16" s="186" t="s">
        <v>146</v>
      </c>
      <c r="H16" s="677"/>
      <c r="I16">
        <v>6</v>
      </c>
      <c r="J16" s="105" t="s">
        <v>21</v>
      </c>
      <c r="K16" s="660"/>
      <c r="M16" s="114" t="s">
        <v>122</v>
      </c>
      <c r="N16" s="119"/>
      <c r="O16" s="76"/>
      <c r="P16" s="670" t="s">
        <v>71</v>
      </c>
      <c r="Q16" s="671"/>
      <c r="S16" s="206"/>
      <c r="T16" s="208" t="s">
        <v>73</v>
      </c>
    </row>
    <row r="17" spans="5:20" ht="15" customHeight="1" thickBot="1">
      <c r="E17" s="179"/>
      <c r="F17" s="184">
        <v>7</v>
      </c>
      <c r="G17" s="187" t="s">
        <v>62</v>
      </c>
      <c r="H17" s="678" t="s">
        <v>24</v>
      </c>
      <c r="I17">
        <v>7</v>
      </c>
      <c r="J17" s="13" t="s">
        <v>22</v>
      </c>
      <c r="K17" s="661"/>
      <c r="M17" s="114" t="s">
        <v>121</v>
      </c>
      <c r="N17" s="120"/>
      <c r="O17" s="76"/>
      <c r="P17" s="670" t="s">
        <v>3</v>
      </c>
      <c r="Q17" s="671"/>
      <c r="S17" s="206"/>
      <c r="T17" s="208" t="s">
        <v>119</v>
      </c>
    </row>
    <row r="18" spans="5:20" ht="15" customHeight="1">
      <c r="E18" s="179"/>
      <c r="F18" s="33"/>
      <c r="G18" s="188" t="s">
        <v>23</v>
      </c>
      <c r="H18" s="679"/>
      <c r="J18" s="104" t="s">
        <v>23</v>
      </c>
      <c r="K18" s="656" t="s">
        <v>24</v>
      </c>
      <c r="M18" s="106"/>
      <c r="N18" s="120"/>
      <c r="O18" s="76"/>
      <c r="P18" s="670" t="s">
        <v>35</v>
      </c>
      <c r="Q18" s="671"/>
      <c r="S18" s="206" t="s">
        <v>162</v>
      </c>
      <c r="T18" s="207" t="s">
        <v>161</v>
      </c>
    </row>
    <row r="19" spans="5:20" ht="15" customHeight="1">
      <c r="E19" s="179"/>
      <c r="F19" s="33"/>
      <c r="G19" s="188" t="s">
        <v>25</v>
      </c>
      <c r="H19" s="679"/>
      <c r="J19" s="12" t="s">
        <v>25</v>
      </c>
      <c r="K19" s="657"/>
      <c r="M19" s="106"/>
      <c r="N19" s="118"/>
      <c r="O19" s="76"/>
      <c r="P19" s="68"/>
      <c r="Q19" s="124"/>
      <c r="S19" s="206"/>
      <c r="T19" s="208" t="s">
        <v>100</v>
      </c>
    </row>
    <row r="20" spans="5:20" ht="15.75" customHeight="1" thickBot="1">
      <c r="E20" s="179"/>
      <c r="F20" s="33"/>
      <c r="G20" s="189" t="s">
        <v>26</v>
      </c>
      <c r="H20" s="680"/>
      <c r="J20" s="105" t="s">
        <v>26</v>
      </c>
      <c r="K20" s="658"/>
      <c r="M20" s="106"/>
      <c r="N20" s="120"/>
      <c r="O20" s="662" t="s">
        <v>134</v>
      </c>
      <c r="P20" s="662"/>
      <c r="Q20" s="663"/>
      <c r="S20" s="206"/>
      <c r="T20" s="208" t="s">
        <v>77</v>
      </c>
    </row>
    <row r="21" spans="5:20" ht="15.75" customHeight="1" thickBot="1">
      <c r="E21" s="179"/>
      <c r="F21" s="190">
        <v>8</v>
      </c>
      <c r="G21" s="191" t="s">
        <v>147</v>
      </c>
      <c r="H21" s="25" t="s">
        <v>147</v>
      </c>
      <c r="I21">
        <v>8</v>
      </c>
      <c r="J21" s="9" t="s">
        <v>27</v>
      </c>
      <c r="K21" s="14" t="s">
        <v>28</v>
      </c>
      <c r="M21" s="106"/>
      <c r="N21" s="119"/>
      <c r="O21" s="57"/>
      <c r="P21" s="666" t="s">
        <v>88</v>
      </c>
      <c r="Q21" s="667"/>
      <c r="S21" s="206"/>
      <c r="T21" s="208" t="s">
        <v>78</v>
      </c>
    </row>
    <row r="22" spans="5:20" ht="15.75" customHeight="1" outlineLevel="1">
      <c r="E22" s="179"/>
      <c r="F22" s="33"/>
      <c r="G22" s="15" t="s">
        <v>29</v>
      </c>
      <c r="H22" s="681" t="s">
        <v>30</v>
      </c>
      <c r="J22" s="145"/>
      <c r="K22" s="154"/>
      <c r="M22" s="113"/>
      <c r="N22" s="119"/>
      <c r="O22" s="57"/>
      <c r="P22" s="68"/>
      <c r="Q22" s="47" t="s">
        <v>100</v>
      </c>
      <c r="S22" s="206"/>
      <c r="T22" s="208" t="s">
        <v>79</v>
      </c>
    </row>
    <row r="23" spans="5:20" ht="15.75" customHeight="1" outlineLevel="1">
      <c r="E23" s="179"/>
      <c r="F23" s="192" t="s">
        <v>148</v>
      </c>
      <c r="G23" s="193" t="s">
        <v>149</v>
      </c>
      <c r="H23" s="682"/>
      <c r="J23" s="145"/>
      <c r="K23" s="149"/>
      <c r="M23" s="113"/>
      <c r="N23" s="119"/>
      <c r="O23" s="57"/>
      <c r="P23" s="76"/>
      <c r="Q23" s="47" t="s">
        <v>75</v>
      </c>
      <c r="S23" s="206"/>
      <c r="T23" s="208" t="s">
        <v>89</v>
      </c>
    </row>
    <row r="24" spans="5:20" ht="15.75" customHeight="1" outlineLevel="1" thickBot="1">
      <c r="E24" s="179"/>
      <c r="F24" s="33"/>
      <c r="G24" s="17" t="s">
        <v>32</v>
      </c>
      <c r="H24" s="683"/>
      <c r="J24" s="146"/>
      <c r="K24" s="653"/>
      <c r="M24" s="113"/>
      <c r="N24" s="119"/>
      <c r="O24" s="57"/>
      <c r="P24" s="76"/>
      <c r="Q24" s="47" t="s">
        <v>73</v>
      </c>
      <c r="S24" s="206"/>
      <c r="T24" s="209" t="s">
        <v>119</v>
      </c>
    </row>
    <row r="25" spans="5:20" ht="15.75" customHeight="1" outlineLevel="1" thickBot="1">
      <c r="E25" s="179"/>
      <c r="F25" s="192" t="s">
        <v>150</v>
      </c>
      <c r="G25" s="194" t="s">
        <v>151</v>
      </c>
      <c r="H25" s="14" t="s">
        <v>152</v>
      </c>
      <c r="J25" s="147"/>
      <c r="K25" s="653"/>
      <c r="M25" s="113"/>
      <c r="N25" s="119"/>
      <c r="O25" s="57"/>
      <c r="P25" s="76"/>
      <c r="Q25" s="47" t="s">
        <v>119</v>
      </c>
      <c r="T25" s="200" t="s">
        <v>16</v>
      </c>
    </row>
    <row r="26" spans="5:20" ht="15.75" customHeight="1" thickBot="1">
      <c r="F26" s="33"/>
      <c r="H26" s="18" t="s">
        <v>12</v>
      </c>
      <c r="J26" s="147"/>
      <c r="K26" s="653"/>
      <c r="M26" s="113"/>
      <c r="N26" s="119"/>
      <c r="O26" s="57"/>
      <c r="P26" s="666" t="s">
        <v>76</v>
      </c>
      <c r="Q26" s="667"/>
      <c r="S26" s="196">
        <v>3</v>
      </c>
      <c r="T26" s="201" t="s">
        <v>143</v>
      </c>
    </row>
    <row r="27" spans="5:20" ht="15.75" customHeight="1" outlineLevel="1">
      <c r="F27" s="33"/>
      <c r="H27" s="19" t="s">
        <v>14</v>
      </c>
      <c r="J27" s="148"/>
      <c r="K27" s="150"/>
      <c r="M27" s="113"/>
      <c r="N27" s="119"/>
      <c r="O27" s="57"/>
      <c r="P27" s="68"/>
      <c r="Q27" s="47" t="s">
        <v>100</v>
      </c>
      <c r="S27" s="196">
        <v>4</v>
      </c>
      <c r="T27" s="202" t="s">
        <v>144</v>
      </c>
    </row>
    <row r="28" spans="5:20" ht="15.75" customHeight="1" outlineLevel="1">
      <c r="F28" s="33"/>
      <c r="H28" s="19" t="s">
        <v>17</v>
      </c>
      <c r="J28" s="148"/>
      <c r="K28" s="151"/>
      <c r="M28" s="113"/>
      <c r="N28" s="119"/>
      <c r="O28" s="57"/>
      <c r="P28" s="76"/>
      <c r="Q28" s="47" t="s">
        <v>77</v>
      </c>
      <c r="S28" s="196"/>
      <c r="T28" s="210" t="s">
        <v>163</v>
      </c>
    </row>
    <row r="29" spans="5:20" ht="15.75" customHeight="1" outlineLevel="1">
      <c r="F29" s="33"/>
      <c r="H29" s="18" t="s">
        <v>19</v>
      </c>
      <c r="J29" s="148"/>
      <c r="K29" s="152"/>
      <c r="M29" s="113"/>
      <c r="N29" s="119"/>
      <c r="O29" s="57"/>
      <c r="P29" s="76"/>
      <c r="Q29" s="47" t="s">
        <v>78</v>
      </c>
      <c r="S29" s="196">
        <v>5</v>
      </c>
      <c r="T29" s="203" t="s">
        <v>20</v>
      </c>
    </row>
    <row r="30" spans="5:20" ht="15.75" customHeight="1" outlineLevel="1">
      <c r="F30" s="33"/>
      <c r="H30" s="18"/>
      <c r="J30" s="148"/>
      <c r="K30" s="152"/>
      <c r="M30" s="113"/>
      <c r="N30" s="119"/>
      <c r="O30" s="57"/>
      <c r="P30" s="76"/>
      <c r="Q30" s="47"/>
      <c r="S30" s="196"/>
      <c r="T30" s="203" t="s">
        <v>98</v>
      </c>
    </row>
    <row r="31" spans="5:20" ht="15.75" customHeight="1" outlineLevel="1">
      <c r="F31" s="33"/>
      <c r="H31" s="19" t="s">
        <v>24</v>
      </c>
      <c r="J31" s="148"/>
      <c r="K31" s="152"/>
      <c r="M31" s="113"/>
      <c r="N31" s="119"/>
      <c r="O31" s="57"/>
      <c r="P31" s="57"/>
      <c r="Q31" s="47" t="s">
        <v>79</v>
      </c>
      <c r="S31" s="196"/>
      <c r="T31" s="203" t="s">
        <v>88</v>
      </c>
    </row>
    <row r="32" spans="5:20" ht="15.75" customHeight="1" outlineLevel="1">
      <c r="F32" s="33"/>
      <c r="H32" s="20" t="s">
        <v>28</v>
      </c>
      <c r="J32" s="148"/>
      <c r="K32" s="151"/>
      <c r="M32" s="113"/>
      <c r="N32" s="119"/>
      <c r="O32" s="57"/>
      <c r="P32" s="57"/>
      <c r="Q32" s="47" t="s">
        <v>89</v>
      </c>
      <c r="S32" s="196"/>
      <c r="T32" s="203" t="s">
        <v>161</v>
      </c>
    </row>
    <row r="33" spans="6:20" ht="15.75" customHeight="1" outlineLevel="1">
      <c r="F33" s="33"/>
      <c r="H33" s="18" t="s">
        <v>30</v>
      </c>
      <c r="J33" s="148"/>
      <c r="K33" s="152"/>
      <c r="M33" s="113"/>
      <c r="N33" s="119"/>
      <c r="O33" s="57"/>
      <c r="P33" s="76"/>
      <c r="Q33" s="47" t="s">
        <v>119</v>
      </c>
      <c r="S33" s="196"/>
      <c r="T33" s="211" t="s">
        <v>164</v>
      </c>
    </row>
    <row r="34" spans="6:20" ht="15.75" customHeight="1">
      <c r="J34" s="148"/>
      <c r="K34" s="153"/>
      <c r="M34" s="115"/>
      <c r="N34" s="121"/>
      <c r="O34" s="128"/>
      <c r="P34" s="129"/>
      <c r="Q34" s="130"/>
      <c r="S34" s="196"/>
      <c r="T34" s="203"/>
    </row>
    <row r="35" spans="6:20" ht="15.75" customHeight="1" thickBot="1">
      <c r="J35" s="18"/>
      <c r="K35" s="18"/>
      <c r="M35" s="112"/>
      <c r="N35" s="122"/>
      <c r="O35" s="132"/>
      <c r="P35" s="133"/>
      <c r="Q35" s="134"/>
      <c r="S35" s="196">
        <v>6</v>
      </c>
      <c r="T35" s="203" t="s">
        <v>146</v>
      </c>
    </row>
    <row r="36" spans="6:20" ht="15.75" customHeight="1">
      <c r="J36" s="19"/>
      <c r="K36" s="148"/>
      <c r="M36" s="113"/>
      <c r="N36" s="119"/>
      <c r="O36" s="664" t="s">
        <v>135</v>
      </c>
      <c r="P36" s="664"/>
      <c r="Q36" s="665"/>
      <c r="S36" s="196">
        <v>7</v>
      </c>
      <c r="T36" s="204" t="s">
        <v>62</v>
      </c>
    </row>
    <row r="37" spans="6:20" ht="15.75" customHeight="1" thickBot="1">
      <c r="J37" s="19"/>
      <c r="K37" s="148"/>
      <c r="M37" s="113"/>
      <c r="N37" s="119"/>
      <c r="O37" s="109"/>
      <c r="P37" s="666" t="s">
        <v>98</v>
      </c>
      <c r="Q37" s="667"/>
      <c r="T37" s="205" t="s">
        <v>23</v>
      </c>
    </row>
    <row r="38" spans="6:20" ht="15.75" hidden="1" customHeight="1" outlineLevel="1">
      <c r="J38" s="18"/>
      <c r="M38" s="113"/>
      <c r="N38" s="119"/>
      <c r="O38" s="109"/>
      <c r="P38" s="139"/>
      <c r="Q38" s="47" t="s">
        <v>97</v>
      </c>
      <c r="T38" s="197" t="s">
        <v>25</v>
      </c>
    </row>
    <row r="39" spans="6:20" ht="15.75" hidden="1" customHeight="1" outlineLevel="1">
      <c r="J39" s="19"/>
      <c r="M39" s="113"/>
      <c r="N39" s="119"/>
      <c r="O39" s="109"/>
      <c r="P39" s="139"/>
      <c r="Q39" s="47" t="s">
        <v>35</v>
      </c>
      <c r="T39" s="189" t="s">
        <v>26</v>
      </c>
    </row>
    <row r="40" spans="6:20" ht="15.75" hidden="1" customHeight="1" outlineLevel="1">
      <c r="J40" s="20"/>
      <c r="M40" s="113"/>
      <c r="N40" s="119"/>
      <c r="O40" s="109"/>
      <c r="P40" s="139"/>
      <c r="Q40" s="47" t="s">
        <v>45</v>
      </c>
      <c r="T40" s="191" t="s">
        <v>147</v>
      </c>
    </row>
    <row r="41" spans="6:20" ht="15.75" hidden="1" customHeight="1" outlineLevel="1">
      <c r="J41" s="18"/>
      <c r="M41" s="114">
        <v>2</v>
      </c>
      <c r="N41" s="120"/>
      <c r="O41" s="109"/>
      <c r="P41" s="139"/>
      <c r="Q41" s="47" t="s">
        <v>120</v>
      </c>
    </row>
    <row r="42" spans="6:20" ht="15.75" customHeight="1" collapsed="1">
      <c r="M42" s="113"/>
      <c r="N42" s="119"/>
      <c r="O42" s="109"/>
      <c r="P42" s="76"/>
      <c r="Q42" s="125"/>
    </row>
    <row r="43" spans="6:20" ht="15.75" customHeight="1">
      <c r="M43" s="114" t="s">
        <v>19</v>
      </c>
      <c r="N43" s="120"/>
      <c r="O43" s="662" t="s">
        <v>136</v>
      </c>
      <c r="P43" s="662"/>
      <c r="Q43" s="663"/>
    </row>
    <row r="44" spans="6:20" ht="15.75" customHeight="1">
      <c r="M44" s="113"/>
      <c r="N44" s="119"/>
      <c r="O44" s="76"/>
      <c r="P44" s="666" t="s">
        <v>74</v>
      </c>
      <c r="Q44" s="667"/>
    </row>
    <row r="45" spans="6:20" ht="15" hidden="1" customHeight="1" outlineLevel="1">
      <c r="M45" s="106"/>
      <c r="N45" s="118"/>
      <c r="O45" s="76"/>
      <c r="P45" s="68"/>
      <c r="Q45" s="47" t="s">
        <v>100</v>
      </c>
    </row>
    <row r="46" spans="6:20" ht="15" hidden="1" customHeight="1" outlineLevel="1">
      <c r="M46" s="106"/>
      <c r="N46" s="118"/>
      <c r="O46" s="76"/>
      <c r="P46" s="76"/>
      <c r="Q46" s="47" t="s">
        <v>75</v>
      </c>
    </row>
    <row r="47" spans="6:20" ht="15" hidden="1" customHeight="1" outlineLevel="1">
      <c r="M47" s="106"/>
      <c r="N47" s="118"/>
      <c r="O47" s="76"/>
      <c r="P47" s="76"/>
      <c r="Q47" s="47" t="s">
        <v>73</v>
      </c>
    </row>
    <row r="48" spans="6:20" ht="15" hidden="1" customHeight="1" outlineLevel="1">
      <c r="M48" s="113"/>
      <c r="N48" s="119"/>
      <c r="O48" s="76"/>
      <c r="P48" s="76"/>
      <c r="Q48" s="47" t="s">
        <v>119</v>
      </c>
    </row>
    <row r="49" spans="11:18" ht="15" customHeight="1" collapsed="1">
      <c r="M49" s="113"/>
      <c r="N49" s="119"/>
      <c r="O49" s="76"/>
      <c r="P49" s="666" t="s">
        <v>76</v>
      </c>
      <c r="Q49" s="667"/>
    </row>
    <row r="50" spans="11:18" ht="15.75" hidden="1" customHeight="1" outlineLevel="1">
      <c r="M50" s="113"/>
      <c r="N50" s="119"/>
      <c r="O50" s="76"/>
      <c r="P50" s="68"/>
      <c r="Q50" s="47" t="s">
        <v>100</v>
      </c>
    </row>
    <row r="51" spans="11:18" ht="15" hidden="1" customHeight="1" outlineLevel="1">
      <c r="M51" s="113"/>
      <c r="N51" s="119"/>
      <c r="O51" s="76"/>
      <c r="P51" s="76"/>
      <c r="Q51" s="47" t="s">
        <v>77</v>
      </c>
    </row>
    <row r="52" spans="11:18" ht="15" hidden="1" customHeight="1" outlineLevel="1">
      <c r="M52" s="113"/>
      <c r="N52" s="119"/>
      <c r="O52" s="76"/>
      <c r="P52" s="76"/>
      <c r="Q52" s="47" t="s">
        <v>78</v>
      </c>
    </row>
    <row r="53" spans="11:18" ht="15" hidden="1" customHeight="1" outlineLevel="1">
      <c r="K53" s="6"/>
      <c r="M53" s="113"/>
      <c r="N53" s="119"/>
      <c r="O53" s="76"/>
      <c r="P53" s="57"/>
      <c r="Q53" s="47" t="s">
        <v>79</v>
      </c>
    </row>
    <row r="54" spans="11:18" ht="15.75" hidden="1" customHeight="1" outlineLevel="1">
      <c r="K54" s="6"/>
      <c r="M54" s="113"/>
      <c r="N54" s="119"/>
      <c r="O54" s="76"/>
      <c r="P54" s="57"/>
      <c r="Q54" s="47" t="s">
        <v>89</v>
      </c>
    </row>
    <row r="55" spans="11:18" ht="15.75" hidden="1" customHeight="1" outlineLevel="1">
      <c r="K55" s="6"/>
      <c r="M55" s="113"/>
      <c r="N55" s="119"/>
      <c r="O55" s="76"/>
      <c r="P55" s="76"/>
      <c r="Q55" s="47" t="s">
        <v>119</v>
      </c>
    </row>
    <row r="56" spans="11:18" ht="15" customHeight="1" collapsed="1">
      <c r="M56" s="115"/>
      <c r="N56" s="121"/>
      <c r="O56" s="129"/>
      <c r="P56" s="129"/>
      <c r="Q56" s="130"/>
    </row>
    <row r="57" spans="11:18" ht="15" customHeight="1">
      <c r="M57" s="112"/>
      <c r="N57" s="122"/>
      <c r="O57" s="133"/>
      <c r="P57" s="133"/>
      <c r="Q57" s="134"/>
    </row>
    <row r="58" spans="11:18" ht="15" customHeight="1">
      <c r="M58" s="131">
        <v>3</v>
      </c>
      <c r="N58" s="126"/>
      <c r="O58" s="662" t="s">
        <v>137</v>
      </c>
      <c r="P58" s="662"/>
      <c r="Q58" s="663"/>
    </row>
    <row r="59" spans="11:18" ht="15.75" customHeight="1">
      <c r="M59" s="111"/>
      <c r="N59" s="123"/>
      <c r="O59" s="110"/>
      <c r="P59" s="110"/>
      <c r="Q59" s="125"/>
    </row>
    <row r="60" spans="11:18" ht="15.75" customHeight="1">
      <c r="M60" s="131" t="s">
        <v>62</v>
      </c>
      <c r="N60" s="123"/>
      <c r="O60" s="662" t="s">
        <v>138</v>
      </c>
      <c r="P60" s="662"/>
      <c r="Q60" s="663"/>
      <c r="R60" s="110"/>
    </row>
    <row r="61" spans="11:18" ht="18">
      <c r="M61" s="131"/>
      <c r="N61" s="123"/>
      <c r="O61" s="140"/>
      <c r="P61" s="143" t="s">
        <v>40</v>
      </c>
      <c r="Q61" s="141"/>
      <c r="R61" s="110"/>
    </row>
    <row r="62" spans="11:18">
      <c r="M62" s="106"/>
      <c r="N62" s="118"/>
      <c r="O62" s="110"/>
      <c r="P62" s="144" t="s">
        <v>123</v>
      </c>
      <c r="Q62" s="47"/>
      <c r="R62" s="110"/>
    </row>
    <row r="63" spans="11:18">
      <c r="M63" s="135"/>
      <c r="N63" s="136"/>
      <c r="O63" s="137"/>
      <c r="P63" s="142"/>
      <c r="Q63" s="138"/>
    </row>
    <row r="65" spans="10:13">
      <c r="M65" s="21" t="s">
        <v>140</v>
      </c>
    </row>
    <row r="68" spans="10:13">
      <c r="J68" s="18"/>
    </row>
    <row r="69" spans="10:13">
      <c r="J69" s="19"/>
    </row>
    <row r="70" spans="10:13">
      <c r="J70" s="19"/>
    </row>
    <row r="71" spans="10:13">
      <c r="J71" s="18"/>
    </row>
    <row r="72" spans="10:13">
      <c r="J72" s="19"/>
    </row>
    <row r="73" spans="10:13">
      <c r="J73" s="20"/>
    </row>
    <row r="74" spans="10:13">
      <c r="J74" s="18"/>
    </row>
  </sheetData>
  <mergeCells count="27">
    <mergeCell ref="G3:H3"/>
    <mergeCell ref="H6:H8"/>
    <mergeCell ref="H14:H16"/>
    <mergeCell ref="H17:H20"/>
    <mergeCell ref="H22:H24"/>
    <mergeCell ref="P8:Q8"/>
    <mergeCell ref="P6:Q6"/>
    <mergeCell ref="O5:Q5"/>
    <mergeCell ref="P16:Q16"/>
    <mergeCell ref="P18:Q18"/>
    <mergeCell ref="O15:Q15"/>
    <mergeCell ref="P17:Q17"/>
    <mergeCell ref="O60:Q60"/>
    <mergeCell ref="P49:Q49"/>
    <mergeCell ref="P44:Q44"/>
    <mergeCell ref="P37:Q37"/>
    <mergeCell ref="P26:Q26"/>
    <mergeCell ref="O20:Q20"/>
    <mergeCell ref="O36:Q36"/>
    <mergeCell ref="O43:Q43"/>
    <mergeCell ref="O58:Q58"/>
    <mergeCell ref="P21:Q21"/>
    <mergeCell ref="K24:K26"/>
    <mergeCell ref="J3:K3"/>
    <mergeCell ref="K6:K8"/>
    <mergeCell ref="K14:K17"/>
    <mergeCell ref="K18:K20"/>
  </mergeCells>
  <conditionalFormatting sqref="Q50:Q57 O60:O61 Q7 P37 Q45:Q48 Q22:Q25 Q19 Q38:Q41 P42 P44:P57 P21:P35 Q27:Q35 P6:P14 Q9:Q14 O5:O58 N20:N36 M22:M36 M16:M17 P17:P19 Q17 N7:N18 M7:M14">
    <cfRule type="cellIs" dxfId="18" priority="10" operator="equal">
      <formula>"-"</formula>
    </cfRule>
    <cfRule type="cellIs" dxfId="17" priority="11" operator="equal">
      <formula>"w"</formula>
    </cfRule>
    <cfRule type="cellIs" dxfId="16" priority="12" operator="equal">
      <formula>"X"</formula>
    </cfRule>
  </conditionalFormatting>
  <conditionalFormatting sqref="Q50:Q57 O60:O61 Q7 P37 Q45:Q48 Q22:Q25 Q19 Q38:Q41 P42 P44:P57 P21:P35 Q27:Q35 P6:P14 Q9:Q14 O5:O58 N20:N36 M22:M36 M16:M17 P17:P19 Q17 N7:N18 M7:M14">
    <cfRule type="cellIs" dxfId="15" priority="9" operator="equal">
      <formula>"_"</formula>
    </cfRule>
  </conditionalFormatting>
  <conditionalFormatting sqref="T14:T17">
    <cfRule type="cellIs" dxfId="14" priority="6" operator="equal">
      <formula>"-"</formula>
    </cfRule>
    <cfRule type="cellIs" dxfId="13" priority="7" operator="equal">
      <formula>"w"</formula>
    </cfRule>
    <cfRule type="cellIs" dxfId="12" priority="8" operator="equal">
      <formula>"X"</formula>
    </cfRule>
  </conditionalFormatting>
  <conditionalFormatting sqref="T14:T17">
    <cfRule type="cellIs" dxfId="11" priority="5" operator="equal">
      <formula>"_"</formula>
    </cfRule>
  </conditionalFormatting>
  <conditionalFormatting sqref="T19:T24">
    <cfRule type="cellIs" dxfId="10" priority="2" operator="equal">
      <formula>"-"</formula>
    </cfRule>
    <cfRule type="cellIs" dxfId="9" priority="3" operator="equal">
      <formula>"w"</formula>
    </cfRule>
    <cfRule type="cellIs" dxfId="8" priority="4" operator="equal">
      <formula>"X"</formula>
    </cfRule>
  </conditionalFormatting>
  <conditionalFormatting sqref="T19:T24">
    <cfRule type="cellIs" dxfId="7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7030A0"/>
  </sheetPr>
  <dimension ref="A1:EP66"/>
  <sheetViews>
    <sheetView topLeftCell="B18" zoomScale="80" zoomScaleNormal="80" workbookViewId="0">
      <selection activeCell="M38" sqref="M38"/>
    </sheetView>
  </sheetViews>
  <sheetFormatPr defaultRowHeight="15" outlineLevelRow="1"/>
  <cols>
    <col min="1" max="1" width="51.42578125" bestFit="1" customWidth="1"/>
    <col min="2" max="2" width="40.7109375" bestFit="1" customWidth="1"/>
    <col min="3" max="3" width="8.42578125" customWidth="1"/>
    <col min="4" max="4" width="32.140625" bestFit="1" customWidth="1"/>
    <col min="5" max="5" width="26.7109375" bestFit="1" customWidth="1"/>
    <col min="6" max="6" width="20.42578125" bestFit="1" customWidth="1"/>
    <col min="8" max="8" width="8.85546875" bestFit="1" customWidth="1"/>
    <col min="9" max="9" width="8.7109375" bestFit="1" customWidth="1"/>
    <col min="10" max="10" width="10.28515625" bestFit="1" customWidth="1"/>
    <col min="11" max="11" width="7.85546875" bestFit="1" customWidth="1"/>
    <col min="12" max="12" width="8.85546875" bestFit="1" customWidth="1"/>
    <col min="13" max="13" width="23.28515625" customWidth="1"/>
    <col min="14" max="14" width="20.140625" customWidth="1"/>
    <col min="15" max="15" width="9.28515625" customWidth="1"/>
    <col min="16" max="16" width="19.85546875" customWidth="1"/>
    <col min="17" max="17" width="18.28515625" customWidth="1"/>
    <col min="18" max="18" width="17.5703125" customWidth="1"/>
    <col min="19" max="19" width="8.5703125" customWidth="1"/>
    <col min="20" max="20" width="18.140625" customWidth="1"/>
    <col min="21" max="21" width="15.140625" customWidth="1"/>
    <col min="22" max="22" width="11" customWidth="1"/>
    <col min="23" max="23" width="13" customWidth="1"/>
    <col min="24" max="24" width="9" bestFit="1" customWidth="1"/>
    <col min="25" max="25" width="8.7109375" bestFit="1" customWidth="1"/>
    <col min="26" max="26" width="8.85546875" bestFit="1" customWidth="1"/>
    <col min="28" max="28" width="8.42578125" bestFit="1" customWidth="1"/>
    <col min="29" max="30" width="8.85546875" bestFit="1" customWidth="1"/>
    <col min="32" max="32" width="15.7109375" customWidth="1"/>
    <col min="33" max="33" width="9.5703125" bestFit="1" customWidth="1"/>
    <col min="34" max="34" width="14.7109375" customWidth="1"/>
    <col min="35" max="35" width="13.42578125" bestFit="1" customWidth="1"/>
    <col min="36" max="36" width="15.140625" customWidth="1"/>
    <col min="37" max="37" width="8.85546875" bestFit="1" customWidth="1"/>
    <col min="39" max="39" width="18.42578125" customWidth="1"/>
    <col min="40" max="40" width="17" customWidth="1"/>
    <col min="41" max="41" width="16.5703125" customWidth="1"/>
    <col min="42" max="42" width="12.5703125" customWidth="1"/>
    <col min="43" max="43" width="8.85546875" bestFit="1" customWidth="1"/>
    <col min="44" max="44" width="7" bestFit="1" customWidth="1"/>
    <col min="45" max="45" width="8.5703125" bestFit="1" customWidth="1"/>
    <col min="46" max="46" width="7.7109375" bestFit="1" customWidth="1"/>
    <col min="47" max="47" width="8.85546875" bestFit="1" customWidth="1"/>
    <col min="48" max="48" width="5.7109375" bestFit="1" customWidth="1"/>
    <col min="49" max="49" width="8.85546875" bestFit="1" customWidth="1"/>
    <col min="51" max="53" width="8.7109375" bestFit="1" customWidth="1"/>
    <col min="57" max="57" width="8.7109375" bestFit="1" customWidth="1"/>
    <col min="58" max="59" width="9" bestFit="1" customWidth="1"/>
    <col min="60" max="60" width="8.42578125" bestFit="1" customWidth="1"/>
    <col min="61" max="62" width="8.7109375" bestFit="1" customWidth="1"/>
    <col min="63" max="65" width="9" bestFit="1" customWidth="1"/>
    <col min="66" max="66" width="12.85546875" customWidth="1"/>
    <col min="67" max="67" width="8.85546875" bestFit="1" customWidth="1"/>
    <col min="69" max="69" width="8.42578125" bestFit="1" customWidth="1"/>
    <col min="70" max="71" width="8.85546875" bestFit="1" customWidth="1"/>
    <col min="75" max="75" width="8.7109375" bestFit="1" customWidth="1"/>
    <col min="76" max="76" width="9" bestFit="1" customWidth="1"/>
    <col min="77" max="77" width="8.7109375" bestFit="1" customWidth="1"/>
    <col min="78" max="79" width="8.85546875" bestFit="1" customWidth="1"/>
    <col min="80" max="80" width="7.85546875" bestFit="1" customWidth="1"/>
    <col min="81" max="81" width="9" bestFit="1" customWidth="1"/>
    <col min="82" max="82" width="8.7109375" bestFit="1" customWidth="1"/>
    <col min="83" max="83" width="8.85546875" bestFit="1" customWidth="1"/>
    <col min="84" max="84" width="16.85546875" customWidth="1"/>
    <col min="85" max="85" width="8.85546875" bestFit="1" customWidth="1"/>
    <col min="86" max="86" width="9" bestFit="1" customWidth="1"/>
    <col min="87" max="87" width="8.85546875" bestFit="1" customWidth="1"/>
    <col min="88" max="88" width="8.7109375" bestFit="1" customWidth="1"/>
    <col min="89" max="89" width="13.140625" customWidth="1"/>
    <col min="90" max="90" width="16.7109375" customWidth="1"/>
    <col min="91" max="91" width="14.28515625" customWidth="1"/>
    <col min="92" max="92" width="8.85546875" bestFit="1" customWidth="1"/>
    <col min="93" max="93" width="11" bestFit="1" customWidth="1"/>
    <col min="94" max="94" width="8.7109375" bestFit="1" customWidth="1"/>
    <col min="95" max="95" width="5.85546875" bestFit="1" customWidth="1"/>
    <col min="96" max="97" width="9" bestFit="1" customWidth="1"/>
    <col min="98" max="98" width="8.85546875" bestFit="1" customWidth="1"/>
    <col min="100" max="100" width="8.42578125" bestFit="1" customWidth="1"/>
    <col min="101" max="102" width="8.85546875" bestFit="1" customWidth="1"/>
    <col min="104" max="104" width="8.85546875" bestFit="1" customWidth="1"/>
    <col min="105" max="105" width="8.5703125" bestFit="1" customWidth="1"/>
    <col min="106" max="106" width="9" bestFit="1" customWidth="1"/>
    <col min="107" max="107" width="6" bestFit="1" customWidth="1"/>
    <col min="108" max="108" width="8.28515625" bestFit="1" customWidth="1"/>
    <col min="109" max="109" width="7.28515625" bestFit="1" customWidth="1"/>
    <col min="111" max="111" width="8.42578125" bestFit="1" customWidth="1"/>
    <col min="112" max="112" width="8.7109375" bestFit="1" customWidth="1"/>
    <col min="113" max="113" width="9" bestFit="1" customWidth="1"/>
    <col min="114" max="114" width="8.7109375" bestFit="1" customWidth="1"/>
    <col min="115" max="115" width="8.28515625" bestFit="1" customWidth="1"/>
    <col min="116" max="116" width="5.5703125" bestFit="1" customWidth="1"/>
    <col min="117" max="117" width="8.5703125" bestFit="1" customWidth="1"/>
    <col min="118" max="118" width="9" bestFit="1" customWidth="1"/>
    <col min="119" max="119" width="6.5703125" bestFit="1" customWidth="1"/>
    <col min="120" max="120" width="8.85546875" bestFit="1" customWidth="1"/>
    <col min="121" max="121" width="8.7109375" bestFit="1" customWidth="1"/>
    <col min="123" max="123" width="8.85546875" bestFit="1" customWidth="1"/>
    <col min="124" max="124" width="8.5703125" bestFit="1" customWidth="1"/>
    <col min="125" max="125" width="2" bestFit="1" customWidth="1"/>
    <col min="126" max="126" width="1.85546875" bestFit="1" customWidth="1"/>
    <col min="127" max="127" width="8.7109375" bestFit="1" customWidth="1"/>
    <col min="128" max="128" width="8.5703125" bestFit="1" customWidth="1"/>
    <col min="129" max="129" width="5" bestFit="1" customWidth="1"/>
    <col min="130" max="132" width="9" bestFit="1" customWidth="1"/>
    <col min="134" max="134" width="8.42578125" bestFit="1" customWidth="1"/>
    <col min="135" max="135" width="7" bestFit="1" customWidth="1"/>
    <col min="139" max="139" width="9" bestFit="1" customWidth="1"/>
    <col min="141" max="141" width="6.85546875" bestFit="1" customWidth="1"/>
    <col min="142" max="142" width="8.42578125" bestFit="1" customWidth="1"/>
    <col min="143" max="143" width="2" bestFit="1" customWidth="1"/>
    <col min="144" max="144" width="8.85546875" bestFit="1" customWidth="1"/>
  </cols>
  <sheetData>
    <row r="1" spans="1:6" ht="16.5" thickBot="1">
      <c r="A1" s="3" t="s">
        <v>181</v>
      </c>
    </row>
    <row r="2" spans="1:6" ht="15.75" thickBot="1">
      <c r="A2" s="241" t="s">
        <v>168</v>
      </c>
      <c r="B2" s="241" t="s">
        <v>167</v>
      </c>
      <c r="C2" s="241"/>
      <c r="D2" s="684" t="s">
        <v>166</v>
      </c>
      <c r="E2" s="685"/>
      <c r="F2" s="1"/>
    </row>
    <row r="3" spans="1:6" ht="15.75">
      <c r="A3" s="242">
        <v>1</v>
      </c>
      <c r="B3" s="243" t="s">
        <v>13</v>
      </c>
      <c r="C3" s="311" t="s">
        <v>148</v>
      </c>
      <c r="D3" s="257" t="s">
        <v>170</v>
      </c>
      <c r="E3" s="223"/>
      <c r="F3" s="1"/>
    </row>
    <row r="4" spans="1:6" ht="15.75" outlineLevel="1">
      <c r="A4" s="244"/>
      <c r="B4" s="218"/>
      <c r="C4" s="312"/>
      <c r="D4" s="224"/>
      <c r="E4" s="225" t="s">
        <v>165</v>
      </c>
      <c r="F4" s="1"/>
    </row>
    <row r="5" spans="1:6" ht="15.75" outlineLevel="1">
      <c r="A5" s="245"/>
      <c r="B5" s="221"/>
      <c r="C5" s="313"/>
      <c r="D5" s="226"/>
      <c r="E5" s="225" t="s">
        <v>169</v>
      </c>
      <c r="F5" s="1"/>
    </row>
    <row r="6" spans="1:6" ht="15.75">
      <c r="A6" s="244">
        <v>2</v>
      </c>
      <c r="B6" s="246" t="s">
        <v>142</v>
      </c>
      <c r="C6" s="312" t="s">
        <v>150</v>
      </c>
      <c r="D6" s="226" t="s">
        <v>171</v>
      </c>
      <c r="E6" s="227"/>
      <c r="F6" s="1"/>
    </row>
    <row r="7" spans="1:6" ht="15.75">
      <c r="A7" s="245"/>
      <c r="B7" s="219"/>
      <c r="C7" s="314" t="s">
        <v>162</v>
      </c>
      <c r="D7" s="222" t="s">
        <v>172</v>
      </c>
      <c r="E7" s="227"/>
      <c r="F7" s="1"/>
    </row>
    <row r="8" spans="1:6" ht="15.75">
      <c r="A8" s="245"/>
      <c r="B8" s="221"/>
      <c r="C8" s="313" t="s">
        <v>339</v>
      </c>
      <c r="D8" s="222" t="s">
        <v>173</v>
      </c>
      <c r="E8" s="227"/>
      <c r="F8" s="1"/>
    </row>
    <row r="9" spans="1:6" ht="15.75">
      <c r="A9" s="245"/>
      <c r="B9" s="221"/>
      <c r="C9" s="313" t="s">
        <v>340</v>
      </c>
      <c r="D9" s="222" t="s">
        <v>174</v>
      </c>
      <c r="E9" s="227"/>
      <c r="F9" s="1"/>
    </row>
    <row r="10" spans="1:6" ht="15.75" outlineLevel="1">
      <c r="A10" s="245"/>
      <c r="B10" s="221"/>
      <c r="C10" s="313" t="s">
        <v>504</v>
      </c>
      <c r="D10" s="226" t="s">
        <v>504</v>
      </c>
      <c r="E10" s="225" t="s">
        <v>100</v>
      </c>
      <c r="F10" s="1"/>
    </row>
    <row r="11" spans="1:6" ht="15.75" outlineLevel="1">
      <c r="A11" s="245"/>
      <c r="B11" s="221"/>
      <c r="C11" s="313" t="s">
        <v>505</v>
      </c>
      <c r="D11" s="226" t="s">
        <v>505</v>
      </c>
      <c r="E11" s="225" t="s">
        <v>75</v>
      </c>
      <c r="F11" s="1"/>
    </row>
    <row r="12" spans="1:6" ht="15.75" outlineLevel="1">
      <c r="A12" s="245"/>
      <c r="B12" s="221"/>
      <c r="C12" s="313" t="s">
        <v>506</v>
      </c>
      <c r="D12" s="226" t="s">
        <v>506</v>
      </c>
      <c r="E12" s="225" t="s">
        <v>73</v>
      </c>
      <c r="F12" s="1"/>
    </row>
    <row r="13" spans="1:6" ht="15.75" outlineLevel="1">
      <c r="A13" s="245"/>
      <c r="B13" s="221"/>
      <c r="C13" s="313" t="s">
        <v>507</v>
      </c>
      <c r="D13" s="226" t="s">
        <v>507</v>
      </c>
      <c r="E13" s="225" t="s">
        <v>119</v>
      </c>
      <c r="F13" s="1"/>
    </row>
    <row r="14" spans="1:6" ht="15.75">
      <c r="A14" s="245"/>
      <c r="B14" s="221"/>
      <c r="C14" s="313" t="s">
        <v>341</v>
      </c>
      <c r="D14" s="222" t="s">
        <v>175</v>
      </c>
      <c r="E14" s="227"/>
      <c r="F14" s="1"/>
    </row>
    <row r="15" spans="1:6" ht="15.75" outlineLevel="1">
      <c r="A15" s="245"/>
      <c r="B15" s="221"/>
      <c r="C15" s="313" t="s">
        <v>513</v>
      </c>
      <c r="D15" s="226" t="s">
        <v>513</v>
      </c>
      <c r="E15" s="225" t="s">
        <v>100</v>
      </c>
      <c r="F15" s="1"/>
    </row>
    <row r="16" spans="1:6" ht="15.75" outlineLevel="1">
      <c r="A16" s="245"/>
      <c r="B16" s="221"/>
      <c r="C16" s="313" t="s">
        <v>512</v>
      </c>
      <c r="D16" s="226" t="s">
        <v>512</v>
      </c>
      <c r="E16" s="225" t="s">
        <v>77</v>
      </c>
      <c r="F16" s="1"/>
    </row>
    <row r="17" spans="1:6" ht="15.75" outlineLevel="1">
      <c r="A17" s="245"/>
      <c r="B17" s="221"/>
      <c r="C17" s="313" t="s">
        <v>511</v>
      </c>
      <c r="D17" s="226" t="s">
        <v>511</v>
      </c>
      <c r="E17" s="225" t="s">
        <v>78</v>
      </c>
      <c r="F17" s="1"/>
    </row>
    <row r="18" spans="1:6" ht="15.75" outlineLevel="1">
      <c r="A18" s="245"/>
      <c r="B18" s="221"/>
      <c r="C18" s="313" t="s">
        <v>510</v>
      </c>
      <c r="D18" s="226" t="s">
        <v>510</v>
      </c>
      <c r="E18" s="225" t="s">
        <v>79</v>
      </c>
      <c r="F18" s="1"/>
    </row>
    <row r="19" spans="1:6" ht="15.75" outlineLevel="1">
      <c r="A19" s="245"/>
      <c r="B19" s="221"/>
      <c r="C19" s="313" t="s">
        <v>509</v>
      </c>
      <c r="D19" s="226" t="s">
        <v>509</v>
      </c>
      <c r="E19" s="225" t="s">
        <v>89</v>
      </c>
      <c r="F19" s="1"/>
    </row>
    <row r="20" spans="1:6" ht="15.75" outlineLevel="1">
      <c r="A20" s="245"/>
      <c r="B20" s="221"/>
      <c r="C20" s="313" t="s">
        <v>508</v>
      </c>
      <c r="D20" s="238" t="s">
        <v>508</v>
      </c>
      <c r="E20" s="225" t="s">
        <v>119</v>
      </c>
      <c r="F20" s="1"/>
    </row>
    <row r="21" spans="1:6" ht="15.75">
      <c r="A21" s="244">
        <v>3</v>
      </c>
      <c r="B21" s="246" t="s">
        <v>143</v>
      </c>
      <c r="C21" s="312"/>
      <c r="D21" s="238" t="s">
        <v>361</v>
      </c>
      <c r="E21" s="227"/>
      <c r="F21" s="1"/>
    </row>
    <row r="22" spans="1:6" ht="15.75">
      <c r="A22" s="247">
        <v>4</v>
      </c>
      <c r="B22" s="248" t="s">
        <v>144</v>
      </c>
      <c r="C22" s="315"/>
      <c r="D22" s="239" t="s">
        <v>361</v>
      </c>
      <c r="E22" s="228"/>
      <c r="F22" s="1"/>
    </row>
    <row r="23" spans="1:6" ht="15.75">
      <c r="A23" s="247">
        <v>5</v>
      </c>
      <c r="B23" s="248" t="s">
        <v>20</v>
      </c>
      <c r="C23" s="315" t="s">
        <v>342</v>
      </c>
      <c r="D23" s="232" t="s">
        <v>176</v>
      </c>
      <c r="E23" s="228"/>
      <c r="F23" s="1"/>
    </row>
    <row r="24" spans="1:6" ht="15.75">
      <c r="A24" s="247"/>
      <c r="B24" s="230"/>
      <c r="C24" s="316" t="s">
        <v>343</v>
      </c>
      <c r="D24" s="232" t="s">
        <v>177</v>
      </c>
      <c r="E24" s="228"/>
      <c r="F24" s="1"/>
    </row>
    <row r="25" spans="1:6" ht="15.75" hidden="1">
      <c r="A25" s="247"/>
      <c r="B25" s="220" t="s">
        <v>160</v>
      </c>
      <c r="C25" s="315"/>
      <c r="D25" s="231"/>
      <c r="E25" s="228"/>
      <c r="F25" s="1"/>
    </row>
    <row r="26" spans="1:6" ht="15.75" hidden="1">
      <c r="A26" s="247"/>
      <c r="B26" s="230" t="s">
        <v>100</v>
      </c>
      <c r="C26" s="316"/>
      <c r="D26" s="231"/>
      <c r="E26" s="228"/>
      <c r="F26" s="1"/>
    </row>
    <row r="27" spans="1:6" ht="15.75" hidden="1">
      <c r="A27" s="247"/>
      <c r="B27" s="230" t="s">
        <v>75</v>
      </c>
      <c r="C27" s="316"/>
      <c r="D27" s="231"/>
      <c r="E27" s="228"/>
      <c r="F27" s="1"/>
    </row>
    <row r="28" spans="1:6" ht="15.75" hidden="1">
      <c r="A28" s="247"/>
      <c r="B28" s="230" t="s">
        <v>73</v>
      </c>
      <c r="C28" s="316"/>
      <c r="D28" s="231"/>
      <c r="E28" s="228"/>
      <c r="F28" s="1"/>
    </row>
    <row r="29" spans="1:6" ht="15.75" outlineLevel="1" collapsed="1">
      <c r="A29" s="247"/>
      <c r="B29" s="230"/>
      <c r="C29" s="316" t="s">
        <v>514</v>
      </c>
      <c r="D29" s="233"/>
      <c r="E29" s="234" t="s">
        <v>100</v>
      </c>
      <c r="F29" s="1"/>
    </row>
    <row r="30" spans="1:6" ht="15.75" outlineLevel="1" collapsed="1">
      <c r="A30" s="247"/>
      <c r="B30" s="230"/>
      <c r="C30" s="316" t="s">
        <v>515</v>
      </c>
      <c r="D30" s="231"/>
      <c r="E30" s="234" t="s">
        <v>75</v>
      </c>
      <c r="F30" s="1"/>
    </row>
    <row r="31" spans="1:6" ht="15.75" outlineLevel="1">
      <c r="A31" s="247"/>
      <c r="B31" s="248"/>
      <c r="C31" s="315" t="s">
        <v>516</v>
      </c>
      <c r="D31" s="231"/>
      <c r="E31" s="234" t="s">
        <v>73</v>
      </c>
      <c r="F31" s="1"/>
    </row>
    <row r="32" spans="1:6" ht="15.75" outlineLevel="1">
      <c r="A32" s="247"/>
      <c r="B32" s="248"/>
      <c r="C32" s="315" t="s">
        <v>517</v>
      </c>
      <c r="D32" s="231"/>
      <c r="E32" s="234" t="s">
        <v>119</v>
      </c>
      <c r="F32" s="1"/>
    </row>
    <row r="33" spans="1:139" ht="15.75">
      <c r="A33" s="247"/>
      <c r="B33" s="248"/>
      <c r="C33" s="315" t="s">
        <v>344</v>
      </c>
      <c r="D33" s="232" t="s">
        <v>175</v>
      </c>
      <c r="E33" s="229"/>
      <c r="F33" s="1"/>
    </row>
    <row r="34" spans="1:139" ht="15.75" outlineLevel="1">
      <c r="A34" s="247"/>
      <c r="B34" s="248"/>
      <c r="C34" s="315" t="s">
        <v>518</v>
      </c>
      <c r="D34" s="233"/>
      <c r="E34" s="234" t="s">
        <v>100</v>
      </c>
      <c r="F34" s="1"/>
    </row>
    <row r="35" spans="1:139" ht="15.75" outlineLevel="1">
      <c r="A35" s="247"/>
      <c r="B35" s="248"/>
      <c r="C35" s="315" t="s">
        <v>519</v>
      </c>
      <c r="D35" s="231"/>
      <c r="E35" s="234" t="s">
        <v>77</v>
      </c>
      <c r="F35" s="1"/>
    </row>
    <row r="36" spans="1:139" ht="15.75" outlineLevel="1">
      <c r="A36" s="247"/>
      <c r="B36" s="248"/>
      <c r="C36" s="315" t="s">
        <v>520</v>
      </c>
      <c r="D36" s="231"/>
      <c r="E36" s="234" t="s">
        <v>78</v>
      </c>
      <c r="F36" s="1"/>
    </row>
    <row r="37" spans="1:139" ht="15.75" outlineLevel="1">
      <c r="A37" s="247"/>
      <c r="B37" s="248"/>
      <c r="C37" s="315" t="s">
        <v>521</v>
      </c>
      <c r="D37" s="231"/>
      <c r="E37" s="234" t="s">
        <v>79</v>
      </c>
      <c r="F37" s="1"/>
    </row>
    <row r="38" spans="1:139" ht="15.75" outlineLevel="1">
      <c r="A38" s="247"/>
      <c r="B38" s="248"/>
      <c r="C38" s="315" t="s">
        <v>522</v>
      </c>
      <c r="D38" s="231"/>
      <c r="E38" s="234" t="s">
        <v>89</v>
      </c>
      <c r="F38" s="1"/>
    </row>
    <row r="39" spans="1:139" ht="15.75" outlineLevel="1">
      <c r="A39" s="247"/>
      <c r="B39" s="248"/>
      <c r="C39" s="315" t="s">
        <v>523</v>
      </c>
      <c r="D39" s="231"/>
      <c r="E39" s="234" t="s">
        <v>119</v>
      </c>
      <c r="F39" s="1"/>
    </row>
    <row r="40" spans="1:139" ht="15.75">
      <c r="A40" s="247"/>
      <c r="B40" s="248"/>
      <c r="C40" s="315" t="s">
        <v>345</v>
      </c>
      <c r="D40" s="240" t="s">
        <v>178</v>
      </c>
      <c r="E40" s="229"/>
      <c r="F40" s="1"/>
    </row>
    <row r="41" spans="1:139" ht="15.75">
      <c r="A41" s="247">
        <v>6</v>
      </c>
      <c r="B41" s="248" t="s">
        <v>146</v>
      </c>
      <c r="C41" s="315" t="s">
        <v>346</v>
      </c>
      <c r="D41" s="231" t="s">
        <v>179</v>
      </c>
      <c r="E41" s="228"/>
      <c r="F41" s="1"/>
    </row>
    <row r="42" spans="1:139" ht="15.75">
      <c r="A42" s="247">
        <v>7</v>
      </c>
      <c r="B42" s="248" t="s">
        <v>62</v>
      </c>
      <c r="C42" s="315" t="s">
        <v>347</v>
      </c>
      <c r="D42" s="231" t="s">
        <v>180</v>
      </c>
      <c r="E42" s="228"/>
      <c r="F42" s="1"/>
    </row>
    <row r="43" spans="1:139" ht="15.75" thickBot="1">
      <c r="A43" s="235">
        <v>8</v>
      </c>
      <c r="B43" s="249" t="s">
        <v>147</v>
      </c>
      <c r="C43" s="310"/>
      <c r="D43" s="236"/>
      <c r="E43" s="237"/>
      <c r="F43" s="1"/>
    </row>
    <row r="44" spans="1:139">
      <c r="A44" s="338"/>
      <c r="B44" s="339"/>
      <c r="C44" s="339"/>
      <c r="D44" s="340"/>
      <c r="E44" s="340"/>
      <c r="F44" s="1"/>
    </row>
    <row r="45" spans="1:139">
      <c r="A45" s="338"/>
      <c r="B45" s="339"/>
      <c r="C45" s="339"/>
      <c r="D45" s="340"/>
      <c r="E45" s="340"/>
      <c r="F45" s="1"/>
    </row>
    <row r="46" spans="1:139" ht="178.5">
      <c r="A46" s="272" t="s">
        <v>367</v>
      </c>
      <c r="B46" s="341" t="s">
        <v>368</v>
      </c>
      <c r="C46" s="341" t="s">
        <v>369</v>
      </c>
      <c r="D46" s="341" t="s">
        <v>370</v>
      </c>
      <c r="E46" s="341" t="s">
        <v>371</v>
      </c>
      <c r="F46" s="341" t="s">
        <v>372</v>
      </c>
      <c r="G46" s="342" t="s">
        <v>373</v>
      </c>
      <c r="H46" s="343" t="s">
        <v>374</v>
      </c>
      <c r="I46" s="344" t="s">
        <v>375</v>
      </c>
      <c r="J46" s="272" t="s">
        <v>376</v>
      </c>
      <c r="K46" s="342" t="s">
        <v>377</v>
      </c>
      <c r="L46" s="345" t="s">
        <v>378</v>
      </c>
      <c r="M46" s="346" t="s">
        <v>379</v>
      </c>
      <c r="N46" s="346" t="s">
        <v>380</v>
      </c>
      <c r="O46" s="346" t="s">
        <v>381</v>
      </c>
      <c r="P46" s="346" t="s">
        <v>382</v>
      </c>
      <c r="Q46" s="346" t="s">
        <v>383</v>
      </c>
      <c r="R46" s="346" t="s">
        <v>384</v>
      </c>
      <c r="S46" s="346" t="s">
        <v>385</v>
      </c>
      <c r="T46" s="346" t="s">
        <v>386</v>
      </c>
      <c r="U46" s="346" t="s">
        <v>387</v>
      </c>
      <c r="V46" s="347" t="s">
        <v>388</v>
      </c>
      <c r="W46" s="345" t="s">
        <v>389</v>
      </c>
      <c r="X46" s="346" t="s">
        <v>390</v>
      </c>
      <c r="Y46" s="346" t="s">
        <v>391</v>
      </c>
      <c r="Z46" s="346" t="s">
        <v>392</v>
      </c>
      <c r="AA46" s="346" t="s">
        <v>393</v>
      </c>
      <c r="AB46" s="346" t="s">
        <v>394</v>
      </c>
      <c r="AC46" s="346" t="s">
        <v>395</v>
      </c>
      <c r="AD46" s="346" t="s">
        <v>396</v>
      </c>
      <c r="AE46" s="346" t="s">
        <v>397</v>
      </c>
      <c r="AF46" s="346" t="s">
        <v>398</v>
      </c>
      <c r="AG46" s="346" t="s">
        <v>399</v>
      </c>
      <c r="AH46" s="346" t="s">
        <v>400</v>
      </c>
      <c r="AI46" s="346" t="s">
        <v>401</v>
      </c>
      <c r="AJ46" s="346" t="s">
        <v>402</v>
      </c>
      <c r="AK46" s="346" t="s">
        <v>403</v>
      </c>
      <c r="AL46" s="346" t="s">
        <v>404</v>
      </c>
      <c r="AM46" s="346" t="s">
        <v>405</v>
      </c>
      <c r="AN46" s="346" t="s">
        <v>406</v>
      </c>
      <c r="AO46" s="347" t="s">
        <v>407</v>
      </c>
      <c r="AP46" s="345" t="s">
        <v>408</v>
      </c>
      <c r="AQ46" s="345" t="s">
        <v>409</v>
      </c>
      <c r="AR46" s="345" t="s">
        <v>410</v>
      </c>
      <c r="AS46" s="345" t="s">
        <v>411</v>
      </c>
      <c r="AT46" s="345" t="s">
        <v>412</v>
      </c>
      <c r="AU46" s="345" t="s">
        <v>413</v>
      </c>
      <c r="AV46" s="345" t="s">
        <v>414</v>
      </c>
      <c r="AW46" s="345" t="s">
        <v>415</v>
      </c>
      <c r="AX46" s="345" t="s">
        <v>416</v>
      </c>
      <c r="AY46" s="345" t="s">
        <v>417</v>
      </c>
      <c r="AZ46" s="345" t="s">
        <v>418</v>
      </c>
      <c r="BA46" s="345" t="s">
        <v>419</v>
      </c>
      <c r="BB46" s="345" t="s">
        <v>420</v>
      </c>
      <c r="BC46" s="345" t="s">
        <v>421</v>
      </c>
      <c r="BD46" s="345" t="s">
        <v>422</v>
      </c>
      <c r="BE46" s="345" t="s">
        <v>423</v>
      </c>
      <c r="BF46" s="345" t="s">
        <v>424</v>
      </c>
      <c r="BG46" s="345" t="s">
        <v>425</v>
      </c>
      <c r="BH46" s="345" t="s">
        <v>426</v>
      </c>
      <c r="BI46" s="345" t="s">
        <v>427</v>
      </c>
      <c r="BJ46" s="345" t="s">
        <v>428</v>
      </c>
      <c r="BK46" s="345" t="s">
        <v>429</v>
      </c>
      <c r="BL46" s="345" t="s">
        <v>430</v>
      </c>
      <c r="BM46" s="345" t="s">
        <v>431</v>
      </c>
      <c r="BN46" s="346" t="s">
        <v>432</v>
      </c>
      <c r="BO46" s="346" t="s">
        <v>433</v>
      </c>
      <c r="BP46" s="346" t="s">
        <v>434</v>
      </c>
      <c r="BQ46" s="346" t="s">
        <v>435</v>
      </c>
      <c r="BR46" s="346" t="s">
        <v>436</v>
      </c>
      <c r="BS46" s="346" t="s">
        <v>437</v>
      </c>
      <c r="BT46" s="346" t="s">
        <v>438</v>
      </c>
      <c r="BU46" s="346" t="s">
        <v>439</v>
      </c>
      <c r="BV46" s="346" t="s">
        <v>440</v>
      </c>
      <c r="BW46" s="346" t="s">
        <v>441</v>
      </c>
      <c r="BX46" s="346" t="s">
        <v>442</v>
      </c>
      <c r="BY46" s="346" t="s">
        <v>443</v>
      </c>
      <c r="BZ46" s="346" t="s">
        <v>444</v>
      </c>
      <c r="CA46" s="346" t="s">
        <v>445</v>
      </c>
      <c r="CB46" s="346" t="s">
        <v>446</v>
      </c>
      <c r="CC46" s="346" t="s">
        <v>447</v>
      </c>
      <c r="CD46" s="346" t="s">
        <v>448</v>
      </c>
      <c r="CE46" s="346" t="s">
        <v>449</v>
      </c>
      <c r="CF46" s="346" t="s">
        <v>450</v>
      </c>
      <c r="CG46" s="346" t="s">
        <v>451</v>
      </c>
      <c r="CH46" s="346" t="s">
        <v>452</v>
      </c>
      <c r="CI46" s="346" t="s">
        <v>453</v>
      </c>
      <c r="CJ46" s="346" t="s">
        <v>454</v>
      </c>
      <c r="CK46" s="346" t="s">
        <v>455</v>
      </c>
      <c r="CL46" s="346" t="s">
        <v>456</v>
      </c>
      <c r="CM46" s="346" t="s">
        <v>457</v>
      </c>
      <c r="CN46" s="347" t="s">
        <v>458</v>
      </c>
      <c r="CO46" s="345" t="s">
        <v>459</v>
      </c>
      <c r="CP46" s="346" t="s">
        <v>460</v>
      </c>
      <c r="CQ46" s="346" t="s">
        <v>461</v>
      </c>
      <c r="CR46" s="346" t="s">
        <v>462</v>
      </c>
      <c r="CS46" s="346" t="s">
        <v>463</v>
      </c>
      <c r="CT46" s="346" t="s">
        <v>464</v>
      </c>
      <c r="CU46" s="346" t="s">
        <v>465</v>
      </c>
      <c r="CV46" s="346" t="s">
        <v>466</v>
      </c>
      <c r="CW46" s="346" t="s">
        <v>467</v>
      </c>
      <c r="CX46" s="346" t="s">
        <v>468</v>
      </c>
      <c r="CY46" s="347" t="s">
        <v>469</v>
      </c>
      <c r="CZ46" s="345" t="s">
        <v>470</v>
      </c>
      <c r="DA46" s="346" t="s">
        <v>471</v>
      </c>
      <c r="DB46" s="346" t="s">
        <v>472</v>
      </c>
      <c r="DC46" s="346" t="s">
        <v>473</v>
      </c>
      <c r="DD46" s="346" t="s">
        <v>474</v>
      </c>
      <c r="DE46" s="346" t="s">
        <v>475</v>
      </c>
      <c r="DF46" s="346" t="s">
        <v>476</v>
      </c>
      <c r="DG46" s="346" t="s">
        <v>477</v>
      </c>
      <c r="DH46" s="347" t="s">
        <v>478</v>
      </c>
      <c r="DI46" s="345" t="s">
        <v>479</v>
      </c>
      <c r="DJ46" s="346" t="s">
        <v>480</v>
      </c>
      <c r="DK46" s="346" t="s">
        <v>481</v>
      </c>
      <c r="DL46" s="346" t="s">
        <v>482</v>
      </c>
      <c r="DM46" s="347" t="s">
        <v>483</v>
      </c>
      <c r="DN46" s="345" t="s">
        <v>484</v>
      </c>
      <c r="DO46" s="346" t="s">
        <v>485</v>
      </c>
      <c r="DP46" s="347" t="s">
        <v>486</v>
      </c>
      <c r="DQ46" s="345" t="s">
        <v>487</v>
      </c>
      <c r="DR46" s="346" t="s">
        <v>488</v>
      </c>
      <c r="DS46" s="347" t="s">
        <v>489</v>
      </c>
      <c r="DT46" s="348" t="s">
        <v>490</v>
      </c>
      <c r="DU46" s="347" t="s">
        <v>491</v>
      </c>
      <c r="DV46" s="345" t="s">
        <v>492</v>
      </c>
      <c r="DW46" s="346" t="s">
        <v>493</v>
      </c>
      <c r="DX46" s="346" t="s">
        <v>494</v>
      </c>
      <c r="DY46" s="346" t="s">
        <v>495</v>
      </c>
      <c r="DZ46" s="346" t="s">
        <v>496</v>
      </c>
      <c r="EA46" s="346" t="s">
        <v>497</v>
      </c>
      <c r="EB46" s="346" t="s">
        <v>498</v>
      </c>
      <c r="EC46" s="346" t="s">
        <v>499</v>
      </c>
      <c r="ED46" s="346" t="s">
        <v>500</v>
      </c>
      <c r="EE46" s="346" t="s">
        <v>501</v>
      </c>
      <c r="EF46" s="346" t="s">
        <v>501</v>
      </c>
      <c r="EG46" s="346" t="s">
        <v>501</v>
      </c>
      <c r="EH46" s="346" t="s">
        <v>502</v>
      </c>
      <c r="EI46" s="347" t="s">
        <v>503</v>
      </c>
    </row>
    <row r="47" spans="1:139">
      <c r="A47" s="338"/>
      <c r="B47" s="339"/>
      <c r="C47" s="339"/>
      <c r="D47" s="340"/>
      <c r="E47" s="340"/>
      <c r="F47" s="1"/>
    </row>
    <row r="48" spans="1:139" ht="15.75" thickBot="1">
      <c r="A48" s="1"/>
      <c r="B48" s="1"/>
      <c r="C48" s="1"/>
      <c r="D48" s="1"/>
      <c r="E48" s="1"/>
      <c r="F48" s="1"/>
    </row>
    <row r="49" spans="1:146" ht="39.75" thickBot="1">
      <c r="A49" s="686" t="s">
        <v>197</v>
      </c>
      <c r="B49" s="687"/>
      <c r="C49" s="687"/>
      <c r="D49" s="687"/>
      <c r="E49" s="687"/>
      <c r="F49" s="687"/>
      <c r="G49" s="687"/>
      <c r="H49" s="687"/>
      <c r="I49" s="687"/>
      <c r="J49" s="688"/>
      <c r="K49" s="644" t="s">
        <v>198</v>
      </c>
      <c r="L49" s="645"/>
      <c r="M49" s="645"/>
      <c r="N49" s="645"/>
      <c r="O49" s="645"/>
      <c r="P49" s="645"/>
      <c r="Q49" s="645"/>
      <c r="R49" s="645"/>
      <c r="S49" s="645"/>
      <c r="T49" s="645"/>
      <c r="U49" s="645"/>
      <c r="V49" s="645"/>
      <c r="W49" s="645"/>
      <c r="X49" s="645"/>
      <c r="Y49" s="645"/>
      <c r="Z49" s="645"/>
      <c r="AA49" s="645"/>
      <c r="AB49" s="645"/>
      <c r="AC49" s="645"/>
      <c r="AD49" s="645"/>
      <c r="AE49" s="645"/>
      <c r="AF49" s="645"/>
      <c r="AG49" s="645"/>
      <c r="AH49" s="645"/>
      <c r="AI49" s="645"/>
      <c r="AJ49" s="645"/>
      <c r="AK49" s="645"/>
      <c r="AL49" s="645"/>
      <c r="AM49" s="645"/>
      <c r="AN49" s="645"/>
      <c r="AO49" s="645"/>
      <c r="AP49" s="645"/>
      <c r="AQ49" s="645"/>
      <c r="AR49" s="645"/>
      <c r="AS49" s="645"/>
      <c r="AT49" s="645"/>
      <c r="AU49" s="645"/>
      <c r="AV49" s="645"/>
      <c r="AW49" s="645"/>
      <c r="AX49" s="645"/>
      <c r="AY49" s="645"/>
      <c r="AZ49" s="645"/>
      <c r="BA49" s="645"/>
      <c r="BB49" s="645"/>
      <c r="BC49" s="645"/>
      <c r="BD49" s="645"/>
      <c r="BE49" s="645"/>
      <c r="BF49" s="645"/>
      <c r="BG49" s="645"/>
      <c r="BH49" s="645"/>
      <c r="BI49" s="645"/>
      <c r="BJ49" s="645"/>
      <c r="BK49" s="645"/>
      <c r="BL49" s="645"/>
      <c r="BM49" s="645"/>
      <c r="BN49" s="645"/>
      <c r="BO49" s="645"/>
      <c r="BP49" s="645"/>
      <c r="BQ49" s="645"/>
      <c r="BR49" s="645"/>
      <c r="BS49" s="645"/>
      <c r="BT49" s="645"/>
      <c r="BU49" s="645"/>
      <c r="BV49" s="645"/>
      <c r="BW49" s="645"/>
      <c r="BX49" s="645"/>
      <c r="BY49" s="645"/>
      <c r="BZ49" s="645"/>
      <c r="CA49" s="645"/>
      <c r="CB49" s="645"/>
      <c r="CC49" s="645"/>
      <c r="CD49" s="645"/>
      <c r="CE49" s="645"/>
      <c r="CF49" s="645"/>
      <c r="CG49" s="645"/>
      <c r="CH49" s="645"/>
      <c r="CI49" s="645"/>
      <c r="CJ49" s="645"/>
      <c r="CK49" s="645"/>
      <c r="CL49" s="645"/>
      <c r="CM49" s="645"/>
      <c r="CN49" s="645"/>
      <c r="CO49" s="645"/>
      <c r="CP49" s="645"/>
      <c r="CQ49" s="645"/>
      <c r="CR49" s="645"/>
      <c r="CS49" s="645"/>
      <c r="CT49" s="645"/>
      <c r="CU49" s="645"/>
      <c r="CV49" s="645"/>
      <c r="CW49" s="645"/>
      <c r="CX49" s="645"/>
      <c r="CY49" s="645"/>
      <c r="CZ49" s="645"/>
      <c r="DA49" s="645"/>
      <c r="DB49" s="645"/>
      <c r="DC49" s="645"/>
      <c r="DD49" s="645"/>
      <c r="DE49" s="645"/>
      <c r="DF49" s="645"/>
      <c r="DG49" s="645"/>
      <c r="DH49" s="645"/>
      <c r="DI49" s="645"/>
      <c r="DJ49" s="645"/>
      <c r="DK49" s="645"/>
      <c r="DL49" s="645"/>
      <c r="DM49" s="645"/>
      <c r="DN49" s="646"/>
      <c r="DO49" s="647" t="s">
        <v>199</v>
      </c>
      <c r="DP49" s="648"/>
      <c r="DQ49" s="648"/>
      <c r="DR49" s="649"/>
      <c r="DS49" s="649"/>
      <c r="DT49" s="649"/>
      <c r="DU49" s="649"/>
      <c r="DV49" s="649"/>
      <c r="DW49" s="648"/>
      <c r="DX49" s="648"/>
      <c r="DY49" s="648"/>
      <c r="DZ49" s="648"/>
      <c r="EA49" s="648"/>
      <c r="EB49" s="648"/>
      <c r="EC49" s="648"/>
      <c r="ED49" s="648"/>
      <c r="EE49" s="648"/>
      <c r="EF49" s="648"/>
      <c r="EG49" s="648"/>
      <c r="EH49" s="648"/>
      <c r="EI49" s="648"/>
      <c r="EJ49" s="650"/>
      <c r="EK49" s="258"/>
      <c r="EL49" s="258"/>
      <c r="EM49" s="259"/>
      <c r="EN49" s="259"/>
      <c r="EO49" s="259"/>
      <c r="EP49" s="259"/>
    </row>
    <row r="50" spans="1:146" ht="31.5">
      <c r="A50" s="689" t="s">
        <v>200</v>
      </c>
      <c r="B50" s="690"/>
      <c r="C50" s="690"/>
      <c r="D50" s="690"/>
      <c r="E50" s="690"/>
      <c r="F50" s="690"/>
      <c r="G50" s="690"/>
      <c r="H50" s="691"/>
      <c r="I50" s="638" t="s">
        <v>201</v>
      </c>
      <c r="J50" s="640"/>
      <c r="K50" s="638" t="s">
        <v>202</v>
      </c>
      <c r="L50" s="640"/>
      <c r="M50" s="638" t="s">
        <v>203</v>
      </c>
      <c r="N50" s="639"/>
      <c r="O50" s="639"/>
      <c r="P50" s="639"/>
      <c r="Q50" s="639"/>
      <c r="R50" s="639"/>
      <c r="S50" s="639"/>
      <c r="T50" s="639"/>
      <c r="U50" s="639"/>
      <c r="V50" s="639"/>
      <c r="W50" s="640"/>
      <c r="X50" s="634" t="s">
        <v>204</v>
      </c>
      <c r="Y50" s="635"/>
      <c r="Z50" s="635"/>
      <c r="AA50" s="635"/>
      <c r="AB50" s="635"/>
      <c r="AC50" s="635"/>
      <c r="AD50" s="635"/>
      <c r="AE50" s="635"/>
      <c r="AF50" s="635"/>
      <c r="AG50" s="635"/>
      <c r="AH50" s="635"/>
      <c r="AI50" s="635"/>
      <c r="AJ50" s="635"/>
      <c r="AK50" s="635"/>
      <c r="AL50" s="635"/>
      <c r="AM50" s="635"/>
      <c r="AN50" s="635"/>
      <c r="AO50" s="635"/>
      <c r="AP50" s="636"/>
      <c r="AQ50" s="634" t="s">
        <v>205</v>
      </c>
      <c r="AR50" s="652"/>
      <c r="AS50" s="635"/>
      <c r="AT50" s="635"/>
      <c r="AU50" s="635"/>
      <c r="AV50" s="635"/>
      <c r="AW50" s="635"/>
      <c r="AX50" s="635"/>
      <c r="AY50" s="635"/>
      <c r="AZ50" s="635"/>
      <c r="BA50" s="635"/>
      <c r="BB50" s="635"/>
      <c r="BC50" s="636"/>
      <c r="BD50" s="634" t="s">
        <v>206</v>
      </c>
      <c r="BE50" s="635"/>
      <c r="BF50" s="635"/>
      <c r="BG50" s="635"/>
      <c r="BH50" s="635"/>
      <c r="BI50" s="635"/>
      <c r="BJ50" s="635"/>
      <c r="BK50" s="635"/>
      <c r="BL50" s="635"/>
      <c r="BM50" s="636"/>
      <c r="BN50" s="634" t="s">
        <v>207</v>
      </c>
      <c r="BO50" s="635"/>
      <c r="BP50" s="635"/>
      <c r="BQ50" s="635"/>
      <c r="BR50" s="635"/>
      <c r="BS50" s="635"/>
      <c r="BT50" s="635"/>
      <c r="BU50" s="635"/>
      <c r="BV50" s="635"/>
      <c r="BW50" s="635"/>
      <c r="BX50" s="635"/>
      <c r="BY50" s="635"/>
      <c r="BZ50" s="635"/>
      <c r="CA50" s="635"/>
      <c r="CB50" s="635"/>
      <c r="CC50" s="635"/>
      <c r="CD50" s="635"/>
      <c r="CE50" s="635"/>
      <c r="CF50" s="635"/>
      <c r="CG50" s="635"/>
      <c r="CH50" s="635"/>
      <c r="CI50" s="635"/>
      <c r="CJ50" s="635"/>
      <c r="CK50" s="635"/>
      <c r="CL50" s="635"/>
      <c r="CM50" s="635"/>
      <c r="CN50" s="635"/>
      <c r="CO50" s="636"/>
      <c r="CP50" s="634" t="s">
        <v>208</v>
      </c>
      <c r="CQ50" s="635"/>
      <c r="CR50" s="635"/>
      <c r="CS50" s="635"/>
      <c r="CT50" s="635"/>
      <c r="CU50" s="635"/>
      <c r="CV50" s="635"/>
      <c r="CW50" s="635"/>
      <c r="CX50" s="635"/>
      <c r="CY50" s="635"/>
      <c r="CZ50" s="636"/>
      <c r="DA50" s="634" t="s">
        <v>209</v>
      </c>
      <c r="DB50" s="635"/>
      <c r="DC50" s="635"/>
      <c r="DD50" s="635"/>
      <c r="DE50" s="635"/>
      <c r="DF50" s="635"/>
      <c r="DG50" s="635"/>
      <c r="DH50" s="635"/>
      <c r="DI50" s="636"/>
      <c r="DJ50" s="634" t="s">
        <v>210</v>
      </c>
      <c r="DK50" s="635"/>
      <c r="DL50" s="635"/>
      <c r="DM50" s="635"/>
      <c r="DN50" s="636"/>
      <c r="DO50" s="634" t="s">
        <v>211</v>
      </c>
      <c r="DP50" s="635"/>
      <c r="DQ50" s="637"/>
      <c r="DR50" s="638" t="s">
        <v>212</v>
      </c>
      <c r="DS50" s="639"/>
      <c r="DT50" s="639"/>
      <c r="DU50" s="639"/>
      <c r="DV50" s="640"/>
      <c r="DW50" s="652" t="s">
        <v>213</v>
      </c>
      <c r="DX50" s="635"/>
      <c r="DY50" s="635"/>
      <c r="DZ50" s="635"/>
      <c r="EA50" s="635"/>
      <c r="EB50" s="635"/>
      <c r="EC50" s="635"/>
      <c r="ED50" s="635"/>
      <c r="EE50" s="635"/>
      <c r="EF50" s="635"/>
      <c r="EG50" s="635"/>
      <c r="EH50" s="635"/>
      <c r="EI50" s="635"/>
      <c r="EJ50" s="636"/>
      <c r="EK50" s="260"/>
      <c r="EL50" s="260"/>
      <c r="EM50" s="261"/>
      <c r="EN50" s="261"/>
      <c r="EO50" s="261"/>
      <c r="EP50" s="261"/>
    </row>
    <row r="51" spans="1:146" ht="15.75">
      <c r="A51" s="262" t="s">
        <v>214</v>
      </c>
      <c r="B51" s="263"/>
      <c r="C51" s="692"/>
      <c r="D51" s="693"/>
      <c r="E51" s="263"/>
      <c r="F51" s="263"/>
      <c r="G51" s="263"/>
      <c r="H51" s="264"/>
      <c r="I51" s="265" t="s">
        <v>214</v>
      </c>
      <c r="J51" s="266"/>
      <c r="K51" s="262"/>
      <c r="L51" s="264"/>
      <c r="M51" s="267"/>
      <c r="N51" s="268" t="s">
        <v>214</v>
      </c>
      <c r="O51" s="268"/>
      <c r="P51" s="268"/>
      <c r="Q51" s="268"/>
      <c r="R51" s="268"/>
      <c r="S51" s="268" t="s">
        <v>214</v>
      </c>
      <c r="T51" s="268" t="s">
        <v>214</v>
      </c>
      <c r="U51" s="268" t="s">
        <v>214</v>
      </c>
      <c r="V51" s="268"/>
      <c r="W51" s="269"/>
      <c r="X51" s="267"/>
      <c r="Y51" s="268" t="s">
        <v>214</v>
      </c>
      <c r="Z51" s="270"/>
      <c r="AA51" s="270"/>
      <c r="AB51" s="270"/>
      <c r="AC51" s="270"/>
      <c r="AD51" s="270" t="s">
        <v>215</v>
      </c>
      <c r="AE51" s="270" t="s">
        <v>214</v>
      </c>
      <c r="AF51" s="268"/>
      <c r="AG51" s="268" t="s">
        <v>216</v>
      </c>
      <c r="AH51" s="268"/>
      <c r="AI51" s="268"/>
      <c r="AJ51" s="268"/>
      <c r="AK51" s="268"/>
      <c r="AL51" s="268"/>
      <c r="AM51" s="268"/>
      <c r="AN51" s="268" t="s">
        <v>214</v>
      </c>
      <c r="AO51" s="268"/>
      <c r="AP51" s="269" t="s">
        <v>214</v>
      </c>
      <c r="AQ51" s="267"/>
      <c r="AR51" s="268"/>
      <c r="AS51" s="268"/>
      <c r="AT51" s="268"/>
      <c r="AU51" s="268"/>
      <c r="AV51" s="268"/>
      <c r="AW51" s="268" t="s">
        <v>215</v>
      </c>
      <c r="AX51" s="268" t="s">
        <v>214</v>
      </c>
      <c r="AY51" s="268"/>
      <c r="AZ51" s="268"/>
      <c r="BA51" s="268" t="s">
        <v>214</v>
      </c>
      <c r="BB51" s="268"/>
      <c r="BC51" s="269"/>
      <c r="BD51" s="267"/>
      <c r="BE51" s="268"/>
      <c r="BF51" s="268"/>
      <c r="BG51" s="268"/>
      <c r="BH51" s="268"/>
      <c r="BI51" s="268"/>
      <c r="BJ51" s="268"/>
      <c r="BK51" s="268"/>
      <c r="BL51" s="268"/>
      <c r="BM51" s="269"/>
      <c r="BN51" s="267" t="s">
        <v>214</v>
      </c>
      <c r="BO51" s="268"/>
      <c r="BP51" s="268"/>
      <c r="BQ51" s="268"/>
      <c r="BR51" s="268"/>
      <c r="BS51" s="268" t="s">
        <v>215</v>
      </c>
      <c r="BT51" s="268" t="s">
        <v>214</v>
      </c>
      <c r="BU51" s="268"/>
      <c r="BV51" s="268" t="s">
        <v>214</v>
      </c>
      <c r="BW51" s="268" t="s">
        <v>216</v>
      </c>
      <c r="BX51" s="268"/>
      <c r="BY51" s="268"/>
      <c r="BZ51" s="268" t="s">
        <v>214</v>
      </c>
      <c r="CA51" s="268" t="s">
        <v>214</v>
      </c>
      <c r="CB51" s="268" t="s">
        <v>216</v>
      </c>
      <c r="CC51" s="268"/>
      <c r="CD51" s="268"/>
      <c r="CE51" s="268"/>
      <c r="CF51" s="268" t="s">
        <v>214</v>
      </c>
      <c r="CG51" s="268" t="s">
        <v>214</v>
      </c>
      <c r="CH51" s="268" t="s">
        <v>214</v>
      </c>
      <c r="CI51" s="268" t="s">
        <v>216</v>
      </c>
      <c r="CJ51" s="268"/>
      <c r="CK51" s="268"/>
      <c r="CL51" s="268" t="s">
        <v>215</v>
      </c>
      <c r="CM51" s="268" t="s">
        <v>214</v>
      </c>
      <c r="CN51" s="268"/>
      <c r="CO51" s="269"/>
      <c r="CP51" s="267"/>
      <c r="CQ51" s="268"/>
      <c r="CR51" s="268"/>
      <c r="CS51" s="268"/>
      <c r="CT51" s="268"/>
      <c r="CU51" s="268"/>
      <c r="CV51" s="268"/>
      <c r="CW51" s="268"/>
      <c r="CX51" s="268"/>
      <c r="CY51" s="268"/>
      <c r="CZ51" s="269" t="s">
        <v>217</v>
      </c>
      <c r="DA51" s="267"/>
      <c r="DB51" s="268"/>
      <c r="DC51" s="268"/>
      <c r="DD51" s="268"/>
      <c r="DE51" s="268"/>
      <c r="DF51" s="268" t="s">
        <v>216</v>
      </c>
      <c r="DG51" s="268"/>
      <c r="DH51" s="268"/>
      <c r="DI51" s="269" t="s">
        <v>214</v>
      </c>
      <c r="DJ51" s="267"/>
      <c r="DK51" s="268"/>
      <c r="DL51" s="268"/>
      <c r="DM51" s="268"/>
      <c r="DN51" s="269"/>
      <c r="DO51" s="267"/>
      <c r="DP51" s="268"/>
      <c r="DQ51" s="271"/>
      <c r="DR51" s="272"/>
      <c r="DS51" s="268"/>
      <c r="DT51" s="268" t="s">
        <v>214</v>
      </c>
      <c r="DU51" s="268"/>
      <c r="DV51" s="269"/>
      <c r="DW51" s="273"/>
      <c r="DX51" s="268"/>
      <c r="DY51" s="268"/>
      <c r="DZ51" s="268"/>
      <c r="EA51" s="268"/>
      <c r="EB51" s="268"/>
      <c r="EC51" s="268"/>
      <c r="ED51" s="268"/>
      <c r="EE51" s="268"/>
      <c r="EF51" s="268"/>
      <c r="EG51" s="268"/>
      <c r="EH51" s="268"/>
      <c r="EI51" s="268"/>
      <c r="EJ51" s="269"/>
      <c r="EK51" s="274"/>
      <c r="EL51" s="275"/>
      <c r="EM51" s="276"/>
      <c r="EN51" s="277"/>
      <c r="EO51" s="277"/>
      <c r="EP51" s="277"/>
    </row>
    <row r="52" spans="1:146" ht="15.75">
      <c r="A52" s="267" t="s">
        <v>218</v>
      </c>
      <c r="B52" s="268" t="s">
        <v>218</v>
      </c>
      <c r="C52" s="692" t="s">
        <v>218</v>
      </c>
      <c r="D52" s="693"/>
      <c r="E52" s="268" t="s">
        <v>218</v>
      </c>
      <c r="F52" s="268"/>
      <c r="G52" s="268" t="s">
        <v>218</v>
      </c>
      <c r="H52" s="269" t="s">
        <v>218</v>
      </c>
      <c r="I52" s="273" t="s">
        <v>218</v>
      </c>
      <c r="J52" s="271"/>
      <c r="K52" s="267" t="s">
        <v>218</v>
      </c>
      <c r="L52" s="269" t="s">
        <v>218</v>
      </c>
      <c r="M52" s="267"/>
      <c r="N52" s="268"/>
      <c r="O52" s="268" t="s">
        <v>218</v>
      </c>
      <c r="P52" s="268"/>
      <c r="Q52" s="268"/>
      <c r="R52" s="268" t="s">
        <v>218</v>
      </c>
      <c r="S52" s="268" t="s">
        <v>218</v>
      </c>
      <c r="T52" s="268" t="s">
        <v>218</v>
      </c>
      <c r="U52" s="268"/>
      <c r="V52" s="268"/>
      <c r="W52" s="269"/>
      <c r="X52" s="267"/>
      <c r="Y52" s="268"/>
      <c r="Z52" s="270"/>
      <c r="AA52" s="270"/>
      <c r="AB52" s="270"/>
      <c r="AC52" s="270" t="s">
        <v>218</v>
      </c>
      <c r="AD52" s="270" t="s">
        <v>218</v>
      </c>
      <c r="AE52" s="270" t="s">
        <v>218</v>
      </c>
      <c r="AF52" s="268"/>
      <c r="AG52" s="268" t="s">
        <v>218</v>
      </c>
      <c r="AH52" s="268"/>
      <c r="AI52" s="268" t="s">
        <v>218</v>
      </c>
      <c r="AJ52" s="268" t="s">
        <v>218</v>
      </c>
      <c r="AK52" s="268" t="s">
        <v>218</v>
      </c>
      <c r="AL52" s="268"/>
      <c r="AM52" s="268" t="s">
        <v>218</v>
      </c>
      <c r="AN52" s="268" t="s">
        <v>218</v>
      </c>
      <c r="AO52" s="268"/>
      <c r="AP52" s="269" t="s">
        <v>218</v>
      </c>
      <c r="AQ52" s="267"/>
      <c r="AR52" s="268" t="s">
        <v>218</v>
      </c>
      <c r="AS52" s="268"/>
      <c r="AT52" s="268"/>
      <c r="AU52" s="268"/>
      <c r="AV52" s="278" t="s">
        <v>218</v>
      </c>
      <c r="AW52" s="278" t="s">
        <v>218</v>
      </c>
      <c r="AX52" s="278" t="s">
        <v>218</v>
      </c>
      <c r="AY52" s="268"/>
      <c r="AZ52" s="268"/>
      <c r="BA52" s="268" t="s">
        <v>218</v>
      </c>
      <c r="BB52" s="268"/>
      <c r="BC52" s="269"/>
      <c r="BD52" s="267"/>
      <c r="BE52" s="268"/>
      <c r="BF52" s="268" t="s">
        <v>218</v>
      </c>
      <c r="BG52" s="268" t="s">
        <v>218</v>
      </c>
      <c r="BH52" s="268"/>
      <c r="BI52" s="268" t="s">
        <v>218</v>
      </c>
      <c r="BJ52" s="268"/>
      <c r="BK52" s="268"/>
      <c r="BL52" s="268"/>
      <c r="BM52" s="269"/>
      <c r="BN52" s="267" t="s">
        <v>218</v>
      </c>
      <c r="BO52" s="268"/>
      <c r="BP52" s="268"/>
      <c r="BQ52" s="268"/>
      <c r="BR52" s="268" t="s">
        <v>218</v>
      </c>
      <c r="BS52" s="268" t="s">
        <v>218</v>
      </c>
      <c r="BT52" s="268" t="s">
        <v>218</v>
      </c>
      <c r="BU52" s="268"/>
      <c r="BV52" s="268"/>
      <c r="BW52" s="268" t="s">
        <v>218</v>
      </c>
      <c r="BX52" s="268"/>
      <c r="BY52" s="268"/>
      <c r="BZ52" s="268"/>
      <c r="CA52" s="268"/>
      <c r="CB52" s="268" t="s">
        <v>218</v>
      </c>
      <c r="CC52" s="268" t="s">
        <v>218</v>
      </c>
      <c r="CD52" s="268" t="s">
        <v>218</v>
      </c>
      <c r="CE52" s="268" t="s">
        <v>218</v>
      </c>
      <c r="CF52" s="268" t="s">
        <v>218</v>
      </c>
      <c r="CG52" s="268"/>
      <c r="CH52" s="268" t="s">
        <v>218</v>
      </c>
      <c r="CI52" s="268" t="s">
        <v>218</v>
      </c>
      <c r="CJ52" s="268"/>
      <c r="CK52" s="268" t="s">
        <v>218</v>
      </c>
      <c r="CL52" s="268" t="s">
        <v>218</v>
      </c>
      <c r="CM52" s="268" t="s">
        <v>218</v>
      </c>
      <c r="CN52" s="268" t="s">
        <v>218</v>
      </c>
      <c r="CO52" s="269" t="s">
        <v>218</v>
      </c>
      <c r="CP52" s="267"/>
      <c r="CQ52" s="268"/>
      <c r="CR52" s="268" t="s">
        <v>218</v>
      </c>
      <c r="CS52" s="268" t="s">
        <v>218</v>
      </c>
      <c r="CT52" s="268" t="s">
        <v>218</v>
      </c>
      <c r="CU52" s="268"/>
      <c r="CV52" s="268"/>
      <c r="CW52" s="268" t="s">
        <v>218</v>
      </c>
      <c r="CX52" s="268" t="s">
        <v>218</v>
      </c>
      <c r="CY52" s="268" t="s">
        <v>218</v>
      </c>
      <c r="CZ52" s="269"/>
      <c r="DA52" s="267"/>
      <c r="DB52" s="268"/>
      <c r="DC52" s="268"/>
      <c r="DD52" s="268" t="s">
        <v>218</v>
      </c>
      <c r="DE52" s="268"/>
      <c r="DF52" s="268" t="s">
        <v>218</v>
      </c>
      <c r="DG52" s="268"/>
      <c r="DH52" s="268" t="s">
        <v>218</v>
      </c>
      <c r="DI52" s="269" t="s">
        <v>218</v>
      </c>
      <c r="DJ52" s="267" t="s">
        <v>218</v>
      </c>
      <c r="DK52" s="268" t="s">
        <v>218</v>
      </c>
      <c r="DL52" s="268" t="s">
        <v>218</v>
      </c>
      <c r="DM52" s="268" t="s">
        <v>218</v>
      </c>
      <c r="DN52" s="269" t="s">
        <v>218</v>
      </c>
      <c r="DO52" s="279" t="s">
        <v>218</v>
      </c>
      <c r="DP52" s="280" t="s">
        <v>218</v>
      </c>
      <c r="DQ52" s="281" t="s">
        <v>218</v>
      </c>
      <c r="DR52" s="282" t="s">
        <v>218</v>
      </c>
      <c r="DS52" s="268"/>
      <c r="DT52" s="268"/>
      <c r="DU52" s="268"/>
      <c r="DV52" s="269"/>
      <c r="DW52" s="283" t="s">
        <v>218</v>
      </c>
      <c r="DX52" s="268"/>
      <c r="DY52" s="268"/>
      <c r="DZ52" s="268" t="s">
        <v>218</v>
      </c>
      <c r="EA52" s="268" t="s">
        <v>218</v>
      </c>
      <c r="EB52" s="268" t="s">
        <v>218</v>
      </c>
      <c r="EC52" s="268" t="s">
        <v>218</v>
      </c>
      <c r="ED52" s="268"/>
      <c r="EE52" s="268"/>
      <c r="EF52" s="268"/>
      <c r="EG52" s="268"/>
      <c r="EH52" s="268"/>
      <c r="EI52" s="268"/>
      <c r="EJ52" s="269"/>
      <c r="EK52" s="274"/>
      <c r="EL52" s="275"/>
      <c r="EM52" s="276"/>
      <c r="EN52" s="277"/>
      <c r="EO52" s="277"/>
      <c r="EP52" s="277"/>
    </row>
    <row r="53" spans="1:146" ht="102">
      <c r="A53" s="284" t="s">
        <v>219</v>
      </c>
      <c r="B53" s="285" t="s">
        <v>220</v>
      </c>
      <c r="C53" s="694" t="s">
        <v>221</v>
      </c>
      <c r="D53" s="695"/>
      <c r="E53" s="285" t="s">
        <v>222</v>
      </c>
      <c r="F53" s="285" t="s">
        <v>223</v>
      </c>
      <c r="G53" s="285" t="s">
        <v>224</v>
      </c>
      <c r="H53" s="286" t="s">
        <v>225</v>
      </c>
      <c r="I53" s="287" t="s">
        <v>226</v>
      </c>
      <c r="J53" s="288" t="s">
        <v>227</v>
      </c>
      <c r="K53" s="289" t="s">
        <v>228</v>
      </c>
      <c r="L53" s="290" t="s">
        <v>229</v>
      </c>
      <c r="M53" s="291" t="s">
        <v>230</v>
      </c>
      <c r="N53" s="292" t="s">
        <v>231</v>
      </c>
      <c r="O53" s="292" t="s">
        <v>232</v>
      </c>
      <c r="P53" s="292" t="s">
        <v>233</v>
      </c>
      <c r="Q53" s="293" t="s">
        <v>234</v>
      </c>
      <c r="R53" s="293" t="s">
        <v>235</v>
      </c>
      <c r="S53" s="292" t="s">
        <v>236</v>
      </c>
      <c r="T53" s="293" t="s">
        <v>237</v>
      </c>
      <c r="U53" s="293" t="s">
        <v>238</v>
      </c>
      <c r="V53" s="293" t="s">
        <v>239</v>
      </c>
      <c r="W53" s="290" t="s">
        <v>240</v>
      </c>
      <c r="X53" s="294" t="s">
        <v>241</v>
      </c>
      <c r="Y53" s="295" t="s">
        <v>242</v>
      </c>
      <c r="Z53" s="295" t="s">
        <v>243</v>
      </c>
      <c r="AA53" s="296" t="s">
        <v>244</v>
      </c>
      <c r="AB53" s="297" t="s">
        <v>245</v>
      </c>
      <c r="AC53" s="296" t="s">
        <v>246</v>
      </c>
      <c r="AD53" s="296" t="s">
        <v>247</v>
      </c>
      <c r="AE53" s="296" t="s">
        <v>248</v>
      </c>
      <c r="AF53" s="298" t="s">
        <v>249</v>
      </c>
      <c r="AG53" s="292" t="s">
        <v>250</v>
      </c>
      <c r="AH53" s="298" t="s">
        <v>251</v>
      </c>
      <c r="AI53" s="298" t="s">
        <v>252</v>
      </c>
      <c r="AJ53" s="298" t="s">
        <v>253</v>
      </c>
      <c r="AK53" s="298" t="s">
        <v>254</v>
      </c>
      <c r="AL53" s="293" t="s">
        <v>255</v>
      </c>
      <c r="AM53" s="285" t="s">
        <v>256</v>
      </c>
      <c r="AN53" s="292" t="s">
        <v>257</v>
      </c>
      <c r="AO53" s="293" t="s">
        <v>258</v>
      </c>
      <c r="AP53" s="336" t="s">
        <v>259</v>
      </c>
      <c r="AQ53" s="291" t="s">
        <v>260</v>
      </c>
      <c r="AR53" s="292" t="s">
        <v>261</v>
      </c>
      <c r="AS53" s="300" t="s">
        <v>262</v>
      </c>
      <c r="AT53" s="292" t="s">
        <v>263</v>
      </c>
      <c r="AU53" s="293" t="s">
        <v>264</v>
      </c>
      <c r="AV53" s="292" t="s">
        <v>265</v>
      </c>
      <c r="AW53" s="292" t="s">
        <v>266</v>
      </c>
      <c r="AX53" s="292" t="s">
        <v>267</v>
      </c>
      <c r="AY53" s="292" t="s">
        <v>268</v>
      </c>
      <c r="AZ53" s="292" t="s">
        <v>269</v>
      </c>
      <c r="BA53" s="292" t="s">
        <v>270</v>
      </c>
      <c r="BB53" s="292" t="s">
        <v>271</v>
      </c>
      <c r="BC53" s="299" t="s">
        <v>272</v>
      </c>
      <c r="BD53" s="291" t="s">
        <v>273</v>
      </c>
      <c r="BE53" s="293" t="s">
        <v>274</v>
      </c>
      <c r="BF53" s="293" t="s">
        <v>275</v>
      </c>
      <c r="BG53" s="300" t="s">
        <v>276</v>
      </c>
      <c r="BH53" s="292" t="s">
        <v>277</v>
      </c>
      <c r="BI53" s="300" t="s">
        <v>242</v>
      </c>
      <c r="BJ53" s="292" t="s">
        <v>278</v>
      </c>
      <c r="BK53" s="293" t="s">
        <v>279</v>
      </c>
      <c r="BL53" s="293" t="s">
        <v>280</v>
      </c>
      <c r="BM53" s="290" t="s">
        <v>281</v>
      </c>
      <c r="BN53" s="301" t="s">
        <v>282</v>
      </c>
      <c r="BO53" s="300" t="s">
        <v>243</v>
      </c>
      <c r="BP53" s="292" t="s">
        <v>244</v>
      </c>
      <c r="BQ53" s="293" t="s">
        <v>245</v>
      </c>
      <c r="BR53" s="292" t="s">
        <v>246</v>
      </c>
      <c r="BS53" s="292" t="s">
        <v>247</v>
      </c>
      <c r="BT53" s="292" t="s">
        <v>248</v>
      </c>
      <c r="BU53" s="298" t="s">
        <v>283</v>
      </c>
      <c r="BV53" s="298" t="s">
        <v>284</v>
      </c>
      <c r="BW53" s="292" t="s">
        <v>285</v>
      </c>
      <c r="BX53" s="298" t="s">
        <v>286</v>
      </c>
      <c r="BY53" s="298" t="s">
        <v>287</v>
      </c>
      <c r="BZ53" s="298" t="s">
        <v>288</v>
      </c>
      <c r="CA53" s="292" t="s">
        <v>289</v>
      </c>
      <c r="CB53" s="337" t="s">
        <v>290</v>
      </c>
      <c r="CC53" s="317" t="s">
        <v>291</v>
      </c>
      <c r="CD53" s="317" t="s">
        <v>292</v>
      </c>
      <c r="CE53" s="317" t="s">
        <v>293</v>
      </c>
      <c r="CF53" s="292" t="s">
        <v>257</v>
      </c>
      <c r="CG53" s="293" t="s">
        <v>294</v>
      </c>
      <c r="CH53" s="292" t="s">
        <v>259</v>
      </c>
      <c r="CI53" s="292" t="s">
        <v>295</v>
      </c>
      <c r="CJ53" s="298" t="s">
        <v>296</v>
      </c>
      <c r="CK53" s="298" t="s">
        <v>297</v>
      </c>
      <c r="CL53" s="292" t="s">
        <v>298</v>
      </c>
      <c r="CM53" s="292" t="s">
        <v>299</v>
      </c>
      <c r="CN53" s="293" t="s">
        <v>300</v>
      </c>
      <c r="CO53" s="302" t="s">
        <v>301</v>
      </c>
      <c r="CP53" s="289" t="s">
        <v>302</v>
      </c>
      <c r="CQ53" s="293" t="s">
        <v>303</v>
      </c>
      <c r="CR53" s="285" t="s">
        <v>304</v>
      </c>
      <c r="CS53" s="285" t="s">
        <v>305</v>
      </c>
      <c r="CT53" s="300" t="s">
        <v>243</v>
      </c>
      <c r="CU53" s="292" t="s">
        <v>244</v>
      </c>
      <c r="CV53" s="293" t="s">
        <v>245</v>
      </c>
      <c r="CW53" s="292" t="s">
        <v>246</v>
      </c>
      <c r="CX53" s="292" t="s">
        <v>247</v>
      </c>
      <c r="CY53" s="292" t="s">
        <v>248</v>
      </c>
      <c r="CZ53" s="299" t="s">
        <v>306</v>
      </c>
      <c r="DA53" s="289" t="s">
        <v>227</v>
      </c>
      <c r="DB53" s="293" t="s">
        <v>307</v>
      </c>
      <c r="DC53" s="292" t="s">
        <v>308</v>
      </c>
      <c r="DD53" s="292" t="s">
        <v>309</v>
      </c>
      <c r="DE53" s="292" t="s">
        <v>310</v>
      </c>
      <c r="DF53" s="298" t="s">
        <v>311</v>
      </c>
      <c r="DG53" s="292" t="s">
        <v>312</v>
      </c>
      <c r="DH53" s="293" t="s">
        <v>313</v>
      </c>
      <c r="DI53" s="299" t="s">
        <v>314</v>
      </c>
      <c r="DJ53" s="291" t="s">
        <v>226</v>
      </c>
      <c r="DK53" s="292" t="s">
        <v>315</v>
      </c>
      <c r="DL53" s="292" t="s">
        <v>316</v>
      </c>
      <c r="DM53" s="292" t="s">
        <v>317</v>
      </c>
      <c r="DN53" s="299" t="s">
        <v>318</v>
      </c>
      <c r="DO53" s="284" t="s">
        <v>319</v>
      </c>
      <c r="DP53" s="285" t="s">
        <v>320</v>
      </c>
      <c r="DQ53" s="303" t="s">
        <v>321</v>
      </c>
      <c r="DR53" s="284" t="s">
        <v>322</v>
      </c>
      <c r="DS53" s="285" t="s">
        <v>323</v>
      </c>
      <c r="DT53" s="285" t="s">
        <v>324</v>
      </c>
      <c r="DU53" s="285" t="s">
        <v>325</v>
      </c>
      <c r="DV53" s="286" t="s">
        <v>326</v>
      </c>
      <c r="DW53" s="304" t="s">
        <v>327</v>
      </c>
      <c r="DX53" s="285" t="s">
        <v>328</v>
      </c>
      <c r="DY53" s="285" t="s">
        <v>329</v>
      </c>
      <c r="DZ53" s="285" t="s">
        <v>330</v>
      </c>
      <c r="EA53" s="285" t="s">
        <v>331</v>
      </c>
      <c r="EB53" s="285" t="s">
        <v>305</v>
      </c>
      <c r="EC53" s="285" t="s">
        <v>332</v>
      </c>
      <c r="ED53" s="285" t="s">
        <v>333</v>
      </c>
      <c r="EE53" s="285" t="s">
        <v>334</v>
      </c>
      <c r="EF53" s="285"/>
      <c r="EG53" s="285"/>
      <c r="EH53" s="285"/>
      <c r="EI53" s="285" t="s">
        <v>335</v>
      </c>
      <c r="EJ53" s="286" t="s">
        <v>336</v>
      </c>
      <c r="EK53" s="305" t="s">
        <v>337</v>
      </c>
      <c r="EL53" s="306" t="s">
        <v>338</v>
      </c>
      <c r="EM53" s="307">
        <f>$DR$5</f>
        <v>0</v>
      </c>
      <c r="EN53" s="308" t="s">
        <v>328</v>
      </c>
      <c r="EO53" s="308" t="s">
        <v>234</v>
      </c>
      <c r="EP53" s="309"/>
    </row>
    <row r="54" spans="1:146" s="320" customFormat="1" ht="83.25" customHeight="1">
      <c r="A54" s="321"/>
      <c r="B54" s="321"/>
      <c r="C54" s="321"/>
      <c r="D54" s="321"/>
      <c r="E54" s="321"/>
      <c r="F54" s="321"/>
      <c r="M54" s="320" t="s">
        <v>148</v>
      </c>
      <c r="AF54" s="319" t="s">
        <v>349</v>
      </c>
      <c r="AG54" s="349" t="s">
        <v>504</v>
      </c>
      <c r="AH54" s="322" t="s">
        <v>524</v>
      </c>
      <c r="AI54" s="322" t="s">
        <v>350</v>
      </c>
      <c r="AJ54" s="350" t="s">
        <v>535</v>
      </c>
      <c r="AK54" s="322" t="s">
        <v>536</v>
      </c>
      <c r="AM54" s="322" t="s">
        <v>352</v>
      </c>
      <c r="AN54" s="320" t="s">
        <v>506</v>
      </c>
      <c r="AP54" s="320" t="s">
        <v>364</v>
      </c>
      <c r="BA54" s="320" t="s">
        <v>353</v>
      </c>
      <c r="BK54" s="320" t="s">
        <v>342</v>
      </c>
      <c r="BN54" s="320" t="s">
        <v>357</v>
      </c>
      <c r="BU54" s="320" t="s">
        <v>354</v>
      </c>
      <c r="BV54" s="320" t="s">
        <v>348</v>
      </c>
      <c r="BX54" s="320" t="s">
        <v>515</v>
      </c>
      <c r="BY54" s="322" t="s">
        <v>527</v>
      </c>
      <c r="BZ54" s="322" t="s">
        <v>528</v>
      </c>
      <c r="CB54" s="320" t="s">
        <v>514</v>
      </c>
      <c r="CC54" s="320" t="s">
        <v>529</v>
      </c>
      <c r="CD54" s="320" t="s">
        <v>530</v>
      </c>
      <c r="CE54" s="320" t="s">
        <v>531</v>
      </c>
      <c r="CF54" s="320" t="s">
        <v>532</v>
      </c>
      <c r="CH54" s="320" t="s">
        <v>533</v>
      </c>
      <c r="CI54" s="320" t="s">
        <v>518</v>
      </c>
      <c r="CK54" s="320" t="s">
        <v>534</v>
      </c>
      <c r="CL54" s="320" t="s">
        <v>519</v>
      </c>
      <c r="CM54" s="320" t="s">
        <v>522</v>
      </c>
      <c r="CO54" s="320" t="s">
        <v>356</v>
      </c>
      <c r="DF54" s="318" t="s">
        <v>366</v>
      </c>
    </row>
    <row r="55" spans="1:146">
      <c r="A55" s="1"/>
      <c r="B55" s="1"/>
      <c r="C55" s="1"/>
      <c r="D55" s="1"/>
      <c r="E55" s="1"/>
      <c r="F55" s="1"/>
      <c r="AH55" t="s">
        <v>351</v>
      </c>
      <c r="AN55" t="s">
        <v>525</v>
      </c>
      <c r="AP55" t="s">
        <v>526</v>
      </c>
      <c r="BK55" t="s">
        <v>98</v>
      </c>
      <c r="BX55" t="s">
        <v>355</v>
      </c>
    </row>
    <row r="56" spans="1:146">
      <c r="A56" s="1"/>
      <c r="B56" s="1"/>
      <c r="C56" s="1"/>
      <c r="D56" s="1"/>
      <c r="E56" s="1"/>
      <c r="F56" s="1"/>
      <c r="CK56" t="s">
        <v>365</v>
      </c>
    </row>
    <row r="57" spans="1:146">
      <c r="A57" s="1"/>
      <c r="B57" s="1"/>
      <c r="C57" s="1"/>
      <c r="D57" s="1"/>
      <c r="E57" s="1"/>
      <c r="F57" s="1"/>
    </row>
    <row r="58" spans="1:146">
      <c r="A58" s="1"/>
      <c r="B58" s="1"/>
      <c r="C58" s="1"/>
      <c r="D58" s="1"/>
      <c r="E58" s="1"/>
      <c r="F58" s="1"/>
    </row>
    <row r="59" spans="1:146">
      <c r="A59" s="256" t="s">
        <v>182</v>
      </c>
      <c r="B59" s="1"/>
      <c r="C59" s="1"/>
      <c r="D59" s="1"/>
      <c r="E59" s="1"/>
      <c r="F59" s="1"/>
    </row>
    <row r="60" spans="1:146">
      <c r="A60" t="s">
        <v>191</v>
      </c>
      <c r="B60" s="1" t="s">
        <v>183</v>
      </c>
      <c r="C60" s="1"/>
      <c r="E60" s="1" t="s">
        <v>189</v>
      </c>
      <c r="F60" s="1" t="s">
        <v>190</v>
      </c>
    </row>
    <row r="61" spans="1:146">
      <c r="B61" s="250" t="s">
        <v>185</v>
      </c>
      <c r="C61" s="250"/>
      <c r="D61" s="1" t="s">
        <v>192</v>
      </c>
      <c r="E61" s="1"/>
      <c r="F61" s="1"/>
    </row>
    <row r="62" spans="1:146">
      <c r="B62" s="251" t="s">
        <v>186</v>
      </c>
      <c r="C62" s="251"/>
      <c r="D62" t="s">
        <v>193</v>
      </c>
    </row>
    <row r="63" spans="1:146">
      <c r="B63" s="252" t="s">
        <v>187</v>
      </c>
      <c r="C63" s="252"/>
      <c r="D63" t="s">
        <v>194</v>
      </c>
    </row>
    <row r="64" spans="1:146">
      <c r="B64" s="253" t="s">
        <v>184</v>
      </c>
      <c r="C64" s="253"/>
      <c r="D64" t="s">
        <v>195</v>
      </c>
    </row>
    <row r="65" spans="2:4">
      <c r="B65" s="254"/>
      <c r="C65" s="254"/>
    </row>
    <row r="66" spans="2:4">
      <c r="B66" s="255" t="s">
        <v>188</v>
      </c>
      <c r="C66" s="255"/>
      <c r="D66" t="s">
        <v>196</v>
      </c>
    </row>
  </sheetData>
  <mergeCells count="21">
    <mergeCell ref="DR50:DV50"/>
    <mergeCell ref="DW50:EJ50"/>
    <mergeCell ref="C52:D52"/>
    <mergeCell ref="C51:D51"/>
    <mergeCell ref="C53:D53"/>
    <mergeCell ref="D2:E2"/>
    <mergeCell ref="A49:J49"/>
    <mergeCell ref="K49:DN49"/>
    <mergeCell ref="DO49:EJ49"/>
    <mergeCell ref="A50:H50"/>
    <mergeCell ref="I50:J50"/>
    <mergeCell ref="K50:L50"/>
    <mergeCell ref="M50:W50"/>
    <mergeCell ref="X50:AP50"/>
    <mergeCell ref="AQ50:BC50"/>
    <mergeCell ref="BD50:BM50"/>
    <mergeCell ref="BN50:CO50"/>
    <mergeCell ref="CP50:CZ50"/>
    <mergeCell ref="DA50:DI50"/>
    <mergeCell ref="DJ50:DN50"/>
    <mergeCell ref="DO50:DQ50"/>
  </mergeCells>
  <conditionalFormatting sqref="E34:E39 B26:C30 E29:E32 E15:E20 E10:E13">
    <cfRule type="cellIs" dxfId="6" priority="21" operator="equal">
      <formula>"-"</formula>
    </cfRule>
    <cfRule type="cellIs" dxfId="5" priority="22" operator="equal">
      <formula>"w"</formula>
    </cfRule>
    <cfRule type="cellIs" dxfId="4" priority="23" operator="equal">
      <formula>"X"</formula>
    </cfRule>
  </conditionalFormatting>
  <conditionalFormatting sqref="E34:E39 B26:C30 E29:E32 E15:E20 E10:E13">
    <cfRule type="cellIs" dxfId="3" priority="20" operator="equal">
      <formula>"_"</formula>
    </cfRule>
  </conditionalFormatting>
  <conditionalFormatting sqref="B53">
    <cfRule type="containsText" dxfId="2" priority="3" operator="containsText" text="Projeto">
      <formula>NOT(ISERROR(SEARCH("Projeto",B53)))</formula>
    </cfRule>
  </conditionalFormatting>
  <conditionalFormatting sqref="C3">
    <cfRule type="duplicateValues" dxfId="1" priority="2"/>
  </conditionalFormatting>
  <conditionalFormatting sqref="C3:C43 A54:EO54 A55:EO57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S63"/>
  <sheetViews>
    <sheetView topLeftCell="B1" zoomScale="90" zoomScaleNormal="90" workbookViewId="0">
      <selection activeCell="C30" sqref="C30"/>
    </sheetView>
  </sheetViews>
  <sheetFormatPr defaultRowHeight="14.25"/>
  <cols>
    <col min="1" max="1" width="32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11.42578125" style="1" bestFit="1" customWidth="1"/>
    <col min="6" max="6" width="13.140625" style="1" bestFit="1" customWidth="1"/>
    <col min="7" max="7" width="14" style="1" bestFit="1" customWidth="1"/>
    <col min="8" max="8" width="11.85546875" style="1" bestFit="1" customWidth="1"/>
    <col min="9" max="9" width="12.5703125" style="1" bestFit="1" customWidth="1"/>
    <col min="10" max="10" width="11.28515625" style="1" bestFit="1" customWidth="1"/>
    <col min="11" max="11" width="12.7109375" style="1" bestFit="1" customWidth="1"/>
    <col min="12" max="12" width="3.7109375" style="1" customWidth="1"/>
    <col min="13" max="13" width="11.5703125" style="1" bestFit="1" customWidth="1"/>
    <col min="14" max="16" width="3.85546875" style="1" customWidth="1"/>
    <col min="17" max="17" width="18.140625" style="1" bestFit="1" customWidth="1"/>
    <col min="18" max="18" width="11.5703125" style="1" bestFit="1" customWidth="1"/>
    <col min="19" max="19" width="12.85546875" style="1" bestFit="1" customWidth="1"/>
    <col min="20" max="16384" width="9.140625" style="1"/>
  </cols>
  <sheetData>
    <row r="1" spans="1:19" ht="26.25">
      <c r="A1" s="5" t="s">
        <v>2</v>
      </c>
      <c r="C1" s="5"/>
      <c r="D1" s="5"/>
      <c r="M1" s="5" t="s">
        <v>42</v>
      </c>
    </row>
    <row r="2" spans="1:19">
      <c r="A2" s="598"/>
      <c r="B2" s="599"/>
      <c r="C2" s="599"/>
      <c r="D2" s="599"/>
      <c r="E2" s="58" t="s">
        <v>51</v>
      </c>
      <c r="F2" s="58" t="s">
        <v>50</v>
      </c>
      <c r="G2" s="58" t="s">
        <v>52</v>
      </c>
      <c r="H2" s="58" t="s">
        <v>53</v>
      </c>
      <c r="I2" s="58" t="s">
        <v>54</v>
      </c>
      <c r="J2" s="58" t="s">
        <v>55</v>
      </c>
      <c r="K2" s="58" t="s">
        <v>56</v>
      </c>
      <c r="M2" s="61" t="s">
        <v>58</v>
      </c>
      <c r="N2" s="599" t="s">
        <v>57</v>
      </c>
      <c r="O2" s="599"/>
      <c r="P2" s="606"/>
      <c r="Q2" s="61" t="s">
        <v>59</v>
      </c>
      <c r="R2" s="61" t="s">
        <v>60</v>
      </c>
      <c r="S2" s="61" t="s">
        <v>61</v>
      </c>
    </row>
    <row r="3" spans="1:19" ht="15.75" customHeight="1">
      <c r="A3" s="600" t="s">
        <v>358</v>
      </c>
      <c r="B3" s="157" t="s">
        <v>139</v>
      </c>
      <c r="C3" s="162"/>
      <c r="D3" s="78"/>
      <c r="E3" s="80"/>
      <c r="F3" s="80"/>
      <c r="G3" s="80"/>
      <c r="H3" s="80"/>
      <c r="I3" s="80"/>
      <c r="J3" s="80"/>
      <c r="K3" s="80"/>
      <c r="M3" s="73"/>
      <c r="N3" s="607"/>
      <c r="O3" s="608"/>
      <c r="P3" s="609"/>
      <c r="Q3" s="80"/>
      <c r="R3" s="80"/>
      <c r="S3" s="52"/>
    </row>
    <row r="4" spans="1:19" ht="15">
      <c r="A4" s="601"/>
      <c r="B4" s="74"/>
      <c r="C4" s="163" t="s">
        <v>116</v>
      </c>
      <c r="D4" s="74"/>
      <c r="E4" s="73"/>
      <c r="F4" s="73"/>
      <c r="G4" s="73"/>
      <c r="H4" s="73"/>
      <c r="I4" s="73"/>
      <c r="J4" s="73"/>
      <c r="K4" s="73"/>
      <c r="M4" s="73"/>
      <c r="N4" s="177"/>
      <c r="O4" s="173"/>
      <c r="P4" s="159"/>
      <c r="Q4" s="73"/>
      <c r="R4" s="73"/>
      <c r="S4" s="52"/>
    </row>
    <row r="5" spans="1:19" ht="15">
      <c r="A5" s="601"/>
      <c r="B5" s="74"/>
      <c r="D5" s="85" t="s">
        <v>81</v>
      </c>
      <c r="E5" s="70" t="s">
        <v>91</v>
      </c>
      <c r="F5" s="70" t="s">
        <v>63</v>
      </c>
      <c r="G5" s="70" t="s">
        <v>63</v>
      </c>
      <c r="H5" s="70" t="s">
        <v>91</v>
      </c>
      <c r="I5" s="70" t="s">
        <v>91</v>
      </c>
      <c r="J5" s="70" t="s">
        <v>63</v>
      </c>
      <c r="K5" s="70" t="s">
        <v>91</v>
      </c>
      <c r="M5" s="73"/>
      <c r="N5" s="603" t="s">
        <v>91</v>
      </c>
      <c r="O5" s="604"/>
      <c r="P5" s="605"/>
      <c r="Q5" s="73"/>
      <c r="R5" s="73"/>
      <c r="S5" s="52"/>
    </row>
    <row r="6" spans="1:19">
      <c r="A6" s="601"/>
      <c r="B6" s="73"/>
      <c r="C6" s="164" t="s">
        <v>117</v>
      </c>
      <c r="D6" s="75"/>
      <c r="E6" s="73"/>
      <c r="F6" s="73"/>
      <c r="G6" s="73"/>
      <c r="H6" s="73"/>
      <c r="I6" s="73"/>
      <c r="J6" s="73"/>
      <c r="K6" s="73"/>
      <c r="L6" s="76"/>
      <c r="M6" s="73"/>
      <c r="N6" s="177"/>
      <c r="O6" s="173"/>
      <c r="P6" s="159"/>
      <c r="Q6" s="73"/>
      <c r="R6" s="73"/>
      <c r="S6" s="52"/>
    </row>
    <row r="7" spans="1:19">
      <c r="A7" s="601"/>
      <c r="B7" s="73"/>
      <c r="C7" s="164"/>
      <c r="D7" s="85" t="s">
        <v>114</v>
      </c>
      <c r="E7" s="334" t="s">
        <v>91</v>
      </c>
      <c r="F7" s="167" t="s">
        <v>91</v>
      </c>
      <c r="G7" s="167" t="s">
        <v>91</v>
      </c>
      <c r="H7" s="334" t="s">
        <v>91</v>
      </c>
      <c r="I7" s="335" t="s">
        <v>63</v>
      </c>
      <c r="J7" s="167" t="s">
        <v>91</v>
      </c>
      <c r="K7" s="334" t="s">
        <v>91</v>
      </c>
      <c r="L7" s="76"/>
      <c r="M7" s="73"/>
      <c r="N7" s="603" t="s">
        <v>91</v>
      </c>
      <c r="O7" s="604"/>
      <c r="P7" s="605"/>
      <c r="Q7" s="73"/>
      <c r="R7" s="73"/>
      <c r="S7" s="52"/>
    </row>
    <row r="8" spans="1:19" ht="15.75">
      <c r="A8" s="600" t="s">
        <v>359</v>
      </c>
      <c r="B8" s="157" t="s">
        <v>126</v>
      </c>
      <c r="C8" s="324"/>
      <c r="D8" s="325"/>
      <c r="E8" s="326"/>
      <c r="F8" s="69"/>
      <c r="G8" s="69"/>
      <c r="H8" s="69"/>
      <c r="I8" s="69"/>
      <c r="J8" s="69"/>
      <c r="K8" s="69"/>
      <c r="L8" s="76"/>
      <c r="M8" s="80"/>
      <c r="N8" s="215"/>
      <c r="O8" s="216"/>
      <c r="P8" s="217"/>
      <c r="Q8" s="80"/>
      <c r="R8" s="80"/>
      <c r="S8" s="172"/>
    </row>
    <row r="9" spans="1:19" ht="15.75" customHeight="1">
      <c r="A9" s="601"/>
      <c r="B9" s="73"/>
      <c r="C9" s="166" t="s">
        <v>71</v>
      </c>
      <c r="D9" s="74"/>
      <c r="E9" s="70" t="s">
        <v>96</v>
      </c>
      <c r="F9" s="70" t="s">
        <v>96</v>
      </c>
      <c r="G9" s="70" t="s">
        <v>96</v>
      </c>
      <c r="H9" s="70" t="s">
        <v>64</v>
      </c>
      <c r="I9" s="70" t="s">
        <v>96</v>
      </c>
      <c r="J9" s="70" t="s">
        <v>96</v>
      </c>
      <c r="K9" s="70" t="s">
        <v>63</v>
      </c>
      <c r="L9" s="76"/>
      <c r="M9" s="73"/>
      <c r="N9" s="603" t="s">
        <v>96</v>
      </c>
      <c r="O9" s="604"/>
      <c r="P9" s="605"/>
      <c r="Q9" s="73"/>
      <c r="R9" s="73"/>
      <c r="S9" s="52"/>
    </row>
    <row r="10" spans="1:19">
      <c r="A10" s="601"/>
      <c r="B10" s="73"/>
      <c r="C10" s="165" t="s">
        <v>3</v>
      </c>
      <c r="D10" s="75"/>
      <c r="E10" s="70" t="s">
        <v>63</v>
      </c>
      <c r="F10" s="70" t="s">
        <v>63</v>
      </c>
      <c r="G10" s="70" t="s">
        <v>63</v>
      </c>
      <c r="H10" s="70" t="s">
        <v>64</v>
      </c>
      <c r="I10" s="70" t="s">
        <v>96</v>
      </c>
      <c r="J10" s="70" t="s">
        <v>63</v>
      </c>
      <c r="K10" s="70" t="s">
        <v>63</v>
      </c>
      <c r="L10" s="76"/>
      <c r="M10" s="73"/>
      <c r="N10" s="603" t="s">
        <v>63</v>
      </c>
      <c r="O10" s="604"/>
      <c r="P10" s="605"/>
      <c r="Q10" s="73"/>
      <c r="R10" s="73"/>
      <c r="S10" s="52"/>
    </row>
    <row r="11" spans="1:19">
      <c r="A11" s="601"/>
      <c r="B11" s="73"/>
      <c r="C11" s="165" t="s">
        <v>35</v>
      </c>
      <c r="D11" s="75"/>
      <c r="E11" s="71" t="s">
        <v>63</v>
      </c>
      <c r="F11" s="70" t="s">
        <v>63</v>
      </c>
      <c r="G11" s="70" t="s">
        <v>63</v>
      </c>
      <c r="H11" s="70" t="s">
        <v>64</v>
      </c>
      <c r="I11" s="70" t="s">
        <v>64</v>
      </c>
      <c r="J11" s="70" t="s">
        <v>63</v>
      </c>
      <c r="K11" s="70" t="s">
        <v>96</v>
      </c>
      <c r="L11" s="76"/>
      <c r="M11" s="73"/>
      <c r="N11" s="603" t="s">
        <v>63</v>
      </c>
      <c r="O11" s="604"/>
      <c r="P11" s="605"/>
      <c r="Q11" s="73"/>
      <c r="R11" s="73"/>
      <c r="S11" s="52"/>
    </row>
    <row r="12" spans="1:19" ht="15.75">
      <c r="A12" s="601"/>
      <c r="B12" s="158" t="s">
        <v>127</v>
      </c>
      <c r="C12" s="41"/>
      <c r="D12" s="74"/>
      <c r="E12" s="70"/>
      <c r="F12" s="70"/>
      <c r="G12" s="70"/>
      <c r="H12" s="70"/>
      <c r="I12" s="70"/>
      <c r="J12" s="70"/>
      <c r="K12" s="70"/>
      <c r="L12" s="76"/>
      <c r="M12" s="73"/>
      <c r="N12" s="212"/>
      <c r="O12" s="213"/>
      <c r="P12" s="214"/>
      <c r="Q12" s="73"/>
      <c r="R12" s="73"/>
      <c r="S12" s="52"/>
    </row>
    <row r="13" spans="1:19" ht="15">
      <c r="A13" s="601"/>
      <c r="B13" s="74"/>
      <c r="C13" s="165" t="s">
        <v>88</v>
      </c>
      <c r="D13" s="74"/>
      <c r="E13" s="70"/>
      <c r="F13" s="70"/>
      <c r="G13" s="70"/>
      <c r="H13" s="70"/>
      <c r="I13" s="70"/>
      <c r="J13" s="70"/>
      <c r="K13" s="70"/>
      <c r="L13" s="76"/>
      <c r="M13" s="73"/>
      <c r="N13" s="212"/>
      <c r="O13" s="213"/>
      <c r="P13" s="214"/>
      <c r="Q13" s="73"/>
      <c r="R13" s="73"/>
      <c r="S13" s="52"/>
    </row>
    <row r="14" spans="1:19" ht="15">
      <c r="A14" s="601"/>
      <c r="B14" s="74"/>
      <c r="C14" s="165"/>
      <c r="D14" s="53" t="s">
        <v>100</v>
      </c>
      <c r="E14" s="70" t="s">
        <v>63</v>
      </c>
      <c r="F14" s="70" t="s">
        <v>63</v>
      </c>
      <c r="G14" s="70" t="s">
        <v>63</v>
      </c>
      <c r="H14" s="70" t="s">
        <v>63</v>
      </c>
      <c r="I14" s="70" t="s">
        <v>64</v>
      </c>
      <c r="J14" s="70" t="s">
        <v>63</v>
      </c>
      <c r="K14" s="70" t="s">
        <v>63</v>
      </c>
      <c r="L14" s="76"/>
      <c r="M14" s="73"/>
      <c r="N14" s="603" t="s">
        <v>63</v>
      </c>
      <c r="O14" s="604"/>
      <c r="P14" s="605"/>
      <c r="Q14" s="73"/>
      <c r="R14" s="73"/>
      <c r="S14" s="52"/>
    </row>
    <row r="15" spans="1:19" ht="15">
      <c r="A15" s="601"/>
      <c r="B15" s="74"/>
      <c r="C15" s="163"/>
      <c r="D15" s="53" t="s">
        <v>75</v>
      </c>
      <c r="E15" s="70" t="s">
        <v>63</v>
      </c>
      <c r="F15" s="70" t="s">
        <v>63</v>
      </c>
      <c r="G15" s="70" t="s">
        <v>63</v>
      </c>
      <c r="H15" s="70" t="s">
        <v>63</v>
      </c>
      <c r="I15" s="70" t="s">
        <v>63</v>
      </c>
      <c r="J15" s="70" t="s">
        <v>63</v>
      </c>
      <c r="K15" s="70" t="s">
        <v>63</v>
      </c>
      <c r="L15" s="76"/>
      <c r="M15" s="73"/>
      <c r="N15" s="603" t="s">
        <v>63</v>
      </c>
      <c r="O15" s="604"/>
      <c r="P15" s="605"/>
      <c r="Q15" s="73"/>
      <c r="R15" s="73"/>
      <c r="S15" s="52"/>
    </row>
    <row r="16" spans="1:19" ht="15">
      <c r="A16" s="601"/>
      <c r="B16" s="74"/>
      <c r="C16" s="163"/>
      <c r="D16" s="53" t="s">
        <v>73</v>
      </c>
      <c r="E16" s="70" t="s">
        <v>63</v>
      </c>
      <c r="F16" s="70" t="s">
        <v>63</v>
      </c>
      <c r="G16" s="70" t="s">
        <v>64</v>
      </c>
      <c r="H16" s="70"/>
      <c r="I16" s="70" t="s">
        <v>63</v>
      </c>
      <c r="J16" s="70"/>
      <c r="K16" s="70" t="s">
        <v>64</v>
      </c>
      <c r="L16" s="76"/>
      <c r="M16" s="73"/>
      <c r="N16" s="603" t="s">
        <v>63</v>
      </c>
      <c r="O16" s="604"/>
      <c r="P16" s="605"/>
      <c r="Q16" s="73"/>
      <c r="R16" s="73"/>
      <c r="S16" s="52"/>
    </row>
    <row r="17" spans="1:19" ht="15">
      <c r="A17" s="601"/>
      <c r="B17" s="74"/>
      <c r="C17" s="163"/>
      <c r="D17" s="53" t="s">
        <v>119</v>
      </c>
      <c r="E17" s="70" t="s">
        <v>64</v>
      </c>
      <c r="F17" s="70" t="s">
        <v>64</v>
      </c>
      <c r="G17" s="70" t="s">
        <v>64</v>
      </c>
      <c r="H17" s="70"/>
      <c r="I17" s="70" t="s">
        <v>64</v>
      </c>
      <c r="J17" s="70"/>
      <c r="K17" s="70" t="s">
        <v>64</v>
      </c>
      <c r="L17" s="76"/>
      <c r="M17" s="73"/>
      <c r="N17" s="603" t="s">
        <v>63</v>
      </c>
      <c r="O17" s="604"/>
      <c r="P17" s="605"/>
      <c r="Q17" s="73"/>
      <c r="R17" s="73"/>
      <c r="S17" s="52"/>
    </row>
    <row r="18" spans="1:19" ht="15">
      <c r="A18" s="601"/>
      <c r="B18" s="74"/>
      <c r="C18" s="165" t="s">
        <v>76</v>
      </c>
      <c r="D18" s="74"/>
      <c r="E18" s="70"/>
      <c r="F18" s="70"/>
      <c r="G18" s="70"/>
      <c r="H18" s="70"/>
      <c r="I18" s="70"/>
      <c r="J18" s="70"/>
      <c r="K18" s="70"/>
      <c r="L18" s="76"/>
      <c r="M18" s="73"/>
      <c r="N18" s="212"/>
      <c r="O18" s="213"/>
      <c r="P18" s="214"/>
      <c r="Q18" s="73"/>
      <c r="R18" s="73"/>
      <c r="S18" s="52"/>
    </row>
    <row r="19" spans="1:19" ht="15">
      <c r="A19" s="601"/>
      <c r="B19" s="74"/>
      <c r="C19" s="165"/>
      <c r="D19" s="53" t="s">
        <v>100</v>
      </c>
      <c r="E19" s="70" t="s">
        <v>91</v>
      </c>
      <c r="F19" s="70" t="s">
        <v>63</v>
      </c>
      <c r="G19" s="70" t="s">
        <v>63</v>
      </c>
      <c r="H19" s="70" t="s">
        <v>63</v>
      </c>
      <c r="I19" s="70" t="s">
        <v>91</v>
      </c>
      <c r="J19" s="70"/>
      <c r="K19" s="70"/>
      <c r="L19" s="76"/>
      <c r="M19" s="73"/>
      <c r="N19" s="603" t="s">
        <v>91</v>
      </c>
      <c r="O19" s="604"/>
      <c r="P19" s="605"/>
      <c r="Q19" s="73"/>
      <c r="R19" s="73"/>
      <c r="S19" s="52"/>
    </row>
    <row r="20" spans="1:19" ht="15">
      <c r="A20" s="601"/>
      <c r="B20" s="74"/>
      <c r="C20" s="163"/>
      <c r="D20" s="53" t="s">
        <v>77</v>
      </c>
      <c r="E20" s="70" t="s">
        <v>91</v>
      </c>
      <c r="F20" s="70" t="s">
        <v>63</v>
      </c>
      <c r="G20" s="70" t="s">
        <v>63</v>
      </c>
      <c r="H20" s="70" t="s">
        <v>64</v>
      </c>
      <c r="I20" s="70" t="s">
        <v>91</v>
      </c>
      <c r="J20" s="70"/>
      <c r="K20" s="70"/>
      <c r="L20" s="76"/>
      <c r="M20" s="73"/>
      <c r="N20" s="603" t="s">
        <v>91</v>
      </c>
      <c r="O20" s="604"/>
      <c r="P20" s="605"/>
      <c r="Q20" s="73"/>
      <c r="R20" s="73"/>
      <c r="S20" s="52"/>
    </row>
    <row r="21" spans="1:19" ht="15">
      <c r="A21" s="601"/>
      <c r="B21" s="74"/>
      <c r="C21" s="163"/>
      <c r="D21" s="53" t="s">
        <v>78</v>
      </c>
      <c r="E21" s="70" t="s">
        <v>91</v>
      </c>
      <c r="F21" s="70" t="s">
        <v>63</v>
      </c>
      <c r="G21" s="70" t="s">
        <v>63</v>
      </c>
      <c r="H21" s="70" t="s">
        <v>64</v>
      </c>
      <c r="I21" s="70" t="s">
        <v>91</v>
      </c>
      <c r="J21" s="70"/>
      <c r="K21" s="70"/>
      <c r="L21" s="76"/>
      <c r="M21" s="73"/>
      <c r="N21" s="603" t="s">
        <v>91</v>
      </c>
      <c r="O21" s="604"/>
      <c r="P21" s="605"/>
      <c r="Q21" s="73"/>
      <c r="R21" s="73"/>
      <c r="S21" s="52"/>
    </row>
    <row r="22" spans="1:19" ht="15">
      <c r="A22" s="601"/>
      <c r="B22" s="74"/>
      <c r="C22" s="41"/>
      <c r="D22" s="53" t="s">
        <v>79</v>
      </c>
      <c r="E22" s="70" t="s">
        <v>91</v>
      </c>
      <c r="F22" s="70" t="s">
        <v>63</v>
      </c>
      <c r="G22" s="70" t="s">
        <v>63</v>
      </c>
      <c r="H22" s="70" t="s">
        <v>63</v>
      </c>
      <c r="I22" s="70" t="s">
        <v>91</v>
      </c>
      <c r="J22" s="70"/>
      <c r="K22" s="70"/>
      <c r="L22" s="76"/>
      <c r="M22" s="73"/>
      <c r="N22" s="603" t="s">
        <v>91</v>
      </c>
      <c r="O22" s="604"/>
      <c r="P22" s="605"/>
      <c r="Q22" s="73"/>
      <c r="R22" s="73"/>
      <c r="S22" s="52"/>
    </row>
    <row r="23" spans="1:19" ht="15">
      <c r="A23" s="601"/>
      <c r="B23" s="74"/>
      <c r="C23" s="41"/>
      <c r="D23" s="53" t="s">
        <v>89</v>
      </c>
      <c r="E23" s="70" t="s">
        <v>91</v>
      </c>
      <c r="F23" s="70" t="s">
        <v>64</v>
      </c>
      <c r="G23" s="70" t="s">
        <v>63</v>
      </c>
      <c r="H23" s="70" t="s">
        <v>64</v>
      </c>
      <c r="I23" s="70" t="s">
        <v>91</v>
      </c>
      <c r="J23" s="70"/>
      <c r="K23" s="70"/>
      <c r="L23" s="76"/>
      <c r="M23" s="73"/>
      <c r="N23" s="603" t="s">
        <v>91</v>
      </c>
      <c r="O23" s="604"/>
      <c r="P23" s="605"/>
      <c r="Q23" s="73"/>
      <c r="R23" s="73"/>
      <c r="S23" s="52"/>
    </row>
    <row r="24" spans="1:19" ht="15">
      <c r="A24" s="602"/>
      <c r="B24" s="79"/>
      <c r="C24" s="161"/>
      <c r="D24" s="81" t="s">
        <v>119</v>
      </c>
      <c r="E24" s="168" t="s">
        <v>91</v>
      </c>
      <c r="F24" s="167" t="s">
        <v>64</v>
      </c>
      <c r="G24" s="167" t="s">
        <v>64</v>
      </c>
      <c r="H24" s="167" t="s">
        <v>64</v>
      </c>
      <c r="I24" s="167" t="s">
        <v>91</v>
      </c>
      <c r="J24" s="81"/>
      <c r="K24" s="81"/>
      <c r="L24" s="76"/>
      <c r="M24" s="81"/>
      <c r="N24" s="610" t="s">
        <v>91</v>
      </c>
      <c r="O24" s="611"/>
      <c r="P24" s="612"/>
      <c r="Q24" s="81"/>
      <c r="R24" s="81"/>
      <c r="S24" s="160"/>
    </row>
    <row r="25" spans="1:19" ht="15.75" customHeight="1">
      <c r="A25" s="600" t="s">
        <v>360</v>
      </c>
      <c r="B25" s="175" t="s">
        <v>128</v>
      </c>
      <c r="C25" s="172" t="s">
        <v>98</v>
      </c>
      <c r="D25" s="53"/>
      <c r="E25" s="69"/>
      <c r="F25" s="69" t="s">
        <v>63</v>
      </c>
      <c r="G25" s="69" t="s">
        <v>64</v>
      </c>
      <c r="H25" s="69"/>
      <c r="I25" s="69" t="s">
        <v>96</v>
      </c>
      <c r="J25" s="69"/>
      <c r="K25" s="69"/>
      <c r="L25" s="76"/>
      <c r="M25" s="80"/>
      <c r="N25" s="607" t="s">
        <v>63</v>
      </c>
      <c r="O25" s="608"/>
      <c r="P25" s="609"/>
      <c r="Q25" s="80"/>
      <c r="R25" s="80"/>
      <c r="S25" s="172"/>
    </row>
    <row r="26" spans="1:19" ht="15.75">
      <c r="A26" s="601"/>
      <c r="B26" s="158" t="s">
        <v>129</v>
      </c>
      <c r="C26" s="46"/>
      <c r="D26" s="74"/>
      <c r="E26" s="70"/>
      <c r="F26" s="70"/>
      <c r="G26" s="70"/>
      <c r="H26" s="70"/>
      <c r="I26" s="70"/>
      <c r="J26" s="70"/>
      <c r="K26" s="70"/>
      <c r="L26" s="76"/>
      <c r="M26" s="73"/>
      <c r="N26" s="177"/>
      <c r="O26" s="173"/>
      <c r="P26" s="159"/>
      <c r="Q26" s="73"/>
      <c r="R26" s="73"/>
      <c r="S26" s="52"/>
    </row>
    <row r="27" spans="1:19" ht="15">
      <c r="A27" s="601"/>
      <c r="B27" s="73"/>
      <c r="C27" s="124" t="s">
        <v>74</v>
      </c>
      <c r="D27" s="74"/>
      <c r="E27" s="70"/>
      <c r="F27" s="70"/>
      <c r="G27" s="70"/>
      <c r="H27" s="70"/>
      <c r="I27" s="70"/>
      <c r="J27" s="70"/>
      <c r="K27" s="70"/>
      <c r="L27" s="76"/>
      <c r="M27" s="73"/>
      <c r="N27" s="177"/>
      <c r="O27" s="173"/>
      <c r="P27" s="159"/>
      <c r="Q27" s="73"/>
      <c r="R27" s="73"/>
      <c r="S27" s="52"/>
    </row>
    <row r="28" spans="1:19">
      <c r="A28" s="601"/>
      <c r="B28" s="73"/>
      <c r="C28" s="124"/>
      <c r="D28" s="73" t="s">
        <v>100</v>
      </c>
      <c r="E28" s="70"/>
      <c r="F28" s="70"/>
      <c r="G28" s="70" t="s">
        <v>91</v>
      </c>
      <c r="H28" s="70"/>
      <c r="I28" s="70" t="s">
        <v>63</v>
      </c>
      <c r="J28" s="70"/>
      <c r="K28" s="70"/>
      <c r="L28" s="76"/>
      <c r="M28" s="73"/>
      <c r="N28" s="603" t="s">
        <v>63</v>
      </c>
      <c r="O28" s="604"/>
      <c r="P28" s="605"/>
      <c r="Q28" s="73"/>
      <c r="R28" s="73"/>
      <c r="S28" s="52"/>
    </row>
    <row r="29" spans="1:19">
      <c r="A29" s="601"/>
      <c r="B29" s="73"/>
      <c r="C29" s="52"/>
      <c r="D29" s="53" t="s">
        <v>75</v>
      </c>
      <c r="E29" s="70"/>
      <c r="F29" s="70" t="s">
        <v>63</v>
      </c>
      <c r="G29" s="70" t="s">
        <v>91</v>
      </c>
      <c r="H29" s="70"/>
      <c r="I29" s="70" t="s">
        <v>63</v>
      </c>
      <c r="J29" s="70"/>
      <c r="K29" s="70"/>
      <c r="L29" s="76"/>
      <c r="M29" s="73"/>
      <c r="N29" s="603" t="s">
        <v>63</v>
      </c>
      <c r="O29" s="604"/>
      <c r="P29" s="605"/>
      <c r="Q29" s="73"/>
      <c r="R29" s="73"/>
      <c r="S29" s="52"/>
    </row>
    <row r="30" spans="1:19">
      <c r="A30" s="601"/>
      <c r="B30" s="73"/>
      <c r="C30" s="52"/>
      <c r="D30" s="53" t="s">
        <v>73</v>
      </c>
      <c r="E30" s="70"/>
      <c r="F30" s="70"/>
      <c r="G30" s="70" t="s">
        <v>91</v>
      </c>
      <c r="H30" s="70"/>
      <c r="I30" s="70"/>
      <c r="J30" s="70"/>
      <c r="K30" s="70"/>
      <c r="L30" s="76"/>
      <c r="M30" s="73"/>
      <c r="N30" s="603"/>
      <c r="O30" s="604"/>
      <c r="P30" s="605"/>
      <c r="Q30" s="73"/>
      <c r="R30" s="73"/>
      <c r="S30" s="52"/>
    </row>
    <row r="31" spans="1:19">
      <c r="A31" s="601"/>
      <c r="B31" s="73"/>
      <c r="C31" s="52"/>
      <c r="D31" s="53" t="s">
        <v>119</v>
      </c>
      <c r="E31" s="70"/>
      <c r="F31" s="70"/>
      <c r="G31" s="70" t="s">
        <v>91</v>
      </c>
      <c r="H31" s="70"/>
      <c r="I31" s="70"/>
      <c r="J31" s="70"/>
      <c r="K31" s="70"/>
      <c r="L31" s="76"/>
      <c r="M31" s="73"/>
      <c r="N31" s="603"/>
      <c r="O31" s="604"/>
      <c r="P31" s="605"/>
      <c r="Q31" s="73"/>
      <c r="R31" s="73"/>
      <c r="S31" s="52"/>
    </row>
    <row r="32" spans="1:19" ht="15">
      <c r="A32" s="601"/>
      <c r="B32" s="73"/>
      <c r="C32" s="124" t="s">
        <v>76</v>
      </c>
      <c r="D32" s="74"/>
      <c r="E32" s="70"/>
      <c r="F32" s="70"/>
      <c r="G32" s="70"/>
      <c r="H32" s="70"/>
      <c r="I32" s="70"/>
      <c r="J32" s="70"/>
      <c r="K32" s="70"/>
      <c r="L32" s="76"/>
      <c r="M32" s="73"/>
      <c r="N32" s="177"/>
      <c r="O32" s="173"/>
      <c r="P32" s="159"/>
      <c r="Q32" s="73"/>
      <c r="R32" s="73"/>
      <c r="S32" s="52"/>
    </row>
    <row r="33" spans="1:19" ht="15.75" customHeight="1">
      <c r="A33" s="601"/>
      <c r="B33" s="73"/>
      <c r="C33" s="124"/>
      <c r="D33" s="73" t="s">
        <v>100</v>
      </c>
      <c r="E33" s="70"/>
      <c r="F33" s="70"/>
      <c r="G33" s="70" t="s">
        <v>63</v>
      </c>
      <c r="H33" s="70"/>
      <c r="I33" s="70"/>
      <c r="J33" s="70"/>
      <c r="K33" s="70"/>
      <c r="L33" s="76"/>
      <c r="M33" s="73"/>
      <c r="N33" s="177" t="s">
        <v>63</v>
      </c>
      <c r="O33" s="173" t="s">
        <v>63</v>
      </c>
      <c r="P33" s="159" t="s">
        <v>96</v>
      </c>
      <c r="Q33" s="73"/>
      <c r="R33" s="73"/>
      <c r="S33" s="52"/>
    </row>
    <row r="34" spans="1:19">
      <c r="A34" s="601"/>
      <c r="B34" s="73"/>
      <c r="C34" s="52"/>
      <c r="D34" s="53" t="s">
        <v>77</v>
      </c>
      <c r="E34" s="70"/>
      <c r="F34" s="70"/>
      <c r="G34" s="70" t="s">
        <v>63</v>
      </c>
      <c r="H34" s="70"/>
      <c r="I34" s="70"/>
      <c r="J34" s="70"/>
      <c r="K34" s="70"/>
      <c r="L34" s="76"/>
      <c r="M34" s="73"/>
      <c r="N34" s="177" t="s">
        <v>63</v>
      </c>
      <c r="O34" s="173" t="s">
        <v>63</v>
      </c>
      <c r="P34" s="159" t="s">
        <v>63</v>
      </c>
      <c r="Q34" s="73"/>
      <c r="R34" s="73"/>
      <c r="S34" s="52"/>
    </row>
    <row r="35" spans="1:19">
      <c r="A35" s="601"/>
      <c r="B35" s="73"/>
      <c r="C35" s="52"/>
      <c r="D35" s="53" t="s">
        <v>78</v>
      </c>
      <c r="E35" s="70"/>
      <c r="F35" s="70"/>
      <c r="G35" s="70" t="s">
        <v>64</v>
      </c>
      <c r="H35" s="70"/>
      <c r="I35" s="70"/>
      <c r="J35" s="70"/>
      <c r="K35" s="70"/>
      <c r="L35" s="76"/>
      <c r="M35" s="73"/>
      <c r="N35" s="177" t="s">
        <v>63</v>
      </c>
      <c r="O35" s="173" t="s">
        <v>63</v>
      </c>
      <c r="P35" s="159" t="s">
        <v>63</v>
      </c>
      <c r="Q35" s="73"/>
      <c r="R35" s="73"/>
      <c r="S35" s="52"/>
    </row>
    <row r="36" spans="1:19" ht="15">
      <c r="A36" s="601"/>
      <c r="B36" s="73"/>
      <c r="C36" s="46"/>
      <c r="D36" s="53" t="s">
        <v>79</v>
      </c>
      <c r="E36" s="70"/>
      <c r="F36" s="70"/>
      <c r="G36" s="70" t="s">
        <v>63</v>
      </c>
      <c r="H36" s="70"/>
      <c r="I36" s="70"/>
      <c r="J36" s="70"/>
      <c r="K36" s="70"/>
      <c r="L36" s="76"/>
      <c r="M36" s="73"/>
      <c r="N36" s="177" t="s">
        <v>63</v>
      </c>
      <c r="O36" s="173" t="s">
        <v>64</v>
      </c>
      <c r="P36" s="159" t="s">
        <v>64</v>
      </c>
      <c r="Q36" s="73"/>
      <c r="R36" s="73"/>
      <c r="S36" s="52"/>
    </row>
    <row r="37" spans="1:19">
      <c r="A37" s="602"/>
      <c r="B37" s="73"/>
      <c r="C37" s="52"/>
      <c r="D37" s="53" t="s">
        <v>80</v>
      </c>
      <c r="E37" s="70"/>
      <c r="F37" s="70"/>
      <c r="G37" s="70" t="s">
        <v>64</v>
      </c>
      <c r="H37" s="70"/>
      <c r="I37" s="70"/>
      <c r="J37" s="70"/>
      <c r="K37" s="70"/>
      <c r="L37" s="76"/>
      <c r="M37" s="81"/>
      <c r="N37" s="178" t="s">
        <v>63</v>
      </c>
      <c r="O37" s="174" t="s">
        <v>64</v>
      </c>
      <c r="P37" s="169" t="s">
        <v>64</v>
      </c>
      <c r="Q37" s="81"/>
      <c r="R37" s="81"/>
      <c r="S37" s="160"/>
    </row>
    <row r="38" spans="1:19" ht="15.75">
      <c r="A38" s="327" t="s">
        <v>362</v>
      </c>
      <c r="B38" s="328" t="s">
        <v>130</v>
      </c>
      <c r="C38" s="83"/>
      <c r="D38" s="55"/>
      <c r="E38" s="72"/>
      <c r="F38" s="329"/>
      <c r="G38" s="72" t="s">
        <v>63</v>
      </c>
      <c r="H38" s="72"/>
      <c r="I38" s="72"/>
      <c r="J38" s="72"/>
      <c r="K38" s="330"/>
      <c r="L38" s="76"/>
      <c r="M38" s="83"/>
      <c r="N38" s="331"/>
      <c r="O38" s="332"/>
      <c r="P38" s="333"/>
      <c r="Q38" s="83"/>
      <c r="R38" s="83"/>
      <c r="S38" s="333"/>
    </row>
    <row r="39" spans="1:19" ht="15.75">
      <c r="A39" s="323" t="s">
        <v>363</v>
      </c>
      <c r="B39" s="176" t="s">
        <v>131</v>
      </c>
      <c r="C39" s="81"/>
      <c r="D39" s="54"/>
      <c r="E39" s="81"/>
      <c r="F39" s="129"/>
      <c r="G39" s="167" t="s">
        <v>63</v>
      </c>
      <c r="H39" s="81"/>
      <c r="I39" s="81"/>
      <c r="J39" s="81"/>
      <c r="K39" s="160"/>
      <c r="L39" s="76"/>
      <c r="M39" s="81"/>
      <c r="N39" s="161"/>
      <c r="O39" s="129"/>
      <c r="P39" s="160"/>
      <c r="Q39" s="81"/>
      <c r="R39" s="129"/>
      <c r="S39" s="160"/>
    </row>
    <row r="40" spans="1:19">
      <c r="A40" s="171"/>
      <c r="E40" s="1" t="s">
        <v>66</v>
      </c>
      <c r="L40" s="76"/>
    </row>
    <row r="41" spans="1:19">
      <c r="A41" s="170"/>
      <c r="B41" s="76"/>
      <c r="F41" s="1" t="s">
        <v>67</v>
      </c>
      <c r="L41" s="76"/>
    </row>
    <row r="42" spans="1:19">
      <c r="A42" s="77" t="s">
        <v>49</v>
      </c>
      <c r="B42" s="76"/>
      <c r="C42" s="76"/>
      <c r="F42" s="88"/>
      <c r="L42" s="76"/>
    </row>
    <row r="43" spans="1:19" ht="15">
      <c r="A43" s="67" t="s">
        <v>63</v>
      </c>
      <c r="B43" s="76" t="s">
        <v>85</v>
      </c>
      <c r="C43" s="76"/>
      <c r="G43" s="1" t="s">
        <v>68</v>
      </c>
      <c r="L43" s="76"/>
    </row>
    <row r="44" spans="1:19" ht="15">
      <c r="A44" s="67" t="s">
        <v>96</v>
      </c>
      <c r="B44" s="76" t="s">
        <v>86</v>
      </c>
      <c r="C44" s="76"/>
      <c r="D44" s="76"/>
      <c r="G44" s="1" t="s">
        <v>69</v>
      </c>
      <c r="L44" s="76"/>
    </row>
    <row r="45" spans="1:19" ht="15">
      <c r="A45" s="67" t="s">
        <v>64</v>
      </c>
      <c r="B45" s="68" t="s">
        <v>87</v>
      </c>
      <c r="C45" s="68"/>
      <c r="D45" s="76"/>
      <c r="I45" s="88"/>
      <c r="L45" s="76"/>
    </row>
    <row r="46" spans="1:19">
      <c r="A46" s="76"/>
      <c r="B46" s="56"/>
      <c r="C46" s="87"/>
      <c r="D46" s="76"/>
      <c r="I46" s="1" t="s">
        <v>99</v>
      </c>
      <c r="L46" s="76"/>
    </row>
    <row r="47" spans="1:19">
      <c r="A47" s="76"/>
      <c r="B47" s="56"/>
      <c r="C47" s="56"/>
      <c r="D47" s="76"/>
      <c r="K47" s="1" t="s">
        <v>95</v>
      </c>
    </row>
    <row r="48" spans="1:19">
      <c r="B48" s="56"/>
      <c r="C48" s="56"/>
      <c r="D48" s="76"/>
      <c r="K48" s="1" t="s">
        <v>94</v>
      </c>
    </row>
    <row r="49" spans="1:14">
      <c r="A49" s="76"/>
      <c r="B49" s="56"/>
      <c r="C49" s="56"/>
      <c r="D49" s="76"/>
    </row>
    <row r="50" spans="1:14">
      <c r="A50" s="76"/>
      <c r="B50" s="56"/>
      <c r="C50" s="56"/>
      <c r="D50" s="76"/>
      <c r="N50" s="1" t="s">
        <v>125</v>
      </c>
    </row>
    <row r="51" spans="1:14">
      <c r="A51" s="76"/>
      <c r="B51" s="56"/>
      <c r="C51" s="56"/>
      <c r="D51" s="76"/>
    </row>
    <row r="52" spans="1:14">
      <c r="A52" s="76"/>
      <c r="B52" s="56"/>
      <c r="C52" s="56"/>
      <c r="D52" s="76"/>
    </row>
    <row r="53" spans="1:14" ht="15">
      <c r="A53" s="86"/>
      <c r="B53" s="56"/>
      <c r="C53" s="56"/>
      <c r="D53" s="76"/>
    </row>
    <row r="54" spans="1:14" ht="15">
      <c r="A54" s="86"/>
      <c r="B54" s="76"/>
      <c r="C54" s="76"/>
      <c r="D54" s="76"/>
    </row>
    <row r="55" spans="1:14">
      <c r="B55" s="76"/>
      <c r="C55" s="76"/>
      <c r="D55" s="76"/>
    </row>
    <row r="56" spans="1:14">
      <c r="B56" s="77"/>
      <c r="C56" s="77"/>
      <c r="D56" s="76"/>
    </row>
    <row r="57" spans="1:14">
      <c r="B57" s="56"/>
      <c r="C57" s="56"/>
      <c r="D57" s="76"/>
    </row>
    <row r="58" spans="1:14">
      <c r="B58" s="56"/>
      <c r="C58" s="56"/>
      <c r="D58" s="76"/>
    </row>
    <row r="59" spans="1:14">
      <c r="B59" s="56"/>
      <c r="C59" s="56"/>
      <c r="D59" s="76"/>
    </row>
    <row r="60" spans="1:14">
      <c r="B60" s="76"/>
      <c r="C60" s="76"/>
      <c r="D60" s="76"/>
    </row>
    <row r="61" spans="1:14">
      <c r="B61" s="76"/>
      <c r="C61" s="76"/>
      <c r="D61" s="76"/>
    </row>
    <row r="62" spans="1:14">
      <c r="B62" s="76"/>
      <c r="C62" s="76"/>
      <c r="D62" s="76"/>
    </row>
    <row r="63" spans="1:14">
      <c r="B63" s="76"/>
      <c r="C63" s="76"/>
      <c r="D63" s="76"/>
    </row>
  </sheetData>
  <mergeCells count="26">
    <mergeCell ref="A3:A7"/>
    <mergeCell ref="A8:A24"/>
    <mergeCell ref="N19:P19"/>
    <mergeCell ref="N29:P29"/>
    <mergeCell ref="N30:P30"/>
    <mergeCell ref="N22:P22"/>
    <mergeCell ref="N23:P23"/>
    <mergeCell ref="N24:P24"/>
    <mergeCell ref="N25:P25"/>
    <mergeCell ref="N28:P28"/>
    <mergeCell ref="A2:D2"/>
    <mergeCell ref="A25:A37"/>
    <mergeCell ref="N20:P20"/>
    <mergeCell ref="N2:P2"/>
    <mergeCell ref="N3:P3"/>
    <mergeCell ref="N5:P5"/>
    <mergeCell ref="N7:P7"/>
    <mergeCell ref="N10:P10"/>
    <mergeCell ref="N11:P11"/>
    <mergeCell ref="N9:P9"/>
    <mergeCell ref="N14:P14"/>
    <mergeCell ref="N15:P15"/>
    <mergeCell ref="N16:P16"/>
    <mergeCell ref="N17:P17"/>
    <mergeCell ref="N31:P31"/>
    <mergeCell ref="N21:P21"/>
  </mergeCells>
  <conditionalFormatting sqref="E12:E22 E25:K38 E23:K23 F24:H24 E10 F8:K8 F10:K22 E7:K7 E5:K5">
    <cfRule type="cellIs" dxfId="77" priority="17" operator="equal">
      <formula>"x"</formula>
    </cfRule>
  </conditionalFormatting>
  <conditionalFormatting sqref="Q1:S49 O1:P8 O12:P13 O18:P18 O33:P49 O20:P24 O26:P27 B1:N49 A1:A3 A8 A25:A49">
    <cfRule type="cellIs" dxfId="76" priority="13" operator="equal">
      <formula>"_"</formula>
    </cfRule>
    <cfRule type="cellIs" dxfId="75" priority="14" operator="equal">
      <formula>"-"</formula>
    </cfRule>
    <cfRule type="cellIs" dxfId="74" priority="15" operator="equal">
      <formula>"w"</formula>
    </cfRule>
    <cfRule type="cellIs" dxfId="73" priority="16" operator="equal">
      <formula>"X"</formula>
    </cfRule>
  </conditionalFormatting>
  <conditionalFormatting sqref="Q2:S2 M2:N2">
    <cfRule type="cellIs" dxfId="72" priority="8" operator="equal">
      <formula>"_"</formula>
    </cfRule>
  </conditionalFormatting>
  <conditionalFormatting sqref="Q2:S2 M2:N2">
    <cfRule type="cellIs" dxfId="71" priority="7" operator="equal">
      <formula>"-"</formula>
    </cfRule>
  </conditionalFormatting>
  <conditionalFormatting sqref="Q2:S2 M2:N2">
    <cfRule type="cellIs" dxfId="70" priority="5" operator="equal">
      <formula>"w"</formula>
    </cfRule>
    <cfRule type="cellIs" dxfId="69" priority="6" operator="equal">
      <formula>"X"</formula>
    </cfRule>
  </conditionalFormatting>
  <conditionalFormatting sqref="M1">
    <cfRule type="cellIs" dxfId="68" priority="2" operator="equal">
      <formula>"-"</formula>
    </cfRule>
    <cfRule type="cellIs" dxfId="67" priority="3" operator="equal">
      <formula>"w"</formula>
    </cfRule>
    <cfRule type="cellIs" dxfId="66" priority="4" operator="equal">
      <formula>"X"</formula>
    </cfRule>
  </conditionalFormatting>
  <conditionalFormatting sqref="M1">
    <cfRule type="cellIs" dxfId="65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FA179"/>
  <sheetViews>
    <sheetView topLeftCell="A7" zoomScale="90" zoomScaleNormal="90" workbookViewId="0">
      <selection activeCell="C30" sqref="C30"/>
    </sheetView>
  </sheetViews>
  <sheetFormatPr defaultRowHeight="14.25"/>
  <cols>
    <col min="1" max="1" width="32" style="1" customWidth="1"/>
    <col min="2" max="2" width="2.7109375" style="1" customWidth="1"/>
    <col min="3" max="3" width="5.28515625" style="1" customWidth="1"/>
    <col min="4" max="4" width="32" style="1" bestFit="1" customWidth="1"/>
    <col min="5" max="5" width="8.28515625" style="1" bestFit="1" customWidth="1"/>
    <col min="6" max="6" width="8.28515625" style="1" customWidth="1"/>
    <col min="7" max="8" width="6.42578125" style="1" customWidth="1"/>
    <col min="9" max="9" width="13.28515625" style="1" bestFit="1" customWidth="1"/>
    <col min="10" max="10" width="44.42578125" style="1" bestFit="1" customWidth="1"/>
    <col min="11" max="11" width="6.28515625" style="1" customWidth="1"/>
    <col min="12" max="12" width="66.28515625" style="1" customWidth="1"/>
    <col min="13" max="13" width="9.85546875" style="1" customWidth="1"/>
    <col min="14" max="14" width="16.42578125" style="1" customWidth="1"/>
    <col min="15" max="15" width="24" style="1" customWidth="1"/>
    <col min="16" max="16" width="12.140625" style="1" customWidth="1"/>
    <col min="17" max="17" width="10.42578125" style="1" customWidth="1"/>
    <col min="18" max="18" width="37.85546875" style="1" customWidth="1"/>
    <col min="19" max="19" width="17.140625" style="1" customWidth="1"/>
    <col min="20" max="20" width="20.85546875" style="1" customWidth="1"/>
    <col min="21" max="21" width="18.7109375" style="1" customWidth="1"/>
    <col min="22" max="22" width="19.5703125" style="1" customWidth="1"/>
    <col min="23" max="23" width="19.28515625" style="1" customWidth="1"/>
    <col min="24" max="24" width="14.7109375" style="1" customWidth="1"/>
    <col min="25" max="25" width="20.5703125" style="1" customWidth="1"/>
    <col min="26" max="27" width="12.42578125" style="1" customWidth="1"/>
    <col min="28" max="28" width="21.42578125" style="1" customWidth="1"/>
    <col min="29" max="29" width="15" style="1" customWidth="1"/>
    <col min="30" max="30" width="14" style="1" customWidth="1"/>
    <col min="31" max="31" width="18.140625" style="1" customWidth="1"/>
    <col min="32" max="32" width="18" style="1" customWidth="1"/>
    <col min="33" max="34" width="14.140625" style="1" customWidth="1"/>
    <col min="35" max="40" width="19.42578125" style="1" customWidth="1"/>
    <col min="41" max="41" width="16.7109375" style="1" customWidth="1"/>
    <col min="42" max="45" width="19.42578125" style="1" customWidth="1"/>
    <col min="46" max="46" width="17.28515625" style="1" customWidth="1"/>
    <col min="47" max="47" width="11.5703125" style="1" customWidth="1"/>
    <col min="48" max="49" width="16" style="1" customWidth="1"/>
    <col min="50" max="51" width="14" style="1" customWidth="1"/>
    <col min="52" max="52" width="14.42578125" style="1" customWidth="1"/>
    <col min="53" max="53" width="15.28515625" style="1" customWidth="1"/>
    <col min="54" max="64" width="11.85546875" style="1" customWidth="1"/>
    <col min="65" max="67" width="17" style="1" customWidth="1"/>
    <col min="68" max="68" width="17.28515625" style="1" customWidth="1"/>
    <col min="69" max="71" width="17.42578125" style="1" customWidth="1"/>
    <col min="72" max="84" width="20" style="1" customWidth="1"/>
    <col min="85" max="91" width="14.42578125" style="1" customWidth="1"/>
    <col min="92" max="92" width="16.85546875" style="1" customWidth="1"/>
    <col min="93" max="104" width="18.7109375" style="1" customWidth="1"/>
    <col min="105" max="115" width="12.42578125" style="1" customWidth="1"/>
    <col min="116" max="118" width="11.140625" style="1" customWidth="1"/>
    <col min="119" max="119" width="12.7109375" style="1" customWidth="1"/>
    <col min="120" max="129" width="16.140625" style="1" customWidth="1"/>
    <col min="130" max="130" width="9.85546875" style="1" customWidth="1"/>
    <col min="131" max="132" width="22.42578125" style="1" customWidth="1"/>
    <col min="133" max="133" width="17.42578125" style="1" customWidth="1"/>
    <col min="134" max="134" width="18.85546875" style="1" customWidth="1"/>
    <col min="135" max="136" width="15.85546875" style="1" customWidth="1"/>
    <col min="137" max="137" width="16" style="1" customWidth="1"/>
    <col min="138" max="139" width="18.28515625" style="1" customWidth="1"/>
    <col min="140" max="140" width="13.85546875" style="1" customWidth="1"/>
    <col min="141" max="141" width="18.28515625" style="1" customWidth="1"/>
    <col min="142" max="146" width="22" style="1" customWidth="1"/>
    <col min="147" max="149" width="9.140625" style="1" customWidth="1"/>
    <col min="150" max="151" width="22" style="1" customWidth="1"/>
    <col min="152" max="152" width="18.85546875" style="1" customWidth="1"/>
    <col min="153" max="153" width="18.5703125" style="1" customWidth="1"/>
    <col min="154" max="154" width="23.140625" style="1" customWidth="1"/>
    <col min="155" max="155" width="16.5703125" style="1" customWidth="1"/>
    <col min="156" max="156" width="16.42578125" style="1" customWidth="1"/>
    <col min="157" max="16384" width="9.140625" style="1"/>
  </cols>
  <sheetData>
    <row r="1" spans="1:157" ht="51">
      <c r="L1" s="369" t="s">
        <v>550</v>
      </c>
      <c r="M1" s="343" t="s">
        <v>367</v>
      </c>
      <c r="N1" s="341" t="s">
        <v>368</v>
      </c>
      <c r="O1" s="341" t="s">
        <v>369</v>
      </c>
      <c r="P1" s="341" t="s">
        <v>370</v>
      </c>
      <c r="Q1" s="341" t="s">
        <v>371</v>
      </c>
      <c r="R1" s="341" t="s">
        <v>372</v>
      </c>
      <c r="S1" s="342" t="s">
        <v>373</v>
      </c>
      <c r="T1" s="343" t="s">
        <v>374</v>
      </c>
      <c r="U1" s="344" t="s">
        <v>375</v>
      </c>
      <c r="V1" s="272" t="s">
        <v>376</v>
      </c>
      <c r="W1" s="342" t="s">
        <v>377</v>
      </c>
      <c r="X1" s="345" t="s">
        <v>378</v>
      </c>
      <c r="Y1" s="346" t="s">
        <v>379</v>
      </c>
      <c r="Z1" s="346" t="s">
        <v>380</v>
      </c>
      <c r="AA1" s="346" t="s">
        <v>381</v>
      </c>
      <c r="AB1" s="346" t="s">
        <v>382</v>
      </c>
      <c r="AC1" s="346" t="s">
        <v>383</v>
      </c>
      <c r="AD1" s="346" t="s">
        <v>384</v>
      </c>
      <c r="AE1" s="346" t="s">
        <v>385</v>
      </c>
      <c r="AF1" s="346" t="s">
        <v>386</v>
      </c>
      <c r="AG1" s="346" t="s">
        <v>387</v>
      </c>
      <c r="AH1" s="347" t="s">
        <v>388</v>
      </c>
      <c r="AI1" s="345" t="s">
        <v>389</v>
      </c>
      <c r="AJ1" s="346" t="s">
        <v>390</v>
      </c>
      <c r="AK1" s="346" t="s">
        <v>391</v>
      </c>
      <c r="AL1" s="346" t="s">
        <v>392</v>
      </c>
      <c r="AM1" s="346" t="s">
        <v>393</v>
      </c>
      <c r="AN1" s="346" t="s">
        <v>394</v>
      </c>
      <c r="AO1" s="346" t="s">
        <v>395</v>
      </c>
      <c r="AP1" s="346" t="s">
        <v>396</v>
      </c>
      <c r="AQ1" s="346" t="s">
        <v>397</v>
      </c>
      <c r="AR1" s="346" t="s">
        <v>398</v>
      </c>
      <c r="AS1" s="346" t="s">
        <v>399</v>
      </c>
      <c r="AT1" s="346" t="s">
        <v>400</v>
      </c>
      <c r="AU1" s="346" t="s">
        <v>401</v>
      </c>
      <c r="AV1" s="346" t="s">
        <v>402</v>
      </c>
      <c r="AW1" s="346" t="s">
        <v>403</v>
      </c>
      <c r="AX1" s="346" t="s">
        <v>404</v>
      </c>
      <c r="AY1" s="346" t="s">
        <v>405</v>
      </c>
      <c r="AZ1" s="346" t="s">
        <v>406</v>
      </c>
      <c r="BA1" s="346" t="s">
        <v>407</v>
      </c>
      <c r="BB1" s="378" t="s">
        <v>408</v>
      </c>
      <c r="BC1" s="345" t="s">
        <v>409</v>
      </c>
      <c r="BD1" s="345" t="s">
        <v>410</v>
      </c>
      <c r="BE1" s="345" t="s">
        <v>411</v>
      </c>
      <c r="BF1" s="345" t="s">
        <v>412</v>
      </c>
      <c r="BG1" s="345" t="s">
        <v>413</v>
      </c>
      <c r="BH1" s="345" t="s">
        <v>414</v>
      </c>
      <c r="BI1" s="345" t="s">
        <v>415</v>
      </c>
      <c r="BJ1" s="345" t="s">
        <v>416</v>
      </c>
      <c r="BK1" s="345" t="s">
        <v>417</v>
      </c>
      <c r="BL1" s="345" t="s">
        <v>418</v>
      </c>
      <c r="BM1" s="345" t="s">
        <v>419</v>
      </c>
      <c r="BN1" s="345" t="s">
        <v>420</v>
      </c>
      <c r="BO1" s="345" t="s">
        <v>421</v>
      </c>
      <c r="BP1" s="345" t="s">
        <v>422</v>
      </c>
      <c r="BQ1" s="345" t="s">
        <v>423</v>
      </c>
      <c r="BR1" s="345" t="s">
        <v>424</v>
      </c>
      <c r="BS1" s="345" t="s">
        <v>425</v>
      </c>
      <c r="BT1" s="345" t="s">
        <v>426</v>
      </c>
      <c r="BU1" s="345" t="s">
        <v>427</v>
      </c>
      <c r="BV1" s="345" t="s">
        <v>428</v>
      </c>
      <c r="BW1" s="345" t="s">
        <v>429</v>
      </c>
      <c r="BX1" s="345" t="s">
        <v>430</v>
      </c>
      <c r="BY1" s="345" t="s">
        <v>431</v>
      </c>
      <c r="BZ1" s="346" t="s">
        <v>432</v>
      </c>
      <c r="CA1" s="346" t="s">
        <v>433</v>
      </c>
      <c r="CB1" s="346" t="s">
        <v>434</v>
      </c>
      <c r="CC1" s="346" t="s">
        <v>435</v>
      </c>
      <c r="CD1" s="346" t="s">
        <v>436</v>
      </c>
      <c r="CE1" s="346" t="s">
        <v>437</v>
      </c>
      <c r="CF1" s="346" t="s">
        <v>438</v>
      </c>
      <c r="CG1" s="346" t="s">
        <v>439</v>
      </c>
      <c r="CH1" s="346" t="s">
        <v>440</v>
      </c>
      <c r="CI1" s="346" t="s">
        <v>441</v>
      </c>
      <c r="CJ1" s="346" t="s">
        <v>442</v>
      </c>
      <c r="CK1" s="346" t="s">
        <v>443</v>
      </c>
      <c r="CL1" s="346" t="s">
        <v>444</v>
      </c>
      <c r="CM1" s="346" t="s">
        <v>445</v>
      </c>
      <c r="CN1" s="346" t="s">
        <v>446</v>
      </c>
      <c r="CO1" s="346" t="s">
        <v>447</v>
      </c>
      <c r="CP1" s="346" t="s">
        <v>448</v>
      </c>
      <c r="CQ1" s="346" t="s">
        <v>449</v>
      </c>
      <c r="CR1" s="346" t="s">
        <v>450</v>
      </c>
      <c r="CS1" s="346" t="s">
        <v>451</v>
      </c>
      <c r="CT1" s="346" t="s">
        <v>452</v>
      </c>
      <c r="CU1" s="346" t="s">
        <v>453</v>
      </c>
      <c r="CV1" s="346" t="s">
        <v>454</v>
      </c>
      <c r="CW1" s="346" t="s">
        <v>455</v>
      </c>
      <c r="CX1" s="346" t="s">
        <v>456</v>
      </c>
      <c r="CY1" s="346" t="s">
        <v>457</v>
      </c>
      <c r="CZ1" s="347" t="s">
        <v>458</v>
      </c>
      <c r="DA1" s="345" t="s">
        <v>459</v>
      </c>
      <c r="DB1" s="346" t="s">
        <v>460</v>
      </c>
      <c r="DC1" s="346" t="s">
        <v>461</v>
      </c>
      <c r="DD1" s="346" t="s">
        <v>462</v>
      </c>
      <c r="DE1" s="346" t="s">
        <v>463</v>
      </c>
      <c r="DF1" s="346" t="s">
        <v>464</v>
      </c>
      <c r="DG1" s="346" t="s">
        <v>465</v>
      </c>
      <c r="DH1" s="346" t="s">
        <v>466</v>
      </c>
      <c r="DI1" s="346" t="s">
        <v>467</v>
      </c>
      <c r="DJ1" s="346" t="s">
        <v>468</v>
      </c>
      <c r="DK1" s="347" t="s">
        <v>469</v>
      </c>
      <c r="DL1" s="345" t="s">
        <v>470</v>
      </c>
      <c r="DM1" s="346" t="s">
        <v>471</v>
      </c>
      <c r="DN1" s="346" t="s">
        <v>472</v>
      </c>
      <c r="DO1" s="346" t="s">
        <v>473</v>
      </c>
      <c r="DP1" s="346" t="s">
        <v>474</v>
      </c>
      <c r="DQ1" s="346" t="s">
        <v>475</v>
      </c>
      <c r="DR1" s="346" t="s">
        <v>476</v>
      </c>
      <c r="DS1" s="346" t="s">
        <v>477</v>
      </c>
      <c r="DT1" s="347" t="s">
        <v>478</v>
      </c>
      <c r="DU1" s="345" t="s">
        <v>479</v>
      </c>
      <c r="DV1" s="346" t="s">
        <v>480</v>
      </c>
      <c r="DW1" s="346" t="s">
        <v>481</v>
      </c>
      <c r="DX1" s="346" t="s">
        <v>482</v>
      </c>
      <c r="DY1" s="347" t="s">
        <v>483</v>
      </c>
      <c r="DZ1" s="345" t="s">
        <v>484</v>
      </c>
      <c r="EA1" s="346" t="s">
        <v>485</v>
      </c>
      <c r="EB1" s="347" t="s">
        <v>486</v>
      </c>
      <c r="EC1" s="345" t="s">
        <v>487</v>
      </c>
      <c r="ED1" s="346" t="s">
        <v>488</v>
      </c>
      <c r="EE1" s="347" t="s">
        <v>489</v>
      </c>
      <c r="EF1" s="348" t="s">
        <v>490</v>
      </c>
      <c r="EG1" s="347" t="s">
        <v>491</v>
      </c>
      <c r="EH1" s="345" t="s">
        <v>492</v>
      </c>
      <c r="EI1" s="346" t="s">
        <v>495</v>
      </c>
      <c r="EJ1" s="346" t="s">
        <v>494</v>
      </c>
      <c r="EK1" s="346" t="s">
        <v>537</v>
      </c>
      <c r="EL1" s="346" t="s">
        <v>496</v>
      </c>
      <c r="EM1" s="346" t="s">
        <v>497</v>
      </c>
      <c r="EN1" s="346" t="s">
        <v>498</v>
      </c>
      <c r="EO1" s="346" t="s">
        <v>499</v>
      </c>
      <c r="EP1" s="346" t="s">
        <v>500</v>
      </c>
      <c r="EQ1" s="346" t="s">
        <v>501</v>
      </c>
      <c r="ER1" s="346" t="s">
        <v>501</v>
      </c>
      <c r="ES1" s="346" t="s">
        <v>501</v>
      </c>
      <c r="ET1" s="346" t="s">
        <v>502</v>
      </c>
      <c r="EU1" s="347" t="s">
        <v>503</v>
      </c>
      <c r="EV1" s="351"/>
      <c r="EW1" s="351"/>
      <c r="EX1" s="352"/>
      <c r="EY1" s="352"/>
      <c r="EZ1" s="352"/>
    </row>
    <row r="2" spans="1:157" customFormat="1" ht="15.75">
      <c r="L2" s="369" t="s">
        <v>545</v>
      </c>
      <c r="M2" s="368">
        <v>1</v>
      </c>
      <c r="N2" s="367">
        <v>2</v>
      </c>
      <c r="O2" s="367">
        <v>3</v>
      </c>
      <c r="P2" s="367">
        <v>4</v>
      </c>
      <c r="Q2" s="367">
        <v>5</v>
      </c>
      <c r="R2" s="367">
        <v>6</v>
      </c>
      <c r="S2" s="367">
        <v>7</v>
      </c>
      <c r="T2" s="367">
        <v>8</v>
      </c>
      <c r="U2" s="367">
        <v>9</v>
      </c>
      <c r="V2" s="367">
        <v>10</v>
      </c>
      <c r="W2" s="367">
        <v>11</v>
      </c>
      <c r="X2" s="367">
        <v>12</v>
      </c>
      <c r="Y2" s="367">
        <v>13</v>
      </c>
      <c r="Z2" s="367">
        <v>14</v>
      </c>
      <c r="AA2" s="367">
        <v>15</v>
      </c>
      <c r="AB2" s="367">
        <v>16</v>
      </c>
      <c r="AC2" s="367">
        <v>17</v>
      </c>
      <c r="AD2" s="367">
        <v>18</v>
      </c>
      <c r="AE2" s="367">
        <v>19</v>
      </c>
      <c r="AF2" s="367">
        <v>20</v>
      </c>
      <c r="AG2" s="367">
        <v>21</v>
      </c>
      <c r="AH2" s="367">
        <v>22</v>
      </c>
      <c r="AI2" s="368">
        <v>23</v>
      </c>
      <c r="AJ2" s="367">
        <v>24</v>
      </c>
      <c r="AK2" s="367">
        <v>25</v>
      </c>
      <c r="AL2" s="367">
        <v>26</v>
      </c>
      <c r="AM2" s="367">
        <v>27</v>
      </c>
      <c r="AN2" s="367">
        <v>28</v>
      </c>
      <c r="AO2" s="367">
        <v>29</v>
      </c>
      <c r="AP2" s="367">
        <v>30</v>
      </c>
      <c r="AQ2" s="367">
        <v>31</v>
      </c>
      <c r="AR2" s="367">
        <v>32</v>
      </c>
      <c r="AS2" s="367">
        <v>33</v>
      </c>
      <c r="AT2" s="367">
        <v>34</v>
      </c>
      <c r="AU2" s="367">
        <v>35</v>
      </c>
      <c r="AV2" s="367">
        <v>36</v>
      </c>
      <c r="AW2" s="367">
        <v>37</v>
      </c>
      <c r="AX2" s="367">
        <v>38</v>
      </c>
      <c r="AY2" s="367">
        <v>39</v>
      </c>
      <c r="AZ2" s="367">
        <v>40</v>
      </c>
      <c r="BA2" s="367">
        <v>41</v>
      </c>
      <c r="BB2" s="368">
        <v>42</v>
      </c>
      <c r="BC2" s="367">
        <v>43</v>
      </c>
      <c r="BD2" s="367">
        <v>44</v>
      </c>
      <c r="BE2" s="367">
        <v>45</v>
      </c>
      <c r="BF2" s="367">
        <v>46</v>
      </c>
      <c r="BG2" s="367">
        <v>47</v>
      </c>
      <c r="BH2" s="367">
        <v>48</v>
      </c>
      <c r="BI2" s="367">
        <v>49</v>
      </c>
      <c r="BJ2" s="367">
        <v>50</v>
      </c>
      <c r="BK2" s="367">
        <v>51</v>
      </c>
      <c r="BL2" s="367">
        <v>52</v>
      </c>
      <c r="BM2" s="367">
        <v>53</v>
      </c>
      <c r="BN2" s="367">
        <v>54</v>
      </c>
      <c r="BO2" s="367">
        <v>55</v>
      </c>
      <c r="BP2" s="367">
        <v>56</v>
      </c>
      <c r="BQ2" s="367">
        <v>57</v>
      </c>
      <c r="BR2" s="367">
        <v>58</v>
      </c>
      <c r="BS2" s="367">
        <v>59</v>
      </c>
      <c r="BT2" s="367">
        <v>60</v>
      </c>
      <c r="BU2" s="367">
        <v>61</v>
      </c>
      <c r="BV2" s="367">
        <v>62</v>
      </c>
      <c r="BW2" s="367">
        <v>63</v>
      </c>
      <c r="BX2" s="367">
        <v>64</v>
      </c>
      <c r="BY2" s="368">
        <v>65</v>
      </c>
      <c r="BZ2" s="367">
        <v>66</v>
      </c>
      <c r="CA2" s="367">
        <v>67</v>
      </c>
      <c r="CB2" s="367">
        <v>68</v>
      </c>
      <c r="CC2" s="367">
        <v>69</v>
      </c>
      <c r="CD2" s="367">
        <v>70</v>
      </c>
      <c r="CE2" s="367">
        <v>71</v>
      </c>
      <c r="CF2" s="367">
        <v>72</v>
      </c>
      <c r="CG2" s="367">
        <v>73</v>
      </c>
      <c r="CH2" s="367">
        <v>74</v>
      </c>
      <c r="CI2" s="367">
        <v>75</v>
      </c>
      <c r="CJ2" s="367">
        <v>76</v>
      </c>
      <c r="CK2" s="367">
        <v>77</v>
      </c>
      <c r="CL2" s="367">
        <v>78</v>
      </c>
      <c r="CM2" s="367">
        <v>79</v>
      </c>
      <c r="CN2" s="367">
        <v>80</v>
      </c>
      <c r="CO2" s="367">
        <v>81</v>
      </c>
      <c r="CP2" s="367">
        <v>82</v>
      </c>
      <c r="CQ2" s="367">
        <v>83</v>
      </c>
      <c r="CR2" s="367">
        <v>84</v>
      </c>
      <c r="CS2" s="367">
        <v>85</v>
      </c>
      <c r="CT2" s="367">
        <v>86</v>
      </c>
      <c r="CU2" s="367">
        <v>87</v>
      </c>
      <c r="CV2" s="367">
        <v>88</v>
      </c>
      <c r="CW2" s="367">
        <v>89</v>
      </c>
      <c r="CX2" s="367">
        <v>90</v>
      </c>
      <c r="CY2" s="367">
        <v>91</v>
      </c>
      <c r="CZ2" s="367">
        <v>92</v>
      </c>
      <c r="DA2" s="368">
        <v>93</v>
      </c>
      <c r="DB2" s="367">
        <v>94</v>
      </c>
      <c r="DC2" s="367">
        <v>95</v>
      </c>
      <c r="DD2" s="367">
        <v>96</v>
      </c>
      <c r="DE2" s="367">
        <v>97</v>
      </c>
      <c r="DF2" s="367">
        <v>98</v>
      </c>
      <c r="DG2" s="367">
        <v>99</v>
      </c>
      <c r="DH2" s="367">
        <v>100</v>
      </c>
      <c r="DI2" s="367">
        <v>101</v>
      </c>
      <c r="DJ2" s="367">
        <v>102</v>
      </c>
      <c r="DK2" s="367">
        <v>103</v>
      </c>
      <c r="DL2" s="368">
        <v>104</v>
      </c>
      <c r="DM2" s="367">
        <v>105</v>
      </c>
      <c r="DN2" s="367">
        <v>106</v>
      </c>
      <c r="DO2" s="367">
        <v>107</v>
      </c>
      <c r="DP2" s="367">
        <v>108</v>
      </c>
      <c r="DQ2" s="367">
        <v>109</v>
      </c>
      <c r="DR2" s="367">
        <v>110</v>
      </c>
      <c r="DS2" s="367">
        <v>111</v>
      </c>
      <c r="DT2" s="367">
        <v>112</v>
      </c>
      <c r="DU2" s="368">
        <v>113</v>
      </c>
      <c r="DV2" s="367">
        <v>114</v>
      </c>
      <c r="DW2" s="367">
        <v>115</v>
      </c>
      <c r="DX2" s="367">
        <v>116</v>
      </c>
      <c r="DY2" s="367">
        <v>117</v>
      </c>
      <c r="DZ2" s="367">
        <v>118</v>
      </c>
      <c r="EA2" s="367">
        <v>119</v>
      </c>
      <c r="EB2" s="367">
        <v>120</v>
      </c>
      <c r="EC2" s="367">
        <v>121</v>
      </c>
      <c r="ED2" s="367">
        <v>122</v>
      </c>
      <c r="EE2" s="367">
        <v>123</v>
      </c>
      <c r="EF2" s="367">
        <v>124</v>
      </c>
      <c r="EG2" s="367">
        <v>125</v>
      </c>
      <c r="EH2" s="367">
        <v>126</v>
      </c>
      <c r="EI2" s="367">
        <v>127</v>
      </c>
      <c r="EJ2" s="367">
        <v>128</v>
      </c>
      <c r="EK2" s="367">
        <v>129</v>
      </c>
      <c r="EL2" s="367">
        <v>130</v>
      </c>
      <c r="EM2" s="367">
        <v>131</v>
      </c>
      <c r="EN2" s="367">
        <v>132</v>
      </c>
      <c r="EO2" s="367">
        <v>133</v>
      </c>
      <c r="EP2" s="367">
        <v>134</v>
      </c>
      <c r="EQ2" s="367">
        <v>135</v>
      </c>
      <c r="ER2" s="367">
        <v>136</v>
      </c>
      <c r="ES2" s="367">
        <v>137</v>
      </c>
      <c r="ET2" s="367">
        <v>138</v>
      </c>
      <c r="EU2" s="367">
        <v>139</v>
      </c>
    </row>
    <row r="3" spans="1:157" customFormat="1" ht="15">
      <c r="L3" s="369" t="s">
        <v>549</v>
      </c>
      <c r="M3" s="380">
        <v>0</v>
      </c>
      <c r="N3" s="380">
        <v>0</v>
      </c>
      <c r="O3" s="380">
        <v>0</v>
      </c>
      <c r="P3" s="380">
        <v>0</v>
      </c>
      <c r="Q3" s="380">
        <v>0</v>
      </c>
      <c r="R3" s="380">
        <v>0</v>
      </c>
      <c r="S3" s="380">
        <v>0</v>
      </c>
      <c r="T3" s="380">
        <v>0</v>
      </c>
      <c r="U3" s="380">
        <v>0</v>
      </c>
      <c r="V3" s="380">
        <v>0</v>
      </c>
      <c r="W3" s="380">
        <v>0</v>
      </c>
      <c r="X3" s="381">
        <v>1</v>
      </c>
      <c r="Y3" s="381">
        <v>1</v>
      </c>
      <c r="Z3" s="381">
        <v>1</v>
      </c>
      <c r="AA3" s="381">
        <v>1</v>
      </c>
      <c r="AB3" s="381">
        <v>1</v>
      </c>
      <c r="AC3" s="381">
        <v>1</v>
      </c>
      <c r="AD3" s="381">
        <v>1</v>
      </c>
      <c r="AE3" s="381">
        <v>1</v>
      </c>
      <c r="AF3" s="381">
        <v>1</v>
      </c>
      <c r="AG3" s="381">
        <v>1</v>
      </c>
      <c r="AH3" s="381">
        <v>1</v>
      </c>
      <c r="AI3" s="381">
        <v>2</v>
      </c>
      <c r="AJ3" s="381">
        <v>2</v>
      </c>
      <c r="AK3" s="381">
        <v>2</v>
      </c>
      <c r="AL3" s="381">
        <v>2</v>
      </c>
      <c r="AM3" s="381">
        <v>2</v>
      </c>
      <c r="AN3" s="381">
        <v>2</v>
      </c>
      <c r="AO3" s="381">
        <v>2</v>
      </c>
      <c r="AP3" s="381">
        <v>2</v>
      </c>
      <c r="AQ3" s="381">
        <v>2</v>
      </c>
      <c r="AR3" s="381">
        <v>2</v>
      </c>
      <c r="AS3" s="381">
        <v>2</v>
      </c>
      <c r="AT3" s="381">
        <v>2</v>
      </c>
      <c r="AU3" s="381">
        <v>2</v>
      </c>
      <c r="AV3" s="381">
        <v>2</v>
      </c>
      <c r="AW3" s="381">
        <v>2</v>
      </c>
      <c r="AX3" s="381">
        <v>2</v>
      </c>
      <c r="AY3" s="381">
        <v>2</v>
      </c>
      <c r="AZ3" s="381">
        <v>2</v>
      </c>
      <c r="BA3" s="381">
        <v>2</v>
      </c>
      <c r="BB3" s="381">
        <v>3</v>
      </c>
      <c r="BC3" s="381">
        <v>3</v>
      </c>
      <c r="BD3" s="381">
        <v>3</v>
      </c>
      <c r="BE3" s="381">
        <v>3</v>
      </c>
      <c r="BF3" s="381">
        <v>3</v>
      </c>
      <c r="BG3" s="381">
        <v>3</v>
      </c>
      <c r="BH3" s="381">
        <v>3</v>
      </c>
      <c r="BI3" s="381">
        <v>3</v>
      </c>
      <c r="BJ3" s="381">
        <v>3</v>
      </c>
      <c r="BK3" s="381">
        <v>3</v>
      </c>
      <c r="BL3" s="381">
        <v>3</v>
      </c>
      <c r="BM3" s="381">
        <v>3</v>
      </c>
      <c r="BN3" s="381">
        <v>3</v>
      </c>
      <c r="BO3" s="381">
        <v>4</v>
      </c>
      <c r="BP3" s="381">
        <v>4</v>
      </c>
      <c r="BQ3" s="381">
        <v>4</v>
      </c>
      <c r="BR3" s="381">
        <v>4</v>
      </c>
      <c r="BS3" s="381">
        <v>4</v>
      </c>
      <c r="BT3" s="381">
        <v>4</v>
      </c>
      <c r="BU3" s="381">
        <v>4</v>
      </c>
      <c r="BV3" s="381">
        <v>4</v>
      </c>
      <c r="BW3" s="381">
        <v>4</v>
      </c>
      <c r="BX3" s="381">
        <v>4</v>
      </c>
      <c r="BY3" s="381">
        <v>5</v>
      </c>
      <c r="BZ3" s="381">
        <v>5</v>
      </c>
      <c r="CA3" s="381">
        <v>5</v>
      </c>
      <c r="CB3" s="381">
        <v>5</v>
      </c>
      <c r="CC3" s="381">
        <v>5</v>
      </c>
      <c r="CD3" s="381">
        <v>5</v>
      </c>
      <c r="CE3" s="381">
        <v>5</v>
      </c>
      <c r="CF3" s="381">
        <v>5</v>
      </c>
      <c r="CG3" s="381">
        <v>5</v>
      </c>
      <c r="CH3" s="381">
        <v>5</v>
      </c>
      <c r="CI3" s="381">
        <v>5</v>
      </c>
      <c r="CJ3" s="381">
        <v>5</v>
      </c>
      <c r="CK3" s="381">
        <v>5</v>
      </c>
      <c r="CL3" s="381">
        <v>5</v>
      </c>
      <c r="CM3" s="381">
        <v>5</v>
      </c>
      <c r="CN3" s="381">
        <v>5</v>
      </c>
      <c r="CO3" s="381">
        <v>5</v>
      </c>
      <c r="CP3" s="381">
        <v>5</v>
      </c>
      <c r="CQ3" s="381">
        <v>5</v>
      </c>
      <c r="CR3" s="381">
        <v>5</v>
      </c>
      <c r="CS3" s="381">
        <v>5</v>
      </c>
      <c r="CT3" s="381">
        <v>5</v>
      </c>
      <c r="CU3" s="381">
        <v>5</v>
      </c>
      <c r="CV3" s="381">
        <v>5</v>
      </c>
      <c r="CW3" s="381">
        <v>5</v>
      </c>
      <c r="CX3" s="381">
        <v>5</v>
      </c>
      <c r="CY3" s="381">
        <v>5</v>
      </c>
      <c r="CZ3" s="381">
        <v>5</v>
      </c>
      <c r="DA3" s="381">
        <v>6</v>
      </c>
      <c r="DB3" s="381">
        <v>6</v>
      </c>
      <c r="DC3" s="381">
        <v>6</v>
      </c>
      <c r="DD3" s="381">
        <v>6</v>
      </c>
      <c r="DE3" s="381">
        <v>6</v>
      </c>
      <c r="DF3" s="381">
        <v>6</v>
      </c>
      <c r="DG3" s="381">
        <v>6</v>
      </c>
      <c r="DH3" s="381">
        <v>6</v>
      </c>
      <c r="DI3" s="381">
        <v>6</v>
      </c>
      <c r="DJ3" s="381">
        <v>6</v>
      </c>
      <c r="DK3" s="381">
        <v>6</v>
      </c>
      <c r="DL3" s="381">
        <v>7</v>
      </c>
      <c r="DM3" s="381">
        <v>7</v>
      </c>
      <c r="DN3" s="381">
        <v>7</v>
      </c>
      <c r="DO3" s="381">
        <v>7</v>
      </c>
      <c r="DP3" s="381">
        <v>7</v>
      </c>
      <c r="DQ3" s="381">
        <v>7</v>
      </c>
      <c r="DR3" s="381">
        <v>7</v>
      </c>
      <c r="DS3" s="381">
        <v>7</v>
      </c>
      <c r="DT3" s="381">
        <v>7</v>
      </c>
      <c r="DU3" s="381">
        <v>8</v>
      </c>
      <c r="DV3" s="381">
        <v>8</v>
      </c>
      <c r="DW3" s="381">
        <v>8</v>
      </c>
      <c r="DX3" s="381">
        <v>8</v>
      </c>
      <c r="DY3" s="381">
        <v>8</v>
      </c>
      <c r="DZ3" s="381">
        <v>8</v>
      </c>
      <c r="EA3" s="381">
        <v>8</v>
      </c>
      <c r="EB3" s="381">
        <v>8</v>
      </c>
      <c r="EC3" s="381">
        <v>8</v>
      </c>
      <c r="ED3" s="381">
        <v>8</v>
      </c>
      <c r="EE3" s="381">
        <v>8</v>
      </c>
      <c r="EF3" s="381">
        <v>8</v>
      </c>
      <c r="EG3" s="381">
        <v>8</v>
      </c>
      <c r="EH3" s="381">
        <v>8</v>
      </c>
      <c r="EI3" s="381">
        <v>8</v>
      </c>
      <c r="EJ3" s="381">
        <v>8</v>
      </c>
      <c r="EK3" s="381">
        <v>8</v>
      </c>
      <c r="EL3" s="381">
        <v>8</v>
      </c>
      <c r="EM3" s="381">
        <v>8</v>
      </c>
      <c r="EN3" s="381">
        <v>8</v>
      </c>
      <c r="EO3" s="381">
        <v>8</v>
      </c>
      <c r="EP3" s="381">
        <v>8</v>
      </c>
      <c r="EQ3" s="381">
        <v>8</v>
      </c>
      <c r="ER3" s="381">
        <v>8</v>
      </c>
      <c r="ES3" s="381">
        <v>8</v>
      </c>
      <c r="ET3" s="381">
        <v>8</v>
      </c>
      <c r="EU3" s="381">
        <v>8</v>
      </c>
    </row>
    <row r="4" spans="1:157" ht="15.75" thickBot="1">
      <c r="L4" s="369" t="s">
        <v>548</v>
      </c>
      <c r="M4" s="352" t="s">
        <v>192</v>
      </c>
      <c r="N4" s="352" t="s">
        <v>192</v>
      </c>
      <c r="O4" s="352" t="s">
        <v>192</v>
      </c>
      <c r="P4" s="352" t="s">
        <v>192</v>
      </c>
      <c r="Q4" s="352" t="s">
        <v>192</v>
      </c>
      <c r="R4" s="352" t="s">
        <v>192</v>
      </c>
      <c r="S4" s="352" t="s">
        <v>192</v>
      </c>
      <c r="T4" s="352" t="s">
        <v>194</v>
      </c>
      <c r="U4" s="352" t="s">
        <v>193</v>
      </c>
      <c r="V4" s="352" t="s">
        <v>193</v>
      </c>
      <c r="W4" s="352" t="s">
        <v>193</v>
      </c>
      <c r="X4" s="352" t="s">
        <v>194</v>
      </c>
      <c r="Y4" s="352" t="s">
        <v>194</v>
      </c>
      <c r="Z4" s="352" t="s">
        <v>194</v>
      </c>
      <c r="AA4" s="352" t="s">
        <v>194</v>
      </c>
      <c r="AB4" s="352" t="s">
        <v>193</v>
      </c>
      <c r="AC4" s="352" t="s">
        <v>193</v>
      </c>
      <c r="AD4" s="352" t="s">
        <v>194</v>
      </c>
      <c r="AE4" s="352" t="s">
        <v>193</v>
      </c>
      <c r="AF4" s="352" t="s">
        <v>193</v>
      </c>
      <c r="AG4" s="352" t="s">
        <v>193</v>
      </c>
      <c r="AH4" s="384" t="s">
        <v>193</v>
      </c>
      <c r="AI4" s="352" t="s">
        <v>196</v>
      </c>
      <c r="AJ4" s="352" t="s">
        <v>196</v>
      </c>
      <c r="AK4" s="352" t="s">
        <v>196</v>
      </c>
      <c r="AL4" s="352" t="s">
        <v>194</v>
      </c>
      <c r="AM4" s="352" t="s">
        <v>193</v>
      </c>
      <c r="AN4" s="352" t="s">
        <v>194</v>
      </c>
      <c r="AO4" s="352" t="s">
        <v>194</v>
      </c>
      <c r="AP4" s="352" t="s">
        <v>194</v>
      </c>
      <c r="AQ4" s="352" t="s">
        <v>195</v>
      </c>
      <c r="AR4" s="352" t="s">
        <v>194</v>
      </c>
      <c r="AS4" s="352" t="s">
        <v>195</v>
      </c>
      <c r="AT4" s="352" t="s">
        <v>195</v>
      </c>
      <c r="AU4" s="352" t="s">
        <v>195</v>
      </c>
      <c r="AV4" s="352" t="s">
        <v>195</v>
      </c>
      <c r="AW4" s="352" t="s">
        <v>193</v>
      </c>
      <c r="AX4" s="352" t="s">
        <v>192</v>
      </c>
      <c r="AY4" s="352" t="s">
        <v>194</v>
      </c>
      <c r="AZ4" s="352" t="s">
        <v>193</v>
      </c>
      <c r="BA4" s="384" t="s">
        <v>194</v>
      </c>
      <c r="BB4" s="352" t="s">
        <v>194</v>
      </c>
      <c r="BC4" s="352" t="s">
        <v>194</v>
      </c>
      <c r="BD4" s="352" t="s">
        <v>196</v>
      </c>
      <c r="BE4" s="352" t="s">
        <v>194</v>
      </c>
      <c r="BF4" s="352" t="s">
        <v>193</v>
      </c>
      <c r="BG4" s="352" t="s">
        <v>194</v>
      </c>
      <c r="BH4" s="352" t="s">
        <v>194</v>
      </c>
      <c r="BI4" s="352" t="s">
        <v>194</v>
      </c>
      <c r="BJ4" s="352" t="s">
        <v>194</v>
      </c>
      <c r="BK4" s="352" t="s">
        <v>194</v>
      </c>
      <c r="BL4" s="352" t="s">
        <v>194</v>
      </c>
      <c r="BM4" s="352" t="s">
        <v>194</v>
      </c>
      <c r="BN4" s="352" t="s">
        <v>194</v>
      </c>
      <c r="BO4" s="352" t="s">
        <v>194</v>
      </c>
      <c r="BP4" s="352" t="s">
        <v>193</v>
      </c>
      <c r="BQ4" s="352" t="s">
        <v>193</v>
      </c>
      <c r="BR4" s="352" t="s">
        <v>196</v>
      </c>
      <c r="BS4" s="352" t="s">
        <v>194</v>
      </c>
      <c r="BT4" s="352" t="s">
        <v>196</v>
      </c>
      <c r="BU4" s="352" t="s">
        <v>194</v>
      </c>
      <c r="BV4" s="352" t="s">
        <v>193</v>
      </c>
      <c r="BW4" s="352" t="s">
        <v>193</v>
      </c>
      <c r="BX4" s="384" t="s">
        <v>193</v>
      </c>
      <c r="BY4" s="352" t="s">
        <v>195</v>
      </c>
      <c r="BZ4" s="352" t="s">
        <v>196</v>
      </c>
      <c r="CA4" s="352" t="s">
        <v>194</v>
      </c>
      <c r="CB4" s="352" t="s">
        <v>193</v>
      </c>
      <c r="CC4" s="352" t="s">
        <v>194</v>
      </c>
      <c r="CD4" s="352" t="s">
        <v>194</v>
      </c>
      <c r="CE4" s="352" t="s">
        <v>194</v>
      </c>
      <c r="CF4" s="352" t="s">
        <v>195</v>
      </c>
      <c r="CG4" s="352" t="s">
        <v>195</v>
      </c>
      <c r="CH4" s="352" t="s">
        <v>194</v>
      </c>
      <c r="CI4" s="352" t="s">
        <v>195</v>
      </c>
      <c r="CJ4" s="352" t="s">
        <v>195</v>
      </c>
      <c r="CK4" s="352" t="s">
        <v>195</v>
      </c>
      <c r="CL4" s="352" t="s">
        <v>194</v>
      </c>
      <c r="CM4" s="352" t="s">
        <v>194</v>
      </c>
      <c r="CN4" s="352" t="s">
        <v>195</v>
      </c>
      <c r="CO4" s="352" t="s">
        <v>195</v>
      </c>
      <c r="CP4" s="352" t="s">
        <v>195</v>
      </c>
      <c r="CQ4" s="352" t="s">
        <v>194</v>
      </c>
      <c r="CR4" s="352" t="s">
        <v>193</v>
      </c>
      <c r="CS4" s="352" t="s">
        <v>194</v>
      </c>
      <c r="CT4" s="352" t="s">
        <v>194</v>
      </c>
      <c r="CU4" s="352" t="s">
        <v>195</v>
      </c>
      <c r="CV4" s="352" t="s">
        <v>195</v>
      </c>
      <c r="CW4" s="352" t="s">
        <v>194</v>
      </c>
      <c r="CX4" s="352" t="s">
        <v>194</v>
      </c>
      <c r="CY4" s="352" t="s">
        <v>193</v>
      </c>
      <c r="CZ4" s="384" t="s">
        <v>195</v>
      </c>
      <c r="DA4" s="352" t="s">
        <v>193</v>
      </c>
      <c r="DB4" s="352" t="s">
        <v>193</v>
      </c>
      <c r="DC4" s="352" t="s">
        <v>192</v>
      </c>
      <c r="DD4" s="352" t="s">
        <v>192</v>
      </c>
      <c r="DE4" s="352" t="s">
        <v>196</v>
      </c>
      <c r="DF4" s="352" t="s">
        <v>194</v>
      </c>
      <c r="DG4" s="352" t="s">
        <v>193</v>
      </c>
      <c r="DH4" s="352" t="s">
        <v>196</v>
      </c>
      <c r="DI4" s="352" t="s">
        <v>196</v>
      </c>
      <c r="DJ4" s="352" t="s">
        <v>196</v>
      </c>
      <c r="DK4" s="384" t="s">
        <v>196</v>
      </c>
      <c r="DL4" s="352" t="s">
        <v>193</v>
      </c>
      <c r="DM4" s="352" t="s">
        <v>193</v>
      </c>
      <c r="DN4" s="352" t="s">
        <v>194</v>
      </c>
      <c r="DO4" s="352" t="s">
        <v>194</v>
      </c>
      <c r="DP4" s="352" t="s">
        <v>194</v>
      </c>
      <c r="DQ4" s="352" t="s">
        <v>195</v>
      </c>
      <c r="DR4" s="352" t="s">
        <v>194</v>
      </c>
      <c r="DS4" s="352" t="s">
        <v>193</v>
      </c>
      <c r="DT4" s="384" t="s">
        <v>194</v>
      </c>
      <c r="DU4" s="352" t="s">
        <v>194</v>
      </c>
      <c r="DV4" s="352" t="s">
        <v>194</v>
      </c>
      <c r="DW4" s="352" t="s">
        <v>194</v>
      </c>
      <c r="DX4" s="352" t="s">
        <v>194</v>
      </c>
      <c r="DY4" s="352" t="s">
        <v>194</v>
      </c>
      <c r="DZ4" s="352" t="s">
        <v>192</v>
      </c>
      <c r="EA4" s="352" t="s">
        <v>192</v>
      </c>
      <c r="EB4" s="352" t="s">
        <v>192</v>
      </c>
      <c r="EC4" s="351" t="s">
        <v>192</v>
      </c>
      <c r="ED4" s="352" t="s">
        <v>192</v>
      </c>
      <c r="EE4" s="352" t="s">
        <v>192</v>
      </c>
      <c r="EF4" s="352" t="s">
        <v>192</v>
      </c>
      <c r="EG4" s="352" t="s">
        <v>192</v>
      </c>
      <c r="EH4" s="352" t="s">
        <v>192</v>
      </c>
      <c r="EI4" s="352" t="s">
        <v>192</v>
      </c>
      <c r="EJ4" s="352" t="s">
        <v>192</v>
      </c>
      <c r="EK4" s="352" t="s">
        <v>192</v>
      </c>
      <c r="EL4" s="352" t="s">
        <v>192</v>
      </c>
      <c r="EM4" s="352" t="s">
        <v>192</v>
      </c>
      <c r="EN4" s="352" t="s">
        <v>192</v>
      </c>
      <c r="EO4" s="352" t="s">
        <v>192</v>
      </c>
      <c r="EP4" s="352" t="s">
        <v>192</v>
      </c>
      <c r="EQ4" s="352" t="s">
        <v>192</v>
      </c>
      <c r="ER4" s="352" t="s">
        <v>192</v>
      </c>
      <c r="ES4" s="352" t="s">
        <v>192</v>
      </c>
      <c r="ET4" s="352" t="s">
        <v>192</v>
      </c>
      <c r="EU4" s="352" t="s">
        <v>192</v>
      </c>
      <c r="EV4" s="351"/>
      <c r="EW4" s="351"/>
      <c r="EX4" s="352"/>
      <c r="EY4" s="352"/>
      <c r="EZ4" s="352"/>
    </row>
    <row r="5" spans="1:157" ht="39.75" customHeight="1" thickBot="1">
      <c r="C5" s="389" t="s">
        <v>558</v>
      </c>
      <c r="L5" s="369" t="s">
        <v>551</v>
      </c>
      <c r="M5" s="370" t="s">
        <v>197</v>
      </c>
      <c r="N5" s="371"/>
      <c r="O5" s="371"/>
      <c r="P5" s="371"/>
      <c r="Q5" s="371"/>
      <c r="R5" s="371"/>
      <c r="S5" s="371"/>
      <c r="T5" s="371"/>
      <c r="U5" s="372"/>
      <c r="V5" s="382" t="s">
        <v>198</v>
      </c>
      <c r="W5" s="373"/>
      <c r="X5" s="373"/>
      <c r="Y5" s="373"/>
      <c r="Z5" s="373"/>
      <c r="AA5" s="373"/>
      <c r="AB5" s="373"/>
      <c r="AC5" s="373"/>
      <c r="AD5" s="373"/>
      <c r="AE5" s="373"/>
      <c r="AF5" s="373"/>
      <c r="AG5" s="373"/>
      <c r="AH5" s="386"/>
      <c r="AI5" s="371"/>
      <c r="AJ5" s="371"/>
      <c r="AK5" s="371"/>
      <c r="AL5" s="371"/>
      <c r="AM5" s="371"/>
      <c r="AN5" s="371"/>
      <c r="AO5" s="371"/>
      <c r="AP5" s="371"/>
      <c r="AQ5" s="371"/>
      <c r="AR5" s="371"/>
      <c r="AS5" s="371"/>
      <c r="AT5" s="371"/>
      <c r="AU5" s="371"/>
      <c r="AV5" s="371"/>
      <c r="AW5" s="371"/>
      <c r="AX5" s="371"/>
      <c r="AY5" s="371"/>
      <c r="AZ5" s="371"/>
      <c r="BA5" s="385"/>
      <c r="BB5" s="371"/>
      <c r="BC5" s="371"/>
      <c r="BD5" s="371"/>
      <c r="BE5" s="371"/>
      <c r="BF5" s="371"/>
      <c r="BG5" s="371"/>
      <c r="BH5" s="371"/>
      <c r="BI5" s="371"/>
      <c r="BJ5" s="371"/>
      <c r="BK5" s="371"/>
      <c r="BL5" s="371"/>
      <c r="BM5" s="371"/>
      <c r="BN5" s="371"/>
      <c r="BO5" s="371"/>
      <c r="BP5" s="383" t="s">
        <v>538</v>
      </c>
      <c r="BQ5" s="371"/>
      <c r="BR5" s="371"/>
      <c r="BS5" s="371"/>
      <c r="BT5" s="371"/>
      <c r="BU5" s="371"/>
      <c r="BV5" s="371"/>
      <c r="BW5" s="371"/>
      <c r="BX5" s="385"/>
      <c r="BY5" s="371"/>
      <c r="BZ5" s="371"/>
      <c r="CA5" s="371"/>
      <c r="CB5" s="371"/>
      <c r="CC5" s="371"/>
      <c r="CD5" s="371"/>
      <c r="CE5" s="371"/>
      <c r="CF5" s="371"/>
      <c r="CG5" s="371"/>
      <c r="CH5" s="371"/>
      <c r="CI5" s="371"/>
      <c r="CJ5" s="371"/>
      <c r="CK5" s="371"/>
      <c r="CL5" s="371"/>
      <c r="CM5" s="371"/>
      <c r="CN5" s="371"/>
      <c r="CO5" s="371"/>
      <c r="CP5" s="371"/>
      <c r="CQ5" s="371"/>
      <c r="CR5" s="371"/>
      <c r="CS5" s="371"/>
      <c r="CT5" s="371"/>
      <c r="CU5" s="371"/>
      <c r="CV5" s="371"/>
      <c r="CW5" s="371"/>
      <c r="CX5" s="371"/>
      <c r="CY5" s="371"/>
      <c r="CZ5" s="385"/>
      <c r="DA5" s="371"/>
      <c r="DB5" s="371"/>
      <c r="DC5" s="371"/>
      <c r="DD5" s="371"/>
      <c r="DE5" s="371"/>
      <c r="DF5" s="371"/>
      <c r="DG5" s="371"/>
      <c r="DH5" s="371"/>
      <c r="DI5" s="371"/>
      <c r="DJ5" s="371"/>
      <c r="DK5" s="385"/>
      <c r="DL5" s="371"/>
      <c r="DM5" s="371"/>
      <c r="DN5" s="371"/>
      <c r="DO5" s="371"/>
      <c r="DP5" s="371"/>
      <c r="DQ5" s="371"/>
      <c r="DR5" s="371"/>
      <c r="DS5" s="371"/>
      <c r="DT5" s="385"/>
      <c r="DU5" s="371"/>
      <c r="DV5" s="371"/>
      <c r="DW5" s="371"/>
      <c r="DX5" s="371"/>
      <c r="DY5" s="372"/>
      <c r="DZ5" s="382" t="s">
        <v>199</v>
      </c>
      <c r="EA5" s="371"/>
      <c r="EB5" s="371"/>
      <c r="EC5" s="383" t="s">
        <v>539</v>
      </c>
      <c r="ED5" s="371"/>
      <c r="EE5" s="371"/>
      <c r="EF5" s="371"/>
      <c r="EG5" s="371"/>
      <c r="EH5" s="371"/>
      <c r="EI5" s="383" t="s">
        <v>540</v>
      </c>
      <c r="EJ5" s="371"/>
      <c r="EK5" s="371"/>
      <c r="EL5" s="383" t="s">
        <v>541</v>
      </c>
      <c r="EM5" s="371"/>
      <c r="EN5" s="371"/>
      <c r="EO5" s="371"/>
      <c r="EP5" s="371"/>
      <c r="EQ5" s="371"/>
      <c r="ER5" s="371"/>
      <c r="ES5" s="371"/>
      <c r="ET5" s="371"/>
      <c r="EU5" s="372"/>
      <c r="EV5" s="258"/>
      <c r="EW5" s="258"/>
      <c r="EX5" s="259"/>
      <c r="EY5" s="259"/>
      <c r="EZ5" s="259"/>
    </row>
    <row r="6" spans="1:157" ht="31.5" customHeight="1">
      <c r="L6" s="369" t="s">
        <v>552</v>
      </c>
      <c r="M6" s="393" t="s">
        <v>200</v>
      </c>
      <c r="N6" s="394"/>
      <c r="O6" s="394"/>
      <c r="P6" s="394"/>
      <c r="Q6" s="394"/>
      <c r="R6" s="394"/>
      <c r="S6" s="395"/>
      <c r="T6" s="396" t="s">
        <v>201</v>
      </c>
      <c r="U6" s="395"/>
      <c r="V6" s="396" t="s">
        <v>202</v>
      </c>
      <c r="W6" s="395"/>
      <c r="X6" s="396" t="s">
        <v>203</v>
      </c>
      <c r="Y6" s="394"/>
      <c r="Z6" s="394"/>
      <c r="AA6" s="394"/>
      <c r="AB6" s="394"/>
      <c r="AC6" s="394"/>
      <c r="AD6" s="394"/>
      <c r="AE6" s="394"/>
      <c r="AF6" s="394"/>
      <c r="AG6" s="394"/>
      <c r="AH6" s="397"/>
      <c r="AI6" s="394" t="s">
        <v>204</v>
      </c>
      <c r="AJ6" s="394"/>
      <c r="AK6" s="394"/>
      <c r="AL6" s="394"/>
      <c r="AM6" s="394"/>
      <c r="AN6" s="394"/>
      <c r="AO6" s="394"/>
      <c r="AP6" s="394"/>
      <c r="AQ6" s="394"/>
      <c r="AR6" s="394"/>
      <c r="AS6" s="394"/>
      <c r="AT6" s="394"/>
      <c r="AU6" s="394"/>
      <c r="AV6" s="394"/>
      <c r="AW6" s="394"/>
      <c r="AX6" s="394"/>
      <c r="AY6" s="394"/>
      <c r="AZ6" s="394"/>
      <c r="BA6" s="397"/>
      <c r="BB6" s="394" t="s">
        <v>205</v>
      </c>
      <c r="BC6" s="394"/>
      <c r="BD6" s="394"/>
      <c r="BE6" s="394"/>
      <c r="BF6" s="394"/>
      <c r="BG6" s="394"/>
      <c r="BH6" s="394"/>
      <c r="BI6" s="394"/>
      <c r="BJ6" s="394"/>
      <c r="BK6" s="394"/>
      <c r="BL6" s="394"/>
      <c r="BM6" s="394"/>
      <c r="BN6" s="395"/>
      <c r="BO6" s="396" t="s">
        <v>206</v>
      </c>
      <c r="BP6" s="394"/>
      <c r="BQ6" s="394"/>
      <c r="BR6" s="394"/>
      <c r="BS6" s="394"/>
      <c r="BT6" s="394"/>
      <c r="BU6" s="394"/>
      <c r="BV6" s="394"/>
      <c r="BW6" s="394"/>
      <c r="BX6" s="397"/>
      <c r="BY6" s="394" t="s">
        <v>207</v>
      </c>
      <c r="BZ6" s="394"/>
      <c r="CA6" s="394"/>
      <c r="CB6" s="394"/>
      <c r="CC6" s="394"/>
      <c r="CD6" s="394"/>
      <c r="CE6" s="394"/>
      <c r="CF6" s="394"/>
      <c r="CG6" s="394"/>
      <c r="CH6" s="394"/>
      <c r="CI6" s="394"/>
      <c r="CJ6" s="394"/>
      <c r="CK6" s="394"/>
      <c r="CL6" s="394"/>
      <c r="CM6" s="394"/>
      <c r="CN6" s="394"/>
      <c r="CO6" s="394"/>
      <c r="CP6" s="394"/>
      <c r="CQ6" s="394"/>
      <c r="CR6" s="394"/>
      <c r="CS6" s="394"/>
      <c r="CT6" s="394"/>
      <c r="CU6" s="394"/>
      <c r="CV6" s="394"/>
      <c r="CW6" s="394"/>
      <c r="CX6" s="394"/>
      <c r="CY6" s="394"/>
      <c r="CZ6" s="397"/>
      <c r="DA6" s="394" t="s">
        <v>208</v>
      </c>
      <c r="DB6" s="394"/>
      <c r="DC6" s="394"/>
      <c r="DD6" s="394"/>
      <c r="DE6" s="394"/>
      <c r="DF6" s="394"/>
      <c r="DG6" s="394"/>
      <c r="DH6" s="394"/>
      <c r="DI6" s="394"/>
      <c r="DJ6" s="394"/>
      <c r="DK6" s="397"/>
      <c r="DL6" s="394" t="s">
        <v>209</v>
      </c>
      <c r="DM6" s="394"/>
      <c r="DN6" s="394"/>
      <c r="DO6" s="394"/>
      <c r="DP6" s="394"/>
      <c r="DQ6" s="394"/>
      <c r="DR6" s="394"/>
      <c r="DS6" s="394"/>
      <c r="DT6" s="397"/>
      <c r="DU6" s="394" t="s">
        <v>210</v>
      </c>
      <c r="DV6" s="394"/>
      <c r="DW6" s="394"/>
      <c r="DX6" s="394"/>
      <c r="DY6" s="395"/>
      <c r="DZ6" s="396" t="s">
        <v>211</v>
      </c>
      <c r="EA6" s="394"/>
      <c r="EB6" s="395"/>
      <c r="EC6" s="396" t="s">
        <v>212</v>
      </c>
      <c r="ED6" s="394"/>
      <c r="EE6" s="394"/>
      <c r="EF6" s="394"/>
      <c r="EG6" s="395"/>
      <c r="EH6" s="396" t="s">
        <v>213</v>
      </c>
      <c r="EI6" s="394"/>
      <c r="EJ6" s="394"/>
      <c r="EK6" s="394"/>
      <c r="EL6" s="394"/>
      <c r="EM6" s="394"/>
      <c r="EN6" s="394"/>
      <c r="EO6" s="394"/>
      <c r="EP6" s="394"/>
      <c r="EQ6" s="394"/>
      <c r="ER6" s="394"/>
      <c r="ES6" s="394"/>
      <c r="ET6" s="394"/>
      <c r="EU6" s="395"/>
      <c r="EV6" s="260"/>
      <c r="EW6" s="260"/>
      <c r="EX6" s="261"/>
      <c r="EY6" s="261"/>
      <c r="EZ6" s="261"/>
    </row>
    <row r="7" spans="1:157" ht="15.75">
      <c r="L7" s="390" t="s">
        <v>553</v>
      </c>
      <c r="M7" s="268" t="s">
        <v>214</v>
      </c>
      <c r="N7" s="268"/>
      <c r="O7" s="268"/>
      <c r="P7" s="268"/>
      <c r="Q7" s="268"/>
      <c r="R7" s="268"/>
      <c r="S7" s="269"/>
      <c r="T7" s="358" t="s">
        <v>214</v>
      </c>
      <c r="U7" s="357"/>
      <c r="V7" s="267"/>
      <c r="W7" s="269"/>
      <c r="X7" s="267"/>
      <c r="Y7" s="268" t="s">
        <v>214</v>
      </c>
      <c r="Z7" s="268"/>
      <c r="AA7" s="268"/>
      <c r="AB7" s="268"/>
      <c r="AC7" s="268"/>
      <c r="AD7" s="268" t="s">
        <v>214</v>
      </c>
      <c r="AE7" s="268" t="s">
        <v>214</v>
      </c>
      <c r="AF7" s="268" t="s">
        <v>214</v>
      </c>
      <c r="AG7" s="268"/>
      <c r="AH7" s="269"/>
      <c r="AI7" s="267"/>
      <c r="AJ7" s="268" t="s">
        <v>214</v>
      </c>
      <c r="AK7" s="270"/>
      <c r="AL7" s="270"/>
      <c r="AM7" s="270"/>
      <c r="AN7" s="270"/>
      <c r="AO7" s="270" t="s">
        <v>215</v>
      </c>
      <c r="AP7" s="270" t="s">
        <v>214</v>
      </c>
      <c r="AQ7" s="268"/>
      <c r="AR7" s="268" t="s">
        <v>216</v>
      </c>
      <c r="AS7" s="268"/>
      <c r="AT7" s="268"/>
      <c r="AU7" s="268"/>
      <c r="AV7" s="268"/>
      <c r="AW7" s="268"/>
      <c r="AX7" s="268"/>
      <c r="AY7" s="268" t="s">
        <v>214</v>
      </c>
      <c r="AZ7" s="268"/>
      <c r="BA7" s="269" t="s">
        <v>214</v>
      </c>
      <c r="BB7" s="267"/>
      <c r="BC7" s="268"/>
      <c r="BD7" s="268"/>
      <c r="BE7" s="268"/>
      <c r="BF7" s="268"/>
      <c r="BG7" s="268"/>
      <c r="BH7" s="268" t="s">
        <v>215</v>
      </c>
      <c r="BI7" s="268" t="s">
        <v>214</v>
      </c>
      <c r="BJ7" s="268"/>
      <c r="BK7" s="268"/>
      <c r="BL7" s="268" t="s">
        <v>214</v>
      </c>
      <c r="BM7" s="268"/>
      <c r="BN7" s="269"/>
      <c r="BO7" s="267"/>
      <c r="BP7" s="268"/>
      <c r="BQ7" s="268"/>
      <c r="BR7" s="268"/>
      <c r="BS7" s="268"/>
      <c r="BT7" s="268"/>
      <c r="BU7" s="268"/>
      <c r="BV7" s="268"/>
      <c r="BW7" s="268"/>
      <c r="BX7" s="269"/>
      <c r="BY7" s="267" t="s">
        <v>214</v>
      </c>
      <c r="BZ7" s="268"/>
      <c r="CA7" s="268"/>
      <c r="CB7" s="268"/>
      <c r="CC7" s="268"/>
      <c r="CD7" s="268" t="s">
        <v>215</v>
      </c>
      <c r="CE7" s="268" t="s">
        <v>214</v>
      </c>
      <c r="CF7" s="268"/>
      <c r="CG7" s="268" t="s">
        <v>214</v>
      </c>
      <c r="CH7" s="268" t="s">
        <v>216</v>
      </c>
      <c r="CI7" s="268"/>
      <c r="CJ7" s="268"/>
      <c r="CK7" s="268" t="s">
        <v>214</v>
      </c>
      <c r="CL7" s="268" t="s">
        <v>214</v>
      </c>
      <c r="CM7" s="268" t="s">
        <v>216</v>
      </c>
      <c r="CN7" s="268"/>
      <c r="CO7" s="268"/>
      <c r="CP7" s="268"/>
      <c r="CQ7" s="268" t="s">
        <v>214</v>
      </c>
      <c r="CR7" s="268" t="s">
        <v>214</v>
      </c>
      <c r="CS7" s="268" t="s">
        <v>214</v>
      </c>
      <c r="CT7" s="268" t="s">
        <v>216</v>
      </c>
      <c r="CU7" s="268"/>
      <c r="CV7" s="268"/>
      <c r="CW7" s="268" t="s">
        <v>215</v>
      </c>
      <c r="CX7" s="268" t="s">
        <v>214</v>
      </c>
      <c r="CY7" s="268"/>
      <c r="CZ7" s="269"/>
      <c r="DA7" s="267"/>
      <c r="DB7" s="268"/>
      <c r="DC7" s="268"/>
      <c r="DD7" s="268"/>
      <c r="DE7" s="268"/>
      <c r="DF7" s="268"/>
      <c r="DG7" s="268"/>
      <c r="DH7" s="268"/>
      <c r="DI7" s="268"/>
      <c r="DJ7" s="268"/>
      <c r="DK7" s="269" t="s">
        <v>217</v>
      </c>
      <c r="DL7" s="267"/>
      <c r="DM7" s="268"/>
      <c r="DN7" s="268"/>
      <c r="DO7" s="268"/>
      <c r="DP7" s="268"/>
      <c r="DQ7" s="268" t="s">
        <v>216</v>
      </c>
      <c r="DR7" s="268"/>
      <c r="DS7" s="268"/>
      <c r="DT7" s="269" t="s">
        <v>214</v>
      </c>
      <c r="DU7" s="267"/>
      <c r="DV7" s="268"/>
      <c r="DW7" s="268"/>
      <c r="DX7" s="268"/>
      <c r="DY7" s="269"/>
      <c r="DZ7" s="267"/>
      <c r="EA7" s="268"/>
      <c r="EB7" s="357"/>
      <c r="EC7" s="272"/>
      <c r="ED7" s="268"/>
      <c r="EE7" s="268" t="s">
        <v>214</v>
      </c>
      <c r="EF7" s="268"/>
      <c r="EG7" s="269"/>
      <c r="EH7" s="358"/>
      <c r="EI7" s="268"/>
      <c r="EJ7" s="268"/>
      <c r="EK7" s="268"/>
      <c r="EL7" s="268"/>
      <c r="EM7" s="268"/>
      <c r="EN7" s="268"/>
      <c r="EO7" s="268"/>
      <c r="EP7" s="268"/>
      <c r="EQ7" s="268"/>
      <c r="ER7" s="268"/>
      <c r="ES7" s="268"/>
      <c r="ET7" s="268"/>
      <c r="EU7" s="269"/>
      <c r="EV7" s="398"/>
      <c r="EW7" s="399"/>
      <c r="EX7" s="400"/>
      <c r="EY7" s="401"/>
      <c r="EZ7" s="402"/>
    </row>
    <row r="8" spans="1:157" ht="15.75">
      <c r="L8" s="390" t="s">
        <v>554</v>
      </c>
      <c r="M8" s="268" t="s">
        <v>218</v>
      </c>
      <c r="N8" s="268" t="s">
        <v>218</v>
      </c>
      <c r="O8" s="268" t="s">
        <v>218</v>
      </c>
      <c r="P8" s="268" t="s">
        <v>218</v>
      </c>
      <c r="Q8" s="268"/>
      <c r="R8" s="268" t="s">
        <v>218</v>
      </c>
      <c r="S8" s="269" t="s">
        <v>218</v>
      </c>
      <c r="T8" s="358" t="s">
        <v>218</v>
      </c>
      <c r="U8" s="357"/>
      <c r="V8" s="267" t="s">
        <v>218</v>
      </c>
      <c r="W8" s="269" t="s">
        <v>218</v>
      </c>
      <c r="X8" s="267"/>
      <c r="Y8" s="268"/>
      <c r="Z8" s="268" t="s">
        <v>218</v>
      </c>
      <c r="AA8" s="268"/>
      <c r="AB8" s="268"/>
      <c r="AC8" s="268" t="s">
        <v>218</v>
      </c>
      <c r="AD8" s="268" t="s">
        <v>218</v>
      </c>
      <c r="AE8" s="268" t="s">
        <v>218</v>
      </c>
      <c r="AF8" s="268"/>
      <c r="AG8" s="268"/>
      <c r="AH8" s="269"/>
      <c r="AI8" s="267"/>
      <c r="AJ8" s="268"/>
      <c r="AK8" s="270"/>
      <c r="AL8" s="270"/>
      <c r="AM8" s="270"/>
      <c r="AN8" s="270" t="s">
        <v>218</v>
      </c>
      <c r="AO8" s="270" t="s">
        <v>218</v>
      </c>
      <c r="AP8" s="270" t="s">
        <v>218</v>
      </c>
      <c r="AQ8" s="268"/>
      <c r="AR8" s="268" t="s">
        <v>218</v>
      </c>
      <c r="AS8" s="268"/>
      <c r="AT8" s="268" t="s">
        <v>218</v>
      </c>
      <c r="AU8" s="268" t="s">
        <v>218</v>
      </c>
      <c r="AV8" s="268" t="s">
        <v>218</v>
      </c>
      <c r="AW8" s="268"/>
      <c r="AX8" s="268" t="s">
        <v>218</v>
      </c>
      <c r="AY8" s="268" t="s">
        <v>218</v>
      </c>
      <c r="AZ8" s="268"/>
      <c r="BA8" s="269" t="s">
        <v>218</v>
      </c>
      <c r="BB8" s="267"/>
      <c r="BC8" s="268" t="s">
        <v>218</v>
      </c>
      <c r="BD8" s="268"/>
      <c r="BE8" s="268"/>
      <c r="BF8" s="268"/>
      <c r="BG8" s="278" t="s">
        <v>218</v>
      </c>
      <c r="BH8" s="278" t="s">
        <v>218</v>
      </c>
      <c r="BI8" s="278" t="s">
        <v>218</v>
      </c>
      <c r="BJ8" s="268"/>
      <c r="BK8" s="268"/>
      <c r="BL8" s="268" t="s">
        <v>218</v>
      </c>
      <c r="BM8" s="268"/>
      <c r="BN8" s="269"/>
      <c r="BO8" s="267"/>
      <c r="BP8" s="268"/>
      <c r="BQ8" s="268" t="s">
        <v>218</v>
      </c>
      <c r="BR8" s="268" t="s">
        <v>218</v>
      </c>
      <c r="BS8" s="268"/>
      <c r="BT8" s="268" t="s">
        <v>218</v>
      </c>
      <c r="BU8" s="268"/>
      <c r="BV8" s="268"/>
      <c r="BW8" s="268"/>
      <c r="BX8" s="269"/>
      <c r="BY8" s="267" t="s">
        <v>218</v>
      </c>
      <c r="BZ8" s="268"/>
      <c r="CA8" s="268"/>
      <c r="CB8" s="268"/>
      <c r="CC8" s="268" t="s">
        <v>218</v>
      </c>
      <c r="CD8" s="268" t="s">
        <v>218</v>
      </c>
      <c r="CE8" s="268" t="s">
        <v>218</v>
      </c>
      <c r="CF8" s="268"/>
      <c r="CG8" s="268"/>
      <c r="CH8" s="268" t="s">
        <v>218</v>
      </c>
      <c r="CI8" s="268"/>
      <c r="CJ8" s="268"/>
      <c r="CK8" s="268"/>
      <c r="CL8" s="268"/>
      <c r="CM8" s="268" t="s">
        <v>218</v>
      </c>
      <c r="CN8" s="268" t="s">
        <v>218</v>
      </c>
      <c r="CO8" s="268" t="s">
        <v>218</v>
      </c>
      <c r="CP8" s="268" t="s">
        <v>218</v>
      </c>
      <c r="CQ8" s="268" t="s">
        <v>218</v>
      </c>
      <c r="CR8" s="268"/>
      <c r="CS8" s="268" t="s">
        <v>218</v>
      </c>
      <c r="CT8" s="268" t="s">
        <v>218</v>
      </c>
      <c r="CU8" s="268"/>
      <c r="CV8" s="268" t="s">
        <v>218</v>
      </c>
      <c r="CW8" s="268" t="s">
        <v>218</v>
      </c>
      <c r="CX8" s="268" t="s">
        <v>218</v>
      </c>
      <c r="CY8" s="268" t="s">
        <v>218</v>
      </c>
      <c r="CZ8" s="269" t="s">
        <v>218</v>
      </c>
      <c r="DA8" s="267"/>
      <c r="DB8" s="268"/>
      <c r="DC8" s="268" t="s">
        <v>218</v>
      </c>
      <c r="DD8" s="268" t="s">
        <v>218</v>
      </c>
      <c r="DE8" s="268" t="s">
        <v>218</v>
      </c>
      <c r="DF8" s="268"/>
      <c r="DG8" s="268"/>
      <c r="DH8" s="268" t="s">
        <v>218</v>
      </c>
      <c r="DI8" s="268" t="s">
        <v>218</v>
      </c>
      <c r="DJ8" s="268" t="s">
        <v>218</v>
      </c>
      <c r="DK8" s="269"/>
      <c r="DL8" s="267"/>
      <c r="DM8" s="268"/>
      <c r="DN8" s="268"/>
      <c r="DO8" s="268" t="s">
        <v>218</v>
      </c>
      <c r="DP8" s="268"/>
      <c r="DQ8" s="268" t="s">
        <v>218</v>
      </c>
      <c r="DR8" s="268"/>
      <c r="DS8" s="268" t="s">
        <v>218</v>
      </c>
      <c r="DT8" s="269" t="s">
        <v>218</v>
      </c>
      <c r="DU8" s="267" t="s">
        <v>218</v>
      </c>
      <c r="DV8" s="268" t="s">
        <v>218</v>
      </c>
      <c r="DW8" s="268" t="s">
        <v>218</v>
      </c>
      <c r="DX8" s="268" t="s">
        <v>218</v>
      </c>
      <c r="DY8" s="269" t="s">
        <v>218</v>
      </c>
      <c r="DZ8" s="279" t="s">
        <v>218</v>
      </c>
      <c r="EA8" s="280" t="s">
        <v>218</v>
      </c>
      <c r="EB8" s="281" t="s">
        <v>218</v>
      </c>
      <c r="EC8" s="282" t="s">
        <v>218</v>
      </c>
      <c r="ED8" s="268"/>
      <c r="EE8" s="268"/>
      <c r="EF8" s="268"/>
      <c r="EG8" s="269"/>
      <c r="EH8" s="283" t="s">
        <v>218</v>
      </c>
      <c r="EI8" s="268" t="s">
        <v>218</v>
      </c>
      <c r="EJ8" s="268"/>
      <c r="EK8" s="268" t="s">
        <v>218</v>
      </c>
      <c r="EL8" s="268" t="s">
        <v>218</v>
      </c>
      <c r="EM8" s="268" t="s">
        <v>218</v>
      </c>
      <c r="EN8" s="268" t="s">
        <v>218</v>
      </c>
      <c r="EO8" s="268"/>
      <c r="EP8" s="268"/>
      <c r="EQ8" s="268"/>
      <c r="ER8" s="268"/>
      <c r="ES8" s="268"/>
      <c r="ET8" s="268"/>
      <c r="EU8" s="269"/>
      <c r="EV8" s="274"/>
      <c r="EW8" s="275"/>
      <c r="EX8" s="276"/>
      <c r="EY8" s="277"/>
      <c r="EZ8" s="403"/>
    </row>
    <row r="9" spans="1:157" ht="51">
      <c r="A9" s="5"/>
      <c r="G9" s="361"/>
      <c r="H9" s="436"/>
      <c r="I9" s="361"/>
      <c r="J9" s="361"/>
      <c r="L9" s="390" t="s">
        <v>555</v>
      </c>
      <c r="M9" s="285" t="s">
        <v>219</v>
      </c>
      <c r="N9" s="285" t="s">
        <v>220</v>
      </c>
      <c r="O9" s="285" t="s">
        <v>221</v>
      </c>
      <c r="P9" s="285" t="s">
        <v>222</v>
      </c>
      <c r="Q9" s="285" t="s">
        <v>223</v>
      </c>
      <c r="R9" s="285" t="s">
        <v>224</v>
      </c>
      <c r="S9" s="286" t="s">
        <v>225</v>
      </c>
      <c r="T9" s="287" t="s">
        <v>226</v>
      </c>
      <c r="U9" s="288" t="s">
        <v>227</v>
      </c>
      <c r="V9" s="289" t="s">
        <v>228</v>
      </c>
      <c r="W9" s="290" t="s">
        <v>229</v>
      </c>
      <c r="X9" s="291" t="s">
        <v>230</v>
      </c>
      <c r="Y9" s="292" t="s">
        <v>231</v>
      </c>
      <c r="Z9" s="292" t="s">
        <v>232</v>
      </c>
      <c r="AA9" s="292" t="s">
        <v>233</v>
      </c>
      <c r="AB9" s="293" t="s">
        <v>234</v>
      </c>
      <c r="AC9" s="293" t="s">
        <v>235</v>
      </c>
      <c r="AD9" s="292" t="s">
        <v>236</v>
      </c>
      <c r="AE9" s="293" t="s">
        <v>237</v>
      </c>
      <c r="AF9" s="293" t="s">
        <v>238</v>
      </c>
      <c r="AG9" s="293" t="s">
        <v>239</v>
      </c>
      <c r="AH9" s="290" t="s">
        <v>240</v>
      </c>
      <c r="AI9" s="294" t="s">
        <v>241</v>
      </c>
      <c r="AJ9" s="295" t="s">
        <v>242</v>
      </c>
      <c r="AK9" s="295" t="s">
        <v>243</v>
      </c>
      <c r="AL9" s="296" t="s">
        <v>244</v>
      </c>
      <c r="AM9" s="297" t="s">
        <v>245</v>
      </c>
      <c r="AN9" s="296" t="s">
        <v>246</v>
      </c>
      <c r="AO9" s="296" t="s">
        <v>247</v>
      </c>
      <c r="AP9" s="296" t="s">
        <v>248</v>
      </c>
      <c r="AQ9" s="298" t="s">
        <v>249</v>
      </c>
      <c r="AR9" s="292" t="s">
        <v>250</v>
      </c>
      <c r="AS9" s="298" t="s">
        <v>251</v>
      </c>
      <c r="AT9" s="298" t="s">
        <v>252</v>
      </c>
      <c r="AU9" s="298" t="s">
        <v>253</v>
      </c>
      <c r="AV9" s="298" t="s">
        <v>254</v>
      </c>
      <c r="AW9" s="293" t="s">
        <v>255</v>
      </c>
      <c r="AX9" s="285" t="s">
        <v>256</v>
      </c>
      <c r="AY9" s="292" t="s">
        <v>257</v>
      </c>
      <c r="AZ9" s="293" t="s">
        <v>258</v>
      </c>
      <c r="BA9" s="299" t="s">
        <v>259</v>
      </c>
      <c r="BB9" s="291" t="s">
        <v>260</v>
      </c>
      <c r="BC9" s="292" t="s">
        <v>261</v>
      </c>
      <c r="BD9" s="300" t="s">
        <v>262</v>
      </c>
      <c r="BE9" s="292" t="s">
        <v>263</v>
      </c>
      <c r="BF9" s="293" t="s">
        <v>264</v>
      </c>
      <c r="BG9" s="292" t="s">
        <v>265</v>
      </c>
      <c r="BH9" s="292" t="s">
        <v>266</v>
      </c>
      <c r="BI9" s="292" t="s">
        <v>267</v>
      </c>
      <c r="BJ9" s="292" t="s">
        <v>268</v>
      </c>
      <c r="BK9" s="292" t="s">
        <v>269</v>
      </c>
      <c r="BL9" s="292" t="s">
        <v>270</v>
      </c>
      <c r="BM9" s="292" t="s">
        <v>271</v>
      </c>
      <c r="BN9" s="299" t="s">
        <v>272</v>
      </c>
      <c r="BO9" s="291" t="s">
        <v>273</v>
      </c>
      <c r="BP9" s="293" t="s">
        <v>274</v>
      </c>
      <c r="BQ9" s="293" t="s">
        <v>275</v>
      </c>
      <c r="BR9" s="300" t="s">
        <v>276</v>
      </c>
      <c r="BS9" s="292" t="s">
        <v>277</v>
      </c>
      <c r="BT9" s="300" t="s">
        <v>242</v>
      </c>
      <c r="BU9" s="292" t="s">
        <v>278</v>
      </c>
      <c r="BV9" s="293" t="s">
        <v>279</v>
      </c>
      <c r="BW9" s="293" t="s">
        <v>280</v>
      </c>
      <c r="BX9" s="290" t="s">
        <v>281</v>
      </c>
      <c r="BY9" s="301" t="s">
        <v>282</v>
      </c>
      <c r="BZ9" s="300" t="s">
        <v>243</v>
      </c>
      <c r="CA9" s="292" t="s">
        <v>244</v>
      </c>
      <c r="CB9" s="293" t="s">
        <v>245</v>
      </c>
      <c r="CC9" s="292" t="s">
        <v>246</v>
      </c>
      <c r="CD9" s="292" t="s">
        <v>247</v>
      </c>
      <c r="CE9" s="292" t="s">
        <v>248</v>
      </c>
      <c r="CF9" s="298" t="s">
        <v>283</v>
      </c>
      <c r="CG9" s="298" t="s">
        <v>284</v>
      </c>
      <c r="CH9" s="292" t="s">
        <v>285</v>
      </c>
      <c r="CI9" s="298" t="s">
        <v>286</v>
      </c>
      <c r="CJ9" s="298" t="s">
        <v>287</v>
      </c>
      <c r="CK9" s="298" t="s">
        <v>288</v>
      </c>
      <c r="CL9" s="292" t="s">
        <v>289</v>
      </c>
      <c r="CM9" s="292" t="s">
        <v>290</v>
      </c>
      <c r="CN9" s="298" t="s">
        <v>291</v>
      </c>
      <c r="CO9" s="298" t="s">
        <v>292</v>
      </c>
      <c r="CP9" s="298" t="s">
        <v>293</v>
      </c>
      <c r="CQ9" s="292" t="s">
        <v>257</v>
      </c>
      <c r="CR9" s="293" t="s">
        <v>294</v>
      </c>
      <c r="CS9" s="292" t="s">
        <v>259</v>
      </c>
      <c r="CT9" s="292" t="s">
        <v>295</v>
      </c>
      <c r="CU9" s="298" t="s">
        <v>296</v>
      </c>
      <c r="CV9" s="298" t="s">
        <v>297</v>
      </c>
      <c r="CW9" s="292" t="s">
        <v>298</v>
      </c>
      <c r="CX9" s="292" t="s">
        <v>299</v>
      </c>
      <c r="CY9" s="293" t="s">
        <v>300</v>
      </c>
      <c r="CZ9" s="302" t="s">
        <v>301</v>
      </c>
      <c r="DA9" s="289" t="s">
        <v>302</v>
      </c>
      <c r="DB9" s="293" t="s">
        <v>303</v>
      </c>
      <c r="DC9" s="285" t="s">
        <v>304</v>
      </c>
      <c r="DD9" s="285" t="s">
        <v>305</v>
      </c>
      <c r="DE9" s="300" t="s">
        <v>243</v>
      </c>
      <c r="DF9" s="292" t="s">
        <v>244</v>
      </c>
      <c r="DG9" s="293" t="s">
        <v>245</v>
      </c>
      <c r="DH9" s="292" t="s">
        <v>246</v>
      </c>
      <c r="DI9" s="292" t="s">
        <v>247</v>
      </c>
      <c r="DJ9" s="292" t="s">
        <v>248</v>
      </c>
      <c r="DK9" s="299" t="s">
        <v>306</v>
      </c>
      <c r="DL9" s="289" t="s">
        <v>227</v>
      </c>
      <c r="DM9" s="293" t="s">
        <v>307</v>
      </c>
      <c r="DN9" s="292" t="s">
        <v>308</v>
      </c>
      <c r="DO9" s="292" t="s">
        <v>309</v>
      </c>
      <c r="DP9" s="292" t="s">
        <v>310</v>
      </c>
      <c r="DQ9" s="298" t="s">
        <v>311</v>
      </c>
      <c r="DR9" s="292" t="s">
        <v>312</v>
      </c>
      <c r="DS9" s="293" t="s">
        <v>313</v>
      </c>
      <c r="DT9" s="299" t="s">
        <v>314</v>
      </c>
      <c r="DU9" s="291" t="s">
        <v>226</v>
      </c>
      <c r="DV9" s="292" t="s">
        <v>315</v>
      </c>
      <c r="DW9" s="292" t="s">
        <v>316</v>
      </c>
      <c r="DX9" s="292" t="s">
        <v>317</v>
      </c>
      <c r="DY9" s="299" t="s">
        <v>318</v>
      </c>
      <c r="DZ9" s="284" t="s">
        <v>319</v>
      </c>
      <c r="EA9" s="285" t="s">
        <v>320</v>
      </c>
      <c r="EB9" s="359" t="s">
        <v>321</v>
      </c>
      <c r="EC9" s="284" t="s">
        <v>322</v>
      </c>
      <c r="ED9" s="285" t="s">
        <v>323</v>
      </c>
      <c r="EE9" s="285" t="s">
        <v>324</v>
      </c>
      <c r="EF9" s="285" t="s">
        <v>325</v>
      </c>
      <c r="EG9" s="286" t="s">
        <v>326</v>
      </c>
      <c r="EH9" s="360" t="s">
        <v>327</v>
      </c>
      <c r="EI9" s="285" t="s">
        <v>330</v>
      </c>
      <c r="EJ9" s="285" t="s">
        <v>329</v>
      </c>
      <c r="EK9" s="285" t="s">
        <v>542</v>
      </c>
      <c r="EL9" s="285" t="s">
        <v>331</v>
      </c>
      <c r="EM9" s="285" t="s">
        <v>305</v>
      </c>
      <c r="EN9" s="285" t="s">
        <v>332</v>
      </c>
      <c r="EO9" s="285" t="s">
        <v>333</v>
      </c>
      <c r="EP9" s="285" t="s">
        <v>334</v>
      </c>
      <c r="EQ9" s="285"/>
      <c r="ER9" s="285"/>
      <c r="ES9" s="285"/>
      <c r="ET9" s="285" t="s">
        <v>335</v>
      </c>
      <c r="EU9" s="286" t="s">
        <v>336</v>
      </c>
      <c r="EV9" s="305" t="s">
        <v>337</v>
      </c>
      <c r="EW9" s="306" t="s">
        <v>338</v>
      </c>
      <c r="EX9" s="307" t="str">
        <f>$DX$9</f>
        <v>Orgão em análise</v>
      </c>
      <c r="EY9" s="308" t="s">
        <v>328</v>
      </c>
      <c r="EZ9" s="308" t="s">
        <v>234</v>
      </c>
    </row>
    <row r="10" spans="1:157" customFormat="1" ht="15">
      <c r="L10" s="391"/>
      <c r="M10" s="364" t="s">
        <v>556</v>
      </c>
      <c r="N10" s="365" t="s">
        <v>349</v>
      </c>
      <c r="O10" s="365" t="s">
        <v>349</v>
      </c>
      <c r="P10" s="387" t="s">
        <v>349</v>
      </c>
      <c r="Q10" s="387" t="s">
        <v>349</v>
      </c>
      <c r="R10" s="387" t="s">
        <v>349</v>
      </c>
      <c r="S10" s="387" t="s">
        <v>349</v>
      </c>
      <c r="T10" s="387" t="s">
        <v>556</v>
      </c>
      <c r="U10" s="387" t="s">
        <v>349</v>
      </c>
      <c r="V10" s="387" t="s">
        <v>349</v>
      </c>
      <c r="W10" s="387" t="s">
        <v>349</v>
      </c>
      <c r="X10" s="387" t="s">
        <v>556</v>
      </c>
      <c r="Y10" s="365" t="s">
        <v>556</v>
      </c>
      <c r="Z10" s="365" t="s">
        <v>349</v>
      </c>
      <c r="AA10" s="365" t="s">
        <v>349</v>
      </c>
      <c r="AB10" s="420" t="s">
        <v>41</v>
      </c>
      <c r="AC10" s="365" t="s">
        <v>349</v>
      </c>
      <c r="AD10" s="365" t="s">
        <v>556</v>
      </c>
      <c r="AE10" s="365" t="s">
        <v>556</v>
      </c>
      <c r="AF10" s="365" t="s">
        <v>349</v>
      </c>
      <c r="AG10" s="365" t="s">
        <v>349</v>
      </c>
      <c r="AH10" s="365" t="s">
        <v>349</v>
      </c>
      <c r="AI10" s="365"/>
      <c r="AJ10" s="365"/>
      <c r="AK10" s="365"/>
      <c r="AL10" s="365"/>
      <c r="AM10" s="365"/>
      <c r="AN10" s="365"/>
      <c r="AO10" s="365"/>
      <c r="AP10" s="365"/>
      <c r="AQ10" s="365" t="s">
        <v>349</v>
      </c>
      <c r="AR10" s="420" t="s">
        <v>556</v>
      </c>
      <c r="AS10" s="365" t="s">
        <v>349</v>
      </c>
      <c r="AT10" s="365" t="s">
        <v>349</v>
      </c>
      <c r="AU10" s="365" t="s">
        <v>349</v>
      </c>
      <c r="AV10" s="365" t="s">
        <v>349</v>
      </c>
      <c r="AW10" s="365" t="s">
        <v>349</v>
      </c>
      <c r="AX10" s="365" t="s">
        <v>349</v>
      </c>
      <c r="AY10" s="420" t="s">
        <v>556</v>
      </c>
      <c r="AZ10" s="365" t="s">
        <v>349</v>
      </c>
      <c r="BA10" s="420" t="s">
        <v>556</v>
      </c>
      <c r="BB10" s="365" t="s">
        <v>349</v>
      </c>
      <c r="BC10" s="365" t="s">
        <v>349</v>
      </c>
      <c r="BD10" s="365" t="s">
        <v>349</v>
      </c>
      <c r="BE10" s="365" t="s">
        <v>349</v>
      </c>
      <c r="BF10" s="365" t="s">
        <v>349</v>
      </c>
      <c r="BG10" s="365" t="s">
        <v>349</v>
      </c>
      <c r="BH10" s="365" t="s">
        <v>556</v>
      </c>
      <c r="BI10" s="365" t="s">
        <v>556</v>
      </c>
      <c r="BJ10" s="365" t="s">
        <v>349</v>
      </c>
      <c r="BK10" s="365" t="s">
        <v>349</v>
      </c>
      <c r="BL10" s="365" t="s">
        <v>556</v>
      </c>
      <c r="BM10" s="365" t="s">
        <v>349</v>
      </c>
      <c r="BN10" s="365" t="s">
        <v>349</v>
      </c>
      <c r="BO10" s="365" t="s">
        <v>349</v>
      </c>
      <c r="BP10" s="365" t="s">
        <v>349</v>
      </c>
      <c r="BQ10" s="365" t="s">
        <v>349</v>
      </c>
      <c r="BR10" s="365" t="s">
        <v>349</v>
      </c>
      <c r="BS10" s="365" t="s">
        <v>349</v>
      </c>
      <c r="BT10" s="365" t="s">
        <v>349</v>
      </c>
      <c r="BU10" s="365" t="s">
        <v>349</v>
      </c>
      <c r="BV10" s="420" t="s">
        <v>556</v>
      </c>
      <c r="BW10" s="365" t="s">
        <v>349</v>
      </c>
      <c r="BX10" s="365" t="s">
        <v>349</v>
      </c>
      <c r="BY10" s="365" t="s">
        <v>556</v>
      </c>
      <c r="BZ10" s="365" t="s">
        <v>349</v>
      </c>
      <c r="CA10" s="365" t="s">
        <v>349</v>
      </c>
      <c r="CB10" s="365" t="s">
        <v>349</v>
      </c>
      <c r="CC10" s="365" t="s">
        <v>349</v>
      </c>
      <c r="CD10" s="365" t="s">
        <v>556</v>
      </c>
      <c r="CE10" s="365" t="s">
        <v>556</v>
      </c>
      <c r="CF10" s="365" t="s">
        <v>349</v>
      </c>
      <c r="CG10" s="365" t="s">
        <v>556</v>
      </c>
      <c r="CH10" s="420" t="s">
        <v>41</v>
      </c>
      <c r="CI10" s="365" t="s">
        <v>349</v>
      </c>
      <c r="CJ10" s="365" t="s">
        <v>349</v>
      </c>
      <c r="CK10" s="420" t="s">
        <v>556</v>
      </c>
      <c r="CL10" s="365" t="s">
        <v>556</v>
      </c>
      <c r="CM10" s="420" t="s">
        <v>556</v>
      </c>
      <c r="CN10" s="365" t="s">
        <v>349</v>
      </c>
      <c r="CO10" s="365" t="s">
        <v>349</v>
      </c>
      <c r="CP10" s="365" t="s">
        <v>349</v>
      </c>
      <c r="CQ10" s="420" t="s">
        <v>556</v>
      </c>
      <c r="CR10" s="365" t="s">
        <v>556</v>
      </c>
      <c r="CS10" s="420" t="s">
        <v>556</v>
      </c>
      <c r="CT10" s="420" t="s">
        <v>556</v>
      </c>
      <c r="CU10" s="365" t="s">
        <v>349</v>
      </c>
      <c r="CV10" s="365" t="s">
        <v>349</v>
      </c>
      <c r="CW10" s="420" t="s">
        <v>556</v>
      </c>
      <c r="CX10" s="420" t="s">
        <v>556</v>
      </c>
      <c r="CY10" s="365" t="s">
        <v>556</v>
      </c>
      <c r="CZ10" s="365" t="s">
        <v>349</v>
      </c>
      <c r="DA10" s="420" t="s">
        <v>349</v>
      </c>
      <c r="DB10" s="420" t="s">
        <v>349</v>
      </c>
      <c r="DC10" s="420" t="s">
        <v>556</v>
      </c>
      <c r="DD10" s="420" t="s">
        <v>556</v>
      </c>
      <c r="DE10" s="420" t="s">
        <v>349</v>
      </c>
      <c r="DF10" s="365"/>
      <c r="DG10" s="365"/>
      <c r="DH10" s="365"/>
      <c r="DI10" s="365"/>
      <c r="DJ10" s="365"/>
      <c r="DK10" s="365"/>
      <c r="DL10" s="365"/>
      <c r="DM10" s="365"/>
      <c r="DN10" s="365"/>
      <c r="DO10" s="365"/>
      <c r="DP10" s="365"/>
      <c r="DQ10" s="420" t="s">
        <v>556</v>
      </c>
      <c r="DR10" s="365"/>
      <c r="DS10" s="365"/>
      <c r="DT10" s="365"/>
      <c r="DU10" s="365"/>
      <c r="DV10" s="365"/>
      <c r="DW10" s="365"/>
      <c r="DX10" s="365"/>
      <c r="DY10" s="365"/>
      <c r="DZ10" s="365"/>
      <c r="EA10" s="365"/>
      <c r="EB10" s="365"/>
      <c r="EC10" s="365"/>
      <c r="ED10" s="365"/>
      <c r="EE10" s="365"/>
      <c r="EF10" s="365"/>
      <c r="EG10" s="365"/>
      <c r="EH10" s="365"/>
      <c r="EI10" s="365"/>
      <c r="EJ10" s="365"/>
      <c r="EK10" s="365"/>
      <c r="EL10" s="365"/>
      <c r="EM10" s="365"/>
      <c r="EN10" s="365"/>
      <c r="EO10" s="365"/>
      <c r="EP10" s="365"/>
      <c r="EQ10" s="365"/>
      <c r="ER10" s="365"/>
      <c r="ES10" s="365"/>
      <c r="ET10" s="365"/>
      <c r="EU10" s="365"/>
      <c r="EV10" s="365"/>
      <c r="EW10" s="365"/>
      <c r="EX10" s="365"/>
      <c r="EY10" s="365"/>
      <c r="EZ10" s="366"/>
    </row>
    <row r="11" spans="1:157" ht="15" customHeight="1">
      <c r="A11" s="613"/>
      <c r="B11" s="614"/>
      <c r="C11" s="614"/>
      <c r="D11" s="614"/>
      <c r="E11" s="354" t="s">
        <v>557</v>
      </c>
      <c r="F11" s="354" t="s">
        <v>549</v>
      </c>
      <c r="G11" s="354" t="s">
        <v>547</v>
      </c>
      <c r="H11" s="354" t="s">
        <v>218</v>
      </c>
      <c r="I11" s="354" t="s">
        <v>548</v>
      </c>
      <c r="J11" s="354" t="s">
        <v>546</v>
      </c>
      <c r="K11" s="355" t="s">
        <v>543</v>
      </c>
      <c r="L11" s="392" t="s">
        <v>544</v>
      </c>
      <c r="M11" s="411" t="s">
        <v>64</v>
      </c>
      <c r="N11" s="412"/>
      <c r="O11" s="361"/>
      <c r="P11" s="361"/>
      <c r="Q11" s="361"/>
      <c r="R11" s="361"/>
      <c r="S11" s="361"/>
      <c r="T11" s="412" t="s">
        <v>64</v>
      </c>
      <c r="U11" s="361"/>
      <c r="V11" s="361"/>
      <c r="W11" s="361"/>
      <c r="X11" s="404" t="s">
        <v>63</v>
      </c>
      <c r="Y11" s="404" t="s">
        <v>64</v>
      </c>
      <c r="Z11" s="404"/>
      <c r="AA11" s="404"/>
      <c r="AB11" s="404"/>
      <c r="AC11" s="404"/>
      <c r="AD11" s="404" t="s">
        <v>64</v>
      </c>
      <c r="AE11" s="404" t="s">
        <v>63</v>
      </c>
      <c r="AF11" s="404"/>
      <c r="AG11" s="404"/>
      <c r="AH11" s="404"/>
      <c r="AI11" s="404"/>
      <c r="AJ11" s="404"/>
      <c r="AK11" s="404"/>
      <c r="AL11" s="404"/>
      <c r="AM11" s="404"/>
      <c r="AN11" s="404"/>
      <c r="AO11" s="404"/>
      <c r="AP11" s="404"/>
      <c r="AQ11" s="405" t="s">
        <v>560</v>
      </c>
      <c r="AR11" s="406" t="s">
        <v>63</v>
      </c>
      <c r="AS11" s="407"/>
      <c r="AT11" s="407"/>
      <c r="AU11" s="408"/>
      <c r="AV11" s="407"/>
      <c r="AW11" s="404"/>
      <c r="AX11" s="407"/>
      <c r="AY11" s="404" t="s">
        <v>63</v>
      </c>
      <c r="AZ11" s="404"/>
      <c r="BA11" s="404" t="s">
        <v>63</v>
      </c>
      <c r="BB11" s="404"/>
      <c r="BC11" s="404"/>
      <c r="BD11" s="404"/>
      <c r="BE11" s="404"/>
      <c r="BF11" s="404"/>
      <c r="BG11" s="404"/>
      <c r="BH11" s="404" t="s">
        <v>64</v>
      </c>
      <c r="BI11" s="404" t="s">
        <v>64</v>
      </c>
      <c r="BJ11" s="404"/>
      <c r="BK11" s="404"/>
      <c r="BL11" s="404" t="s">
        <v>64</v>
      </c>
      <c r="BM11" s="404"/>
      <c r="BN11" s="404"/>
      <c r="BO11" s="404"/>
      <c r="BP11" s="404"/>
      <c r="BQ11" s="404"/>
      <c r="BR11" s="404"/>
      <c r="BS11" s="404"/>
      <c r="BT11" s="404"/>
      <c r="BU11" s="404"/>
      <c r="BV11" s="404" t="s">
        <v>63</v>
      </c>
      <c r="BW11" s="404"/>
      <c r="BX11" s="404"/>
      <c r="BY11" s="404" t="s">
        <v>64</v>
      </c>
      <c r="BZ11" s="404"/>
      <c r="CA11" s="404"/>
      <c r="CB11" s="404"/>
      <c r="CC11" s="404"/>
      <c r="CD11" s="404" t="s">
        <v>64</v>
      </c>
      <c r="CE11" s="404" t="s">
        <v>64</v>
      </c>
      <c r="CF11" s="404"/>
      <c r="CG11" s="404" t="s">
        <v>561</v>
      </c>
      <c r="CH11" s="404"/>
      <c r="CI11" s="404"/>
      <c r="CJ11" s="407"/>
      <c r="CK11" s="405" t="s">
        <v>561</v>
      </c>
      <c r="CL11" s="404" t="s">
        <v>64</v>
      </c>
      <c r="CM11" s="404" t="s">
        <v>63</v>
      </c>
      <c r="CN11" s="404"/>
      <c r="CO11" s="404"/>
      <c r="CP11" s="404"/>
      <c r="CQ11" s="404" t="s">
        <v>63</v>
      </c>
      <c r="CR11" s="404" t="s">
        <v>64</v>
      </c>
      <c r="CS11" s="404" t="s">
        <v>63</v>
      </c>
      <c r="CT11" s="404" t="s">
        <v>63</v>
      </c>
      <c r="CU11" s="404"/>
      <c r="CV11" s="404"/>
      <c r="CW11" s="404" t="s">
        <v>63</v>
      </c>
      <c r="CX11" s="404" t="s">
        <v>63</v>
      </c>
      <c r="CY11" s="404" t="s">
        <v>64</v>
      </c>
      <c r="CZ11" s="404"/>
      <c r="DA11" s="404"/>
      <c r="DB11" s="404"/>
      <c r="DC11" s="404" t="s">
        <v>63</v>
      </c>
      <c r="DD11" s="404" t="s">
        <v>63</v>
      </c>
      <c r="DE11" s="404"/>
      <c r="DF11" s="404"/>
      <c r="DG11" s="404"/>
      <c r="DH11" s="404"/>
      <c r="DI11" s="404"/>
      <c r="DJ11" s="404"/>
      <c r="DK11" s="404"/>
      <c r="DL11" s="404"/>
      <c r="DM11" s="404"/>
      <c r="DN11" s="404"/>
      <c r="DO11" s="404"/>
      <c r="DP11" s="404"/>
      <c r="DQ11" s="409" t="s">
        <v>64</v>
      </c>
      <c r="DR11" s="404"/>
      <c r="DS11" s="404"/>
      <c r="DT11" s="404"/>
      <c r="DU11" s="404"/>
      <c r="DV11" s="404"/>
      <c r="DW11" s="404"/>
      <c r="DX11" s="404"/>
      <c r="DY11" s="404"/>
      <c r="DZ11" s="404"/>
      <c r="EA11" s="404"/>
      <c r="EB11" s="404"/>
      <c r="EC11" s="404"/>
      <c r="ED11" s="404"/>
      <c r="EE11" s="404"/>
      <c r="EF11" s="404"/>
      <c r="EG11" s="404"/>
      <c r="EH11" s="404"/>
      <c r="EI11" s="404"/>
      <c r="EJ11" s="404"/>
      <c r="EK11" s="404"/>
      <c r="EL11" s="404"/>
      <c r="EM11" s="404"/>
      <c r="EN11" s="404"/>
      <c r="EO11" s="404"/>
      <c r="EP11" s="404"/>
      <c r="EQ11" s="404"/>
      <c r="ER11" s="404"/>
      <c r="ES11" s="404"/>
      <c r="ET11" s="404"/>
      <c r="EU11" s="404"/>
      <c r="EV11" s="404"/>
      <c r="EW11" s="404"/>
      <c r="EX11" s="404"/>
      <c r="EY11" s="404"/>
      <c r="EZ11" s="410"/>
      <c r="FA11" s="320"/>
    </row>
    <row r="12" spans="1:157" ht="15.75" customHeight="1">
      <c r="A12" s="601" t="s">
        <v>358</v>
      </c>
      <c r="B12" s="426" t="s">
        <v>139</v>
      </c>
      <c r="C12" s="163"/>
      <c r="D12" s="74"/>
      <c r="E12" s="76"/>
      <c r="F12" s="76"/>
      <c r="G12" s="76"/>
      <c r="H12" s="76"/>
      <c r="I12" s="76"/>
      <c r="J12" s="76"/>
      <c r="K12" s="77"/>
      <c r="L12" s="76"/>
      <c r="M12" s="362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3"/>
      <c r="AA12" s="363"/>
      <c r="AB12" s="363"/>
      <c r="AC12" s="363"/>
      <c r="AD12" s="363"/>
      <c r="AE12" s="363"/>
      <c r="AF12" s="363"/>
      <c r="AG12" s="363"/>
      <c r="AH12" s="363"/>
      <c r="AI12" s="363"/>
      <c r="AJ12" s="363"/>
      <c r="AK12" s="363"/>
      <c r="AL12" s="363"/>
      <c r="AM12" s="363"/>
      <c r="AN12" s="363"/>
      <c r="AO12" s="363"/>
      <c r="AP12" s="363"/>
      <c r="AQ12" s="363"/>
      <c r="AR12" s="363"/>
      <c r="AS12" s="363"/>
      <c r="AT12" s="363"/>
      <c r="AU12" s="363"/>
      <c r="AV12" s="363"/>
      <c r="AW12" s="363"/>
      <c r="AX12" s="363"/>
      <c r="AY12" s="363"/>
      <c r="AZ12" s="363"/>
      <c r="BA12" s="363"/>
      <c r="BB12" s="363"/>
      <c r="BC12" s="363"/>
      <c r="BD12" s="363"/>
      <c r="BE12" s="363"/>
      <c r="BF12" s="363"/>
      <c r="BG12" s="363"/>
      <c r="BH12" s="363"/>
      <c r="BI12" s="363"/>
      <c r="BJ12" s="363"/>
      <c r="BK12" s="363"/>
      <c r="BL12" s="363"/>
      <c r="BM12" s="363"/>
      <c r="BN12" s="363"/>
      <c r="BO12" s="363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  <c r="CS12" s="129"/>
      <c r="CT12" s="129"/>
      <c r="CU12" s="129"/>
      <c r="CV12" s="129"/>
      <c r="CW12" s="129"/>
      <c r="CX12" s="129"/>
      <c r="CY12" s="129"/>
      <c r="CZ12" s="129"/>
      <c r="DA12" s="129"/>
      <c r="DB12" s="129"/>
      <c r="DC12" s="129"/>
      <c r="DD12" s="129"/>
      <c r="DE12" s="129"/>
      <c r="DF12" s="129"/>
      <c r="DG12" s="129"/>
      <c r="DH12" s="129"/>
      <c r="DI12" s="129"/>
      <c r="DJ12" s="129"/>
      <c r="DK12" s="129"/>
      <c r="DL12" s="129"/>
      <c r="DM12" s="129"/>
      <c r="DN12" s="129"/>
      <c r="DO12" s="129"/>
      <c r="DP12" s="129"/>
      <c r="DQ12" s="129"/>
      <c r="DR12" s="129"/>
      <c r="DS12" s="129"/>
      <c r="DT12" s="129"/>
      <c r="DU12" s="129"/>
      <c r="DV12" s="129"/>
      <c r="DW12" s="129"/>
      <c r="DX12" s="129"/>
      <c r="DY12" s="129"/>
      <c r="DZ12" s="129"/>
      <c r="EA12" s="129"/>
      <c r="EB12" s="129"/>
      <c r="EC12" s="129"/>
      <c r="ED12" s="129"/>
      <c r="EE12" s="129"/>
      <c r="EF12" s="129"/>
      <c r="EG12" s="129"/>
      <c r="EH12" s="129"/>
      <c r="EI12" s="129"/>
      <c r="EJ12" s="129"/>
      <c r="EK12" s="129"/>
      <c r="EL12" s="129"/>
      <c r="EM12" s="129"/>
      <c r="EN12" s="129"/>
      <c r="EO12" s="129"/>
      <c r="EP12" s="129"/>
      <c r="EQ12" s="129"/>
      <c r="ER12" s="129"/>
      <c r="ES12" s="129"/>
      <c r="ET12" s="129"/>
      <c r="EU12" s="129"/>
      <c r="EV12" s="129"/>
      <c r="EW12" s="129"/>
      <c r="EX12" s="129"/>
      <c r="EY12" s="129"/>
      <c r="EZ12" s="160"/>
    </row>
    <row r="13" spans="1:157" ht="15" customHeight="1">
      <c r="A13" s="601"/>
      <c r="B13" s="74"/>
      <c r="C13" s="163" t="s">
        <v>116</v>
      </c>
      <c r="D13" s="74"/>
      <c r="E13" s="76"/>
      <c r="F13" s="76"/>
      <c r="G13" s="76"/>
      <c r="H13" s="76"/>
      <c r="I13" s="76"/>
      <c r="J13" s="76"/>
      <c r="K13" s="77"/>
      <c r="L13" s="76"/>
      <c r="M13" s="353"/>
      <c r="N13" s="353"/>
      <c r="O13" s="353"/>
      <c r="P13" s="353"/>
      <c r="Q13" s="353"/>
      <c r="R13" s="353"/>
      <c r="S13" s="353"/>
      <c r="T13" s="353"/>
      <c r="U13" s="353"/>
      <c r="V13" s="353"/>
      <c r="W13" s="353"/>
      <c r="X13" s="353"/>
      <c r="Y13" s="353"/>
      <c r="Z13" s="353"/>
      <c r="AA13" s="353"/>
      <c r="AB13" s="353"/>
      <c r="AC13" s="353"/>
      <c r="AD13" s="353"/>
      <c r="AE13" s="353"/>
      <c r="AF13" s="353"/>
      <c r="AG13" s="353"/>
      <c r="AH13" s="353"/>
      <c r="AI13" s="353"/>
      <c r="AJ13" s="353"/>
      <c r="AK13" s="353"/>
      <c r="AL13" s="353"/>
      <c r="AM13" s="353"/>
      <c r="AN13" s="353"/>
      <c r="AO13" s="353"/>
      <c r="AP13" s="353"/>
      <c r="AQ13" s="353"/>
      <c r="AR13" s="353"/>
      <c r="AS13" s="353"/>
      <c r="AT13" s="353"/>
      <c r="AU13" s="353"/>
      <c r="AV13" s="353"/>
      <c r="AW13" s="353"/>
      <c r="AX13" s="353"/>
      <c r="AY13" s="353"/>
      <c r="AZ13" s="353"/>
      <c r="BA13" s="353"/>
      <c r="BB13" s="353"/>
      <c r="BC13" s="353"/>
      <c r="BD13" s="353"/>
      <c r="BE13" s="353"/>
      <c r="BF13" s="353"/>
      <c r="BG13" s="353"/>
      <c r="BH13" s="353"/>
      <c r="BI13" s="353"/>
      <c r="BJ13" s="353"/>
      <c r="BK13" s="353"/>
      <c r="BL13" s="353"/>
      <c r="BM13" s="353"/>
      <c r="BN13" s="353"/>
      <c r="BO13" s="353"/>
    </row>
    <row r="14" spans="1:157" ht="15" customHeight="1">
      <c r="A14" s="601"/>
      <c r="B14" s="74"/>
      <c r="D14" s="85" t="s">
        <v>81</v>
      </c>
      <c r="E14" s="361">
        <v>1</v>
      </c>
      <c r="F14" s="375">
        <f>HLOOKUP(G14,$M$2:$EU$9,2,0)</f>
        <v>1</v>
      </c>
      <c r="G14" s="375">
        <f>MATCH(E14,M14:EU14,0)</f>
        <v>12</v>
      </c>
      <c r="H14" s="375">
        <f>HLOOKUP(G14,$M$2:$EU$9,7,0)</f>
        <v>0</v>
      </c>
      <c r="I14" s="375" t="str">
        <f>HLOOKUP(G14,$M$2:$EU$9,3,0)</f>
        <v>AD</v>
      </c>
      <c r="J14" s="427" t="str">
        <f>HLOOKUP(G14,$M$2:$EU$9,8,0)</f>
        <v>Tipo_Documentação_proposição</v>
      </c>
      <c r="K14" s="375"/>
      <c r="L14" s="421" t="s">
        <v>601</v>
      </c>
      <c r="M14" s="353" t="s">
        <v>63</v>
      </c>
      <c r="N14" s="353" t="s">
        <v>63</v>
      </c>
      <c r="O14" s="353" t="s">
        <v>63</v>
      </c>
      <c r="P14" s="353" t="s">
        <v>63</v>
      </c>
      <c r="Q14" s="353" t="s">
        <v>63</v>
      </c>
      <c r="R14" s="353" t="s">
        <v>63</v>
      </c>
      <c r="S14" s="353" t="s">
        <v>63</v>
      </c>
      <c r="T14" s="353" t="s">
        <v>63</v>
      </c>
      <c r="U14" s="353" t="s">
        <v>63</v>
      </c>
      <c r="V14" s="353" t="s">
        <v>63</v>
      </c>
      <c r="W14" s="353" t="s">
        <v>63</v>
      </c>
      <c r="X14" s="356">
        <v>1</v>
      </c>
      <c r="Y14" s="353" t="s">
        <v>63</v>
      </c>
      <c r="Z14" s="353" t="s">
        <v>63</v>
      </c>
      <c r="AA14" s="353" t="s">
        <v>63</v>
      </c>
      <c r="AB14" s="353" t="s">
        <v>63</v>
      </c>
      <c r="AC14" s="353" t="s">
        <v>63</v>
      </c>
      <c r="AD14" s="353" t="s">
        <v>63</v>
      </c>
      <c r="AE14" s="353" t="s">
        <v>63</v>
      </c>
      <c r="AF14" s="353" t="s">
        <v>63</v>
      </c>
      <c r="AG14" s="353" t="s">
        <v>63</v>
      </c>
      <c r="AH14" s="353" t="s">
        <v>63</v>
      </c>
      <c r="AI14" s="353" t="s">
        <v>63</v>
      </c>
      <c r="AJ14" s="353" t="s">
        <v>63</v>
      </c>
      <c r="AK14" s="353" t="s">
        <v>63</v>
      </c>
      <c r="AL14" s="353" t="s">
        <v>63</v>
      </c>
      <c r="AM14" s="353" t="s">
        <v>63</v>
      </c>
      <c r="AN14" s="353" t="s">
        <v>63</v>
      </c>
      <c r="AO14" s="353" t="s">
        <v>63</v>
      </c>
      <c r="AP14" s="353" t="s">
        <v>63</v>
      </c>
      <c r="AQ14" s="353" t="s">
        <v>63</v>
      </c>
      <c r="AR14" s="353" t="s">
        <v>63</v>
      </c>
      <c r="AS14" s="353" t="s">
        <v>63</v>
      </c>
      <c r="AT14" s="353" t="s">
        <v>63</v>
      </c>
      <c r="AU14" s="353" t="s">
        <v>63</v>
      </c>
      <c r="AV14" s="353" t="s">
        <v>63</v>
      </c>
      <c r="AW14" s="353" t="s">
        <v>63</v>
      </c>
      <c r="AX14" s="353" t="s">
        <v>63</v>
      </c>
      <c r="AY14" s="353" t="s">
        <v>63</v>
      </c>
      <c r="AZ14" s="353" t="s">
        <v>63</v>
      </c>
      <c r="BA14" s="353" t="s">
        <v>63</v>
      </c>
      <c r="BB14" s="353" t="s">
        <v>63</v>
      </c>
      <c r="BC14" s="353" t="s">
        <v>63</v>
      </c>
      <c r="BD14" s="353" t="s">
        <v>63</v>
      </c>
      <c r="BE14" s="353" t="s">
        <v>63</v>
      </c>
      <c r="BF14" s="353" t="s">
        <v>63</v>
      </c>
      <c r="BG14" s="353" t="s">
        <v>63</v>
      </c>
      <c r="BH14" s="353" t="s">
        <v>63</v>
      </c>
      <c r="BI14" s="353" t="s">
        <v>63</v>
      </c>
      <c r="BJ14" s="353" t="s">
        <v>63</v>
      </c>
      <c r="BK14" s="353" t="s">
        <v>63</v>
      </c>
      <c r="BL14" s="353" t="s">
        <v>63</v>
      </c>
      <c r="BM14" s="353" t="s">
        <v>63</v>
      </c>
      <c r="BN14" s="353" t="s">
        <v>63</v>
      </c>
      <c r="BO14" s="353" t="s">
        <v>63</v>
      </c>
      <c r="BP14" s="353" t="s">
        <v>63</v>
      </c>
      <c r="BQ14" s="353" t="s">
        <v>63</v>
      </c>
      <c r="BR14" s="353" t="s">
        <v>63</v>
      </c>
      <c r="BS14" s="353" t="s">
        <v>63</v>
      </c>
      <c r="BT14" s="353" t="s">
        <v>63</v>
      </c>
      <c r="BU14" s="353" t="s">
        <v>63</v>
      </c>
      <c r="BV14" s="353" t="s">
        <v>63</v>
      </c>
      <c r="BW14" s="353" t="s">
        <v>63</v>
      </c>
      <c r="BX14" s="353" t="s">
        <v>63</v>
      </c>
      <c r="BY14" s="353" t="s">
        <v>63</v>
      </c>
      <c r="BZ14" s="353" t="s">
        <v>63</v>
      </c>
      <c r="CA14" s="353" t="s">
        <v>63</v>
      </c>
      <c r="CB14" s="353" t="s">
        <v>63</v>
      </c>
      <c r="CC14" s="353" t="s">
        <v>63</v>
      </c>
      <c r="CD14" s="353" t="s">
        <v>63</v>
      </c>
      <c r="CE14" s="353" t="s">
        <v>63</v>
      </c>
      <c r="CF14" s="353" t="s">
        <v>63</v>
      </c>
      <c r="CG14" s="353" t="s">
        <v>63</v>
      </c>
      <c r="CH14" s="353" t="s">
        <v>63</v>
      </c>
      <c r="CI14" s="353" t="s">
        <v>63</v>
      </c>
      <c r="CJ14" s="353" t="s">
        <v>63</v>
      </c>
      <c r="CK14" s="353" t="s">
        <v>63</v>
      </c>
      <c r="CL14" s="353" t="s">
        <v>63</v>
      </c>
      <c r="CM14" s="353" t="s">
        <v>63</v>
      </c>
      <c r="CN14" s="353" t="s">
        <v>63</v>
      </c>
      <c r="CO14" s="353" t="s">
        <v>63</v>
      </c>
      <c r="CP14" s="353" t="s">
        <v>63</v>
      </c>
      <c r="CQ14" s="353" t="s">
        <v>63</v>
      </c>
      <c r="CR14" s="353" t="s">
        <v>63</v>
      </c>
      <c r="CS14" s="353" t="s">
        <v>63</v>
      </c>
      <c r="CT14" s="353" t="s">
        <v>63</v>
      </c>
      <c r="CU14" s="353" t="s">
        <v>63</v>
      </c>
      <c r="CV14" s="353" t="s">
        <v>63</v>
      </c>
      <c r="CW14" s="353" t="s">
        <v>63</v>
      </c>
      <c r="CX14" s="353" t="s">
        <v>63</v>
      </c>
      <c r="CY14" s="353" t="s">
        <v>63</v>
      </c>
      <c r="CZ14" s="353" t="s">
        <v>63</v>
      </c>
      <c r="DA14" s="353" t="s">
        <v>63</v>
      </c>
      <c r="DB14" s="353" t="s">
        <v>63</v>
      </c>
      <c r="DC14" s="353" t="s">
        <v>63</v>
      </c>
      <c r="DD14" s="353" t="s">
        <v>63</v>
      </c>
      <c r="DE14" s="353" t="s">
        <v>63</v>
      </c>
      <c r="DF14" s="353" t="s">
        <v>63</v>
      </c>
      <c r="DG14" s="353" t="s">
        <v>63</v>
      </c>
      <c r="DH14" s="353" t="s">
        <v>63</v>
      </c>
      <c r="DI14" s="353" t="s">
        <v>63</v>
      </c>
      <c r="DJ14" s="353" t="s">
        <v>63</v>
      </c>
      <c r="DK14" s="353" t="s">
        <v>63</v>
      </c>
      <c r="DL14" s="353" t="s">
        <v>63</v>
      </c>
      <c r="DM14" s="353" t="s">
        <v>63</v>
      </c>
      <c r="DN14" s="353" t="s">
        <v>63</v>
      </c>
      <c r="DO14" s="353" t="s">
        <v>63</v>
      </c>
      <c r="DP14" s="353" t="s">
        <v>63</v>
      </c>
      <c r="DQ14" s="353" t="s">
        <v>63</v>
      </c>
      <c r="DR14" s="353" t="s">
        <v>63</v>
      </c>
      <c r="DS14" s="353" t="s">
        <v>63</v>
      </c>
      <c r="DT14" s="353" t="s">
        <v>63</v>
      </c>
      <c r="DU14" s="353" t="s">
        <v>63</v>
      </c>
      <c r="DV14" s="353" t="s">
        <v>63</v>
      </c>
      <c r="DW14" s="353" t="s">
        <v>63</v>
      </c>
      <c r="DX14" s="353" t="s">
        <v>63</v>
      </c>
      <c r="DY14" s="353" t="s">
        <v>63</v>
      </c>
      <c r="DZ14" s="353" t="s">
        <v>63</v>
      </c>
      <c r="EA14" s="353" t="s">
        <v>63</v>
      </c>
      <c r="EB14" s="353" t="s">
        <v>63</v>
      </c>
      <c r="EC14" s="353" t="s">
        <v>63</v>
      </c>
      <c r="ED14" s="353" t="s">
        <v>63</v>
      </c>
      <c r="EE14" s="353" t="s">
        <v>63</v>
      </c>
      <c r="EF14" s="353" t="s">
        <v>63</v>
      </c>
      <c r="EG14" s="353" t="s">
        <v>63</v>
      </c>
      <c r="EH14" s="353" t="s">
        <v>63</v>
      </c>
      <c r="EI14" s="353" t="s">
        <v>63</v>
      </c>
      <c r="EJ14" s="353" t="s">
        <v>63</v>
      </c>
      <c r="EK14" s="353" t="s">
        <v>63</v>
      </c>
      <c r="EL14" s="353" t="s">
        <v>63</v>
      </c>
      <c r="EM14" s="353" t="s">
        <v>63</v>
      </c>
      <c r="EN14" s="353" t="s">
        <v>63</v>
      </c>
      <c r="EO14" s="353" t="s">
        <v>63</v>
      </c>
      <c r="EP14" s="353" t="s">
        <v>63</v>
      </c>
      <c r="EQ14" s="353" t="s">
        <v>63</v>
      </c>
      <c r="ER14" s="353" t="s">
        <v>63</v>
      </c>
      <c r="ES14" s="353" t="s">
        <v>63</v>
      </c>
      <c r="ET14" s="353" t="s">
        <v>63</v>
      </c>
      <c r="EU14" s="353" t="s">
        <v>63</v>
      </c>
      <c r="EV14" s="353" t="s">
        <v>63</v>
      </c>
      <c r="EW14" s="353" t="s">
        <v>63</v>
      </c>
      <c r="EX14" s="353" t="s">
        <v>63</v>
      </c>
      <c r="EY14" s="353" t="s">
        <v>63</v>
      </c>
      <c r="EZ14" s="353" t="s">
        <v>63</v>
      </c>
    </row>
    <row r="15" spans="1:157" ht="15" customHeight="1">
      <c r="A15" s="601"/>
      <c r="B15" s="73"/>
      <c r="C15" s="164" t="s">
        <v>117</v>
      </c>
      <c r="D15" s="75"/>
      <c r="E15" s="76"/>
      <c r="F15" s="375"/>
      <c r="G15" s="375"/>
      <c r="H15" s="375"/>
      <c r="I15" s="375"/>
      <c r="J15" s="452"/>
      <c r="K15" s="375"/>
      <c r="L15" s="421"/>
      <c r="M15" s="353"/>
      <c r="N15" s="353"/>
      <c r="O15" s="353"/>
      <c r="P15" s="353"/>
      <c r="Q15" s="353"/>
      <c r="R15" s="353"/>
      <c r="S15" s="353"/>
      <c r="T15" s="353"/>
      <c r="U15" s="353"/>
      <c r="V15" s="353"/>
      <c r="W15" s="353"/>
      <c r="X15" s="353"/>
      <c r="Y15" s="353"/>
      <c r="Z15" s="353"/>
      <c r="AA15" s="353"/>
      <c r="AB15" s="353"/>
      <c r="AC15" s="353"/>
      <c r="AD15" s="353"/>
      <c r="AE15" s="353"/>
      <c r="AF15" s="353"/>
      <c r="AG15" s="353"/>
      <c r="AH15" s="353"/>
      <c r="AI15" s="353"/>
      <c r="AJ15" s="353"/>
      <c r="AK15" s="353"/>
      <c r="AL15" s="353"/>
      <c r="AM15" s="353"/>
      <c r="AN15" s="353"/>
      <c r="AO15" s="353"/>
      <c r="AP15" s="353"/>
      <c r="AQ15" s="353"/>
      <c r="AR15" s="353"/>
      <c r="AS15" s="353"/>
      <c r="AT15" s="353"/>
      <c r="AU15" s="353"/>
      <c r="AV15" s="353"/>
      <c r="AW15" s="353"/>
      <c r="AX15" s="353"/>
      <c r="AY15" s="353"/>
      <c r="AZ15" s="353"/>
      <c r="BA15" s="353"/>
      <c r="BB15" s="353"/>
      <c r="BC15" s="353"/>
      <c r="BD15" s="353"/>
      <c r="BE15" s="353"/>
      <c r="BF15" s="353"/>
      <c r="BG15" s="353"/>
      <c r="BH15" s="353"/>
      <c r="BI15" s="353"/>
      <c r="BJ15" s="353"/>
      <c r="BK15" s="353"/>
      <c r="BL15" s="353"/>
      <c r="BM15" s="353"/>
      <c r="BN15" s="353"/>
      <c r="BO15" s="353"/>
    </row>
    <row r="16" spans="1:157">
      <c r="A16" s="601"/>
      <c r="B16" s="73"/>
      <c r="C16" s="164"/>
      <c r="D16" s="85" t="s">
        <v>114</v>
      </c>
      <c r="E16" s="361">
        <v>2</v>
      </c>
      <c r="F16" s="375">
        <f>HLOOKUP(G16,$M$2:$EU$9,2,0)</f>
        <v>1</v>
      </c>
      <c r="G16" s="375">
        <f>MATCH(E16,M16:EU16,0)</f>
        <v>12</v>
      </c>
      <c r="H16" s="375">
        <f t="shared" ref="H16:H48" si="0">HLOOKUP(G16,$M$2:$EU$9,7,0)</f>
        <v>0</v>
      </c>
      <c r="I16" s="375" t="str">
        <f>HLOOKUP(G16,$M$2:$EU$9,3,0)</f>
        <v>AD</v>
      </c>
      <c r="J16" s="427" t="str">
        <f>HLOOKUP(G16,$M$2:$EU$9,8,0)</f>
        <v>Tipo_Documentação_proposição</v>
      </c>
      <c r="K16" s="375"/>
      <c r="L16" s="421" t="s">
        <v>602</v>
      </c>
      <c r="M16" s="353" t="s">
        <v>63</v>
      </c>
      <c r="N16" s="353" t="s">
        <v>63</v>
      </c>
      <c r="O16" s="353" t="s">
        <v>63</v>
      </c>
      <c r="P16" s="353" t="s">
        <v>63</v>
      </c>
      <c r="Q16" s="353" t="s">
        <v>63</v>
      </c>
      <c r="R16" s="353" t="s">
        <v>63</v>
      </c>
      <c r="S16" s="353" t="s">
        <v>63</v>
      </c>
      <c r="T16" s="353" t="s">
        <v>63</v>
      </c>
      <c r="U16" s="353" t="s">
        <v>63</v>
      </c>
      <c r="V16" s="353" t="s">
        <v>63</v>
      </c>
      <c r="W16" s="353" t="s">
        <v>63</v>
      </c>
      <c r="X16" s="353">
        <v>2</v>
      </c>
      <c r="Y16" s="353" t="s">
        <v>63</v>
      </c>
      <c r="Z16" s="353" t="s">
        <v>63</v>
      </c>
      <c r="AA16" s="353" t="s">
        <v>63</v>
      </c>
      <c r="AB16" s="353" t="s">
        <v>63</v>
      </c>
      <c r="AC16" s="353" t="s">
        <v>63</v>
      </c>
      <c r="AD16" s="353" t="s">
        <v>63</v>
      </c>
      <c r="AE16" s="353" t="s">
        <v>63</v>
      </c>
      <c r="AF16" s="353" t="s">
        <v>63</v>
      </c>
      <c r="AG16" s="353" t="s">
        <v>63</v>
      </c>
      <c r="AH16" s="353" t="s">
        <v>63</v>
      </c>
      <c r="AI16" s="353" t="s">
        <v>63</v>
      </c>
      <c r="AJ16" s="353" t="s">
        <v>63</v>
      </c>
      <c r="AK16" s="353" t="s">
        <v>63</v>
      </c>
      <c r="AL16" s="353" t="s">
        <v>63</v>
      </c>
      <c r="AM16" s="353" t="s">
        <v>63</v>
      </c>
      <c r="AN16" s="353" t="s">
        <v>63</v>
      </c>
      <c r="AO16" s="353" t="s">
        <v>63</v>
      </c>
      <c r="AP16" s="353" t="s">
        <v>63</v>
      </c>
      <c r="AQ16" s="353" t="s">
        <v>63</v>
      </c>
      <c r="AR16" s="353" t="s">
        <v>63</v>
      </c>
      <c r="AS16" s="353" t="s">
        <v>63</v>
      </c>
      <c r="AT16" s="353" t="s">
        <v>63</v>
      </c>
      <c r="AU16" s="353" t="s">
        <v>63</v>
      </c>
      <c r="AV16" s="353" t="s">
        <v>63</v>
      </c>
      <c r="AW16" s="353" t="s">
        <v>63</v>
      </c>
      <c r="AX16" s="353" t="s">
        <v>63</v>
      </c>
      <c r="AY16" s="353" t="s">
        <v>63</v>
      </c>
      <c r="AZ16" s="353" t="s">
        <v>63</v>
      </c>
      <c r="BA16" s="353" t="s">
        <v>63</v>
      </c>
      <c r="BB16" s="353" t="s">
        <v>63</v>
      </c>
      <c r="BC16" s="353" t="s">
        <v>63</v>
      </c>
      <c r="BD16" s="353" t="s">
        <v>63</v>
      </c>
      <c r="BE16" s="353" t="s">
        <v>63</v>
      </c>
      <c r="BF16" s="353" t="s">
        <v>63</v>
      </c>
      <c r="BG16" s="353" t="s">
        <v>63</v>
      </c>
      <c r="BH16" s="353" t="s">
        <v>63</v>
      </c>
      <c r="BI16" s="353" t="s">
        <v>63</v>
      </c>
      <c r="BJ16" s="353" t="s">
        <v>63</v>
      </c>
      <c r="BK16" s="353" t="s">
        <v>63</v>
      </c>
      <c r="BL16" s="353" t="s">
        <v>63</v>
      </c>
      <c r="BM16" s="353" t="s">
        <v>63</v>
      </c>
      <c r="BN16" s="353" t="s">
        <v>63</v>
      </c>
      <c r="BO16" s="353" t="s">
        <v>63</v>
      </c>
      <c r="BP16" s="353" t="s">
        <v>63</v>
      </c>
      <c r="BQ16" s="353" t="s">
        <v>63</v>
      </c>
      <c r="BR16" s="353" t="s">
        <v>63</v>
      </c>
      <c r="BS16" s="353" t="s">
        <v>63</v>
      </c>
      <c r="BT16" s="353" t="s">
        <v>63</v>
      </c>
      <c r="BU16" s="353" t="s">
        <v>63</v>
      </c>
      <c r="BV16" s="353" t="s">
        <v>63</v>
      </c>
      <c r="BW16" s="353" t="s">
        <v>63</v>
      </c>
      <c r="BX16" s="353" t="s">
        <v>63</v>
      </c>
      <c r="BY16" s="353" t="s">
        <v>63</v>
      </c>
      <c r="BZ16" s="353" t="s">
        <v>63</v>
      </c>
      <c r="CA16" s="353" t="s">
        <v>63</v>
      </c>
      <c r="CB16" s="353" t="s">
        <v>63</v>
      </c>
      <c r="CC16" s="353" t="s">
        <v>63</v>
      </c>
      <c r="CD16" s="353" t="s">
        <v>63</v>
      </c>
      <c r="CE16" s="353" t="s">
        <v>63</v>
      </c>
      <c r="CF16" s="353" t="s">
        <v>63</v>
      </c>
      <c r="CG16" s="353" t="s">
        <v>63</v>
      </c>
      <c r="CH16" s="353" t="s">
        <v>63</v>
      </c>
      <c r="CI16" s="353" t="s">
        <v>63</v>
      </c>
      <c r="CJ16" s="353" t="s">
        <v>63</v>
      </c>
      <c r="CK16" s="353" t="s">
        <v>63</v>
      </c>
      <c r="CL16" s="353" t="s">
        <v>63</v>
      </c>
      <c r="CM16" s="353" t="s">
        <v>63</v>
      </c>
      <c r="CN16" s="353" t="s">
        <v>63</v>
      </c>
      <c r="CO16" s="353" t="s">
        <v>63</v>
      </c>
      <c r="CP16" s="353" t="s">
        <v>63</v>
      </c>
      <c r="CQ16" s="353" t="s">
        <v>63</v>
      </c>
      <c r="CR16" s="353" t="s">
        <v>63</v>
      </c>
      <c r="CS16" s="353" t="s">
        <v>63</v>
      </c>
      <c r="CT16" s="353" t="s">
        <v>63</v>
      </c>
      <c r="CU16" s="353" t="s">
        <v>63</v>
      </c>
      <c r="CV16" s="353" t="s">
        <v>63</v>
      </c>
      <c r="CW16" s="353" t="s">
        <v>63</v>
      </c>
      <c r="CX16" s="353" t="s">
        <v>63</v>
      </c>
      <c r="CY16" s="353" t="s">
        <v>63</v>
      </c>
      <c r="CZ16" s="353" t="s">
        <v>63</v>
      </c>
      <c r="DA16" s="353" t="s">
        <v>63</v>
      </c>
      <c r="DB16" s="353" t="s">
        <v>63</v>
      </c>
      <c r="DC16" s="353" t="s">
        <v>63</v>
      </c>
      <c r="DD16" s="353" t="s">
        <v>63</v>
      </c>
      <c r="DE16" s="353" t="s">
        <v>63</v>
      </c>
      <c r="DF16" s="353" t="s">
        <v>63</v>
      </c>
      <c r="DG16" s="353" t="s">
        <v>63</v>
      </c>
      <c r="DH16" s="353" t="s">
        <v>63</v>
      </c>
      <c r="DI16" s="353" t="s">
        <v>63</v>
      </c>
      <c r="DJ16" s="353" t="s">
        <v>63</v>
      </c>
      <c r="DK16" s="353" t="s">
        <v>63</v>
      </c>
      <c r="DL16" s="353" t="s">
        <v>63</v>
      </c>
      <c r="DM16" s="353" t="s">
        <v>63</v>
      </c>
      <c r="DN16" s="353" t="s">
        <v>63</v>
      </c>
      <c r="DO16" s="353" t="s">
        <v>63</v>
      </c>
      <c r="DP16" s="353" t="s">
        <v>63</v>
      </c>
      <c r="DQ16" s="353" t="s">
        <v>63</v>
      </c>
      <c r="DR16" s="353" t="s">
        <v>63</v>
      </c>
      <c r="DS16" s="353" t="s">
        <v>63</v>
      </c>
      <c r="DT16" s="353" t="s">
        <v>63</v>
      </c>
      <c r="DU16" s="353" t="s">
        <v>63</v>
      </c>
      <c r="DV16" s="353" t="s">
        <v>63</v>
      </c>
      <c r="DW16" s="353" t="s">
        <v>63</v>
      </c>
      <c r="DX16" s="353" t="s">
        <v>63</v>
      </c>
      <c r="DY16" s="353" t="s">
        <v>63</v>
      </c>
      <c r="DZ16" s="353" t="s">
        <v>63</v>
      </c>
      <c r="EA16" s="353" t="s">
        <v>63</v>
      </c>
      <c r="EB16" s="353" t="s">
        <v>63</v>
      </c>
      <c r="EC16" s="353" t="s">
        <v>63</v>
      </c>
      <c r="ED16" s="353" t="s">
        <v>63</v>
      </c>
      <c r="EE16" s="353" t="s">
        <v>63</v>
      </c>
      <c r="EF16" s="353" t="s">
        <v>63</v>
      </c>
      <c r="EG16" s="353" t="s">
        <v>63</v>
      </c>
      <c r="EH16" s="353" t="s">
        <v>63</v>
      </c>
      <c r="EI16" s="353" t="s">
        <v>63</v>
      </c>
      <c r="EJ16" s="353" t="s">
        <v>63</v>
      </c>
      <c r="EK16" s="353" t="s">
        <v>63</v>
      </c>
      <c r="EL16" s="353" t="s">
        <v>63</v>
      </c>
      <c r="EM16" s="353" t="s">
        <v>63</v>
      </c>
      <c r="EN16" s="353" t="s">
        <v>63</v>
      </c>
      <c r="EO16" s="353" t="s">
        <v>63</v>
      </c>
      <c r="EP16" s="353" t="s">
        <v>63</v>
      </c>
      <c r="EQ16" s="353" t="s">
        <v>63</v>
      </c>
      <c r="ER16" s="353" t="s">
        <v>63</v>
      </c>
      <c r="ES16" s="353" t="s">
        <v>63</v>
      </c>
      <c r="ET16" s="353" t="s">
        <v>63</v>
      </c>
      <c r="EU16" s="353" t="s">
        <v>63</v>
      </c>
      <c r="EV16" s="353" t="s">
        <v>63</v>
      </c>
      <c r="EW16" s="353" t="s">
        <v>63</v>
      </c>
      <c r="EX16" s="353" t="s">
        <v>63</v>
      </c>
      <c r="EY16" s="353" t="s">
        <v>63</v>
      </c>
      <c r="EZ16" s="353" t="s">
        <v>63</v>
      </c>
    </row>
    <row r="17" spans="1:157" ht="15.75">
      <c r="A17" s="600" t="s">
        <v>359</v>
      </c>
      <c r="B17" s="157" t="s">
        <v>126</v>
      </c>
      <c r="C17" s="324"/>
      <c r="D17" s="325"/>
      <c r="E17" s="361"/>
      <c r="F17" s="375"/>
      <c r="G17" s="375"/>
      <c r="H17" s="375"/>
      <c r="I17" s="375"/>
      <c r="J17" s="452"/>
      <c r="K17" s="375"/>
      <c r="L17" s="421"/>
      <c r="M17" s="353"/>
      <c r="N17" s="353"/>
      <c r="O17" s="353"/>
      <c r="P17" s="353"/>
      <c r="Q17" s="353"/>
      <c r="R17" s="353"/>
      <c r="S17" s="353"/>
      <c r="T17" s="353"/>
      <c r="U17" s="353"/>
      <c r="V17" s="353"/>
      <c r="W17" s="353"/>
      <c r="X17" s="353"/>
      <c r="Y17" s="353"/>
      <c r="Z17" s="353"/>
      <c r="AA17" s="353"/>
      <c r="AB17" s="353"/>
      <c r="AC17" s="353"/>
      <c r="AD17" s="353"/>
      <c r="AE17" s="353"/>
      <c r="AF17" s="353"/>
      <c r="AG17" s="353"/>
      <c r="AH17" s="353"/>
      <c r="AI17" s="353"/>
      <c r="AJ17" s="353"/>
      <c r="AK17" s="353"/>
      <c r="AL17" s="353"/>
      <c r="AM17" s="353"/>
      <c r="AN17" s="353"/>
      <c r="AO17" s="353"/>
      <c r="AP17" s="353"/>
      <c r="AQ17" s="353"/>
      <c r="AR17" s="353"/>
      <c r="AS17" s="353"/>
      <c r="AT17" s="353"/>
      <c r="AU17" s="353"/>
      <c r="AV17" s="353"/>
      <c r="AW17" s="353"/>
      <c r="AX17" s="353"/>
      <c r="AY17" s="353"/>
      <c r="AZ17" s="353"/>
      <c r="BA17" s="353"/>
      <c r="BB17" s="353"/>
      <c r="BC17" s="353"/>
      <c r="BD17" s="353"/>
      <c r="BE17" s="353"/>
      <c r="BF17" s="353"/>
      <c r="BG17" s="353"/>
      <c r="BH17" s="353"/>
      <c r="BI17" s="353"/>
      <c r="BJ17" s="353"/>
      <c r="BK17" s="353"/>
      <c r="BL17" s="353"/>
      <c r="BM17" s="353"/>
      <c r="BN17" s="353"/>
      <c r="BO17" s="353"/>
    </row>
    <row r="18" spans="1:157" ht="15.75" customHeight="1">
      <c r="A18" s="601"/>
      <c r="B18" s="73"/>
      <c r="C18" s="166" t="s">
        <v>71</v>
      </c>
      <c r="D18" s="74"/>
      <c r="E18" s="361">
        <v>3</v>
      </c>
      <c r="F18" s="375">
        <f>HLOOKUP(G18,$M$2:$EU$9,2,0)</f>
        <v>1</v>
      </c>
      <c r="G18" s="375">
        <f>MATCH(E18,M18:EU18,0)</f>
        <v>19</v>
      </c>
      <c r="H18" s="375" t="str">
        <f t="shared" si="0"/>
        <v>P</v>
      </c>
      <c r="I18" s="375" t="str">
        <f>HLOOKUP(G18,$M$2:$EU$9,3,0)</f>
        <v>GE</v>
      </c>
      <c r="J18" s="453" t="str">
        <f>HLOOKUP(G18,$M$2:$EU$9,8,0)</f>
        <v>Status_Preparação texto consulta pública</v>
      </c>
      <c r="K18" s="375"/>
      <c r="L18" s="421" t="s">
        <v>691</v>
      </c>
      <c r="M18" s="353" t="s">
        <v>63</v>
      </c>
      <c r="N18" s="353" t="s">
        <v>63</v>
      </c>
      <c r="O18" s="353" t="s">
        <v>63</v>
      </c>
      <c r="P18" s="353" t="s">
        <v>63</v>
      </c>
      <c r="Q18" s="353" t="s">
        <v>63</v>
      </c>
      <c r="R18" s="353" t="s">
        <v>63</v>
      </c>
      <c r="S18" s="353" t="s">
        <v>63</v>
      </c>
      <c r="T18" s="353" t="s">
        <v>63</v>
      </c>
      <c r="U18" s="353" t="s">
        <v>63</v>
      </c>
      <c r="V18" s="353" t="s">
        <v>63</v>
      </c>
      <c r="W18" s="353" t="s">
        <v>63</v>
      </c>
      <c r="X18" s="353" t="s">
        <v>63</v>
      </c>
      <c r="Y18" s="353" t="s">
        <v>63</v>
      </c>
      <c r="Z18" s="353" t="s">
        <v>63</v>
      </c>
      <c r="AA18" s="353" t="s">
        <v>63</v>
      </c>
      <c r="AB18" s="353" t="s">
        <v>63</v>
      </c>
      <c r="AC18" s="353" t="s">
        <v>63</v>
      </c>
      <c r="AD18" s="353" t="s">
        <v>63</v>
      </c>
      <c r="AE18" s="353">
        <v>3</v>
      </c>
      <c r="AF18" s="353" t="s">
        <v>63</v>
      </c>
      <c r="AG18" s="353" t="s">
        <v>63</v>
      </c>
      <c r="AH18" s="353" t="s">
        <v>63</v>
      </c>
      <c r="AI18" s="353" t="s">
        <v>63</v>
      </c>
      <c r="AJ18" s="353" t="s">
        <v>63</v>
      </c>
      <c r="AK18" s="353" t="s">
        <v>63</v>
      </c>
      <c r="AL18" s="353" t="s">
        <v>63</v>
      </c>
      <c r="AM18" s="353" t="s">
        <v>63</v>
      </c>
      <c r="AN18" s="353" t="s">
        <v>63</v>
      </c>
      <c r="AO18" s="353" t="s">
        <v>63</v>
      </c>
      <c r="AP18" s="353" t="s">
        <v>63</v>
      </c>
      <c r="AQ18" s="353" t="s">
        <v>63</v>
      </c>
      <c r="AR18" s="353" t="s">
        <v>63</v>
      </c>
      <c r="AS18" s="353" t="s">
        <v>63</v>
      </c>
      <c r="AT18" s="353" t="s">
        <v>63</v>
      </c>
      <c r="AU18" s="353" t="s">
        <v>63</v>
      </c>
      <c r="AV18" s="353" t="s">
        <v>63</v>
      </c>
      <c r="AW18" s="353" t="s">
        <v>63</v>
      </c>
      <c r="AX18" s="353" t="s">
        <v>63</v>
      </c>
      <c r="AY18" s="353" t="s">
        <v>63</v>
      </c>
      <c r="AZ18" s="353" t="s">
        <v>63</v>
      </c>
      <c r="BA18" s="353" t="s">
        <v>63</v>
      </c>
      <c r="BB18" s="353" t="s">
        <v>63</v>
      </c>
      <c r="BC18" s="353" t="s">
        <v>63</v>
      </c>
      <c r="BD18" s="353" t="s">
        <v>63</v>
      </c>
      <c r="BE18" s="353" t="s">
        <v>63</v>
      </c>
      <c r="BF18" s="353" t="s">
        <v>63</v>
      </c>
      <c r="BG18" s="353" t="s">
        <v>63</v>
      </c>
      <c r="BH18" s="353" t="s">
        <v>63</v>
      </c>
      <c r="BI18" s="353" t="s">
        <v>63</v>
      </c>
      <c r="BJ18" s="353" t="s">
        <v>63</v>
      </c>
      <c r="BK18" s="353" t="s">
        <v>63</v>
      </c>
      <c r="BL18" s="353" t="s">
        <v>63</v>
      </c>
      <c r="BM18" s="353" t="s">
        <v>63</v>
      </c>
      <c r="BN18" s="353" t="s">
        <v>63</v>
      </c>
      <c r="BO18" s="353" t="s">
        <v>63</v>
      </c>
      <c r="BP18" s="353" t="s">
        <v>63</v>
      </c>
      <c r="BQ18" s="353" t="s">
        <v>63</v>
      </c>
      <c r="BR18" s="353" t="s">
        <v>63</v>
      </c>
      <c r="BS18" s="353" t="s">
        <v>63</v>
      </c>
      <c r="BT18" s="353" t="s">
        <v>63</v>
      </c>
      <c r="BU18" s="353" t="s">
        <v>63</v>
      </c>
      <c r="BV18" s="353" t="s">
        <v>63</v>
      </c>
      <c r="BW18" s="353" t="s">
        <v>63</v>
      </c>
      <c r="BX18" s="353" t="s">
        <v>63</v>
      </c>
      <c r="BY18" s="353" t="s">
        <v>63</v>
      </c>
      <c r="BZ18" s="353" t="s">
        <v>63</v>
      </c>
      <c r="CA18" s="353" t="s">
        <v>63</v>
      </c>
      <c r="CB18" s="353" t="s">
        <v>63</v>
      </c>
      <c r="CC18" s="353" t="s">
        <v>63</v>
      </c>
      <c r="CD18" s="353" t="s">
        <v>63</v>
      </c>
      <c r="CE18" s="353" t="s">
        <v>63</v>
      </c>
      <c r="CF18" s="353" t="s">
        <v>63</v>
      </c>
      <c r="CG18" s="353" t="s">
        <v>63</v>
      </c>
      <c r="CH18" s="353" t="s">
        <v>63</v>
      </c>
      <c r="CI18" s="353" t="s">
        <v>63</v>
      </c>
      <c r="CJ18" s="353" t="s">
        <v>63</v>
      </c>
      <c r="CK18" s="353" t="s">
        <v>63</v>
      </c>
      <c r="CL18" s="353" t="s">
        <v>63</v>
      </c>
      <c r="CM18" s="353" t="s">
        <v>63</v>
      </c>
      <c r="CN18" s="353" t="s">
        <v>63</v>
      </c>
      <c r="CO18" s="353" t="s">
        <v>63</v>
      </c>
      <c r="CP18" s="353" t="s">
        <v>63</v>
      </c>
      <c r="CQ18" s="353" t="s">
        <v>63</v>
      </c>
      <c r="CR18" s="353" t="s">
        <v>63</v>
      </c>
      <c r="CS18" s="353" t="s">
        <v>63</v>
      </c>
      <c r="CT18" s="353" t="s">
        <v>63</v>
      </c>
      <c r="CU18" s="353" t="s">
        <v>63</v>
      </c>
      <c r="CV18" s="353" t="s">
        <v>63</v>
      </c>
      <c r="CW18" s="353" t="s">
        <v>63</v>
      </c>
      <c r="CX18" s="353" t="s">
        <v>63</v>
      </c>
      <c r="CY18" s="353" t="s">
        <v>63</v>
      </c>
      <c r="CZ18" s="353" t="s">
        <v>63</v>
      </c>
      <c r="DA18" s="353" t="s">
        <v>63</v>
      </c>
      <c r="DB18" s="353" t="s">
        <v>63</v>
      </c>
      <c r="DC18" s="353" t="s">
        <v>63</v>
      </c>
      <c r="DD18" s="353" t="s">
        <v>63</v>
      </c>
      <c r="DE18" s="353" t="s">
        <v>63</v>
      </c>
      <c r="DF18" s="353" t="s">
        <v>63</v>
      </c>
      <c r="DG18" s="353" t="s">
        <v>63</v>
      </c>
      <c r="DH18" s="353" t="s">
        <v>63</v>
      </c>
      <c r="DI18" s="353" t="s">
        <v>63</v>
      </c>
      <c r="DJ18" s="353" t="s">
        <v>63</v>
      </c>
      <c r="DK18" s="353" t="s">
        <v>63</v>
      </c>
      <c r="DL18" s="353" t="s">
        <v>63</v>
      </c>
      <c r="DM18" s="353" t="s">
        <v>63</v>
      </c>
      <c r="DN18" s="353" t="s">
        <v>63</v>
      </c>
      <c r="DO18" s="353" t="s">
        <v>63</v>
      </c>
      <c r="DP18" s="353" t="s">
        <v>63</v>
      </c>
      <c r="DQ18" s="353" t="s">
        <v>63</v>
      </c>
      <c r="DR18" s="353" t="s">
        <v>63</v>
      </c>
      <c r="DS18" s="353" t="s">
        <v>63</v>
      </c>
      <c r="DT18" s="353" t="s">
        <v>63</v>
      </c>
      <c r="DU18" s="353" t="s">
        <v>63</v>
      </c>
      <c r="DV18" s="353" t="s">
        <v>63</v>
      </c>
      <c r="DW18" s="353" t="s">
        <v>63</v>
      </c>
      <c r="DX18" s="353" t="s">
        <v>63</v>
      </c>
      <c r="DY18" s="353" t="s">
        <v>63</v>
      </c>
      <c r="DZ18" s="353" t="s">
        <v>63</v>
      </c>
      <c r="EA18" s="353" t="s">
        <v>63</v>
      </c>
      <c r="EB18" s="353" t="s">
        <v>63</v>
      </c>
      <c r="EC18" s="353" t="s">
        <v>63</v>
      </c>
      <c r="ED18" s="353" t="s">
        <v>63</v>
      </c>
      <c r="EE18" s="353" t="s">
        <v>63</v>
      </c>
      <c r="EF18" s="353" t="s">
        <v>63</v>
      </c>
      <c r="EG18" s="353" t="s">
        <v>63</v>
      </c>
      <c r="EH18" s="353" t="s">
        <v>63</v>
      </c>
      <c r="EI18" s="353" t="s">
        <v>63</v>
      </c>
      <c r="EJ18" s="353" t="s">
        <v>63</v>
      </c>
      <c r="EK18" s="353" t="s">
        <v>63</v>
      </c>
      <c r="EL18" s="353" t="s">
        <v>63</v>
      </c>
      <c r="EM18" s="353" t="s">
        <v>63</v>
      </c>
      <c r="EN18" s="353" t="s">
        <v>63</v>
      </c>
      <c r="EO18" s="353" t="s">
        <v>63</v>
      </c>
      <c r="EP18" s="353" t="s">
        <v>63</v>
      </c>
      <c r="EQ18" s="353" t="s">
        <v>63</v>
      </c>
      <c r="ER18" s="353" t="s">
        <v>63</v>
      </c>
      <c r="ES18" s="353" t="s">
        <v>63</v>
      </c>
      <c r="ET18" s="353" t="s">
        <v>63</v>
      </c>
      <c r="EU18" s="353" t="s">
        <v>63</v>
      </c>
      <c r="EV18" s="353" t="s">
        <v>63</v>
      </c>
      <c r="EW18" s="353" t="s">
        <v>63</v>
      </c>
      <c r="EX18" s="353" t="s">
        <v>63</v>
      </c>
      <c r="EY18" s="353" t="s">
        <v>63</v>
      </c>
      <c r="EZ18" s="353" t="s">
        <v>63</v>
      </c>
    </row>
    <row r="19" spans="1:157">
      <c r="A19" s="601"/>
      <c r="B19" s="73"/>
      <c r="C19" s="165" t="s">
        <v>3</v>
      </c>
      <c r="D19" s="75"/>
      <c r="E19" s="375">
        <v>4</v>
      </c>
      <c r="F19" s="375">
        <f>HLOOKUP(G19,$M$2:$EU$9,2,0)</f>
        <v>1</v>
      </c>
      <c r="G19" s="375">
        <f>MATCH(E19,M19:EU19,0)</f>
        <v>19</v>
      </c>
      <c r="H19" s="375" t="str">
        <f t="shared" si="0"/>
        <v>P</v>
      </c>
      <c r="I19" s="375" t="str">
        <f>HLOOKUP(G19,$M$2:$EU$9,3,0)</f>
        <v>GE</v>
      </c>
      <c r="J19" s="453" t="str">
        <f>HLOOKUP(G19,$M$2:$EU$9,8,0)</f>
        <v>Status_Preparação texto consulta pública</v>
      </c>
      <c r="K19" s="388"/>
      <c r="L19" s="421" t="s">
        <v>692</v>
      </c>
      <c r="M19" s="353" t="s">
        <v>63</v>
      </c>
      <c r="N19" s="353" t="s">
        <v>63</v>
      </c>
      <c r="O19" s="353" t="s">
        <v>63</v>
      </c>
      <c r="P19" s="353" t="s">
        <v>63</v>
      </c>
      <c r="Q19" s="353" t="s">
        <v>63</v>
      </c>
      <c r="R19" s="353" t="s">
        <v>63</v>
      </c>
      <c r="S19" s="353" t="s">
        <v>63</v>
      </c>
      <c r="T19" s="353" t="s">
        <v>63</v>
      </c>
      <c r="U19" s="353" t="s">
        <v>63</v>
      </c>
      <c r="V19" s="353" t="s">
        <v>63</v>
      </c>
      <c r="W19" s="353" t="s">
        <v>63</v>
      </c>
      <c r="X19" s="353" t="s">
        <v>63</v>
      </c>
      <c r="Y19" s="353" t="s">
        <v>63</v>
      </c>
      <c r="Z19" s="353" t="s">
        <v>63</v>
      </c>
      <c r="AA19" s="353" t="s">
        <v>63</v>
      </c>
      <c r="AB19" s="353" t="s">
        <v>63</v>
      </c>
      <c r="AC19" s="353" t="s">
        <v>63</v>
      </c>
      <c r="AD19" s="353" t="s">
        <v>63</v>
      </c>
      <c r="AE19" s="353">
        <v>4</v>
      </c>
      <c r="AF19" s="353" t="s">
        <v>63</v>
      </c>
      <c r="AG19" s="353" t="s">
        <v>63</v>
      </c>
      <c r="AH19" s="353" t="s">
        <v>63</v>
      </c>
      <c r="AI19" s="353" t="s">
        <v>63</v>
      </c>
      <c r="AJ19" s="353" t="s">
        <v>63</v>
      </c>
      <c r="AK19" s="353" t="s">
        <v>63</v>
      </c>
      <c r="AL19" s="353" t="s">
        <v>63</v>
      </c>
      <c r="AM19" s="353" t="s">
        <v>63</v>
      </c>
      <c r="AN19" s="353" t="s">
        <v>63</v>
      </c>
      <c r="AO19" s="353" t="s">
        <v>63</v>
      </c>
      <c r="AP19" s="353" t="s">
        <v>63</v>
      </c>
      <c r="AQ19" s="353" t="s">
        <v>63</v>
      </c>
      <c r="AR19" s="353" t="s">
        <v>63</v>
      </c>
      <c r="AS19" s="353" t="s">
        <v>63</v>
      </c>
      <c r="AT19" s="353" t="s">
        <v>63</v>
      </c>
      <c r="AU19" s="353" t="s">
        <v>63</v>
      </c>
      <c r="AV19" s="353" t="s">
        <v>63</v>
      </c>
      <c r="AW19" s="353" t="s">
        <v>63</v>
      </c>
      <c r="AX19" s="353" t="s">
        <v>63</v>
      </c>
      <c r="AY19" s="353" t="s">
        <v>63</v>
      </c>
      <c r="AZ19" s="353" t="s">
        <v>63</v>
      </c>
      <c r="BA19" s="353" t="s">
        <v>63</v>
      </c>
      <c r="BB19" s="353" t="s">
        <v>63</v>
      </c>
      <c r="BC19" s="353" t="s">
        <v>63</v>
      </c>
      <c r="BD19" s="353" t="s">
        <v>63</v>
      </c>
      <c r="BE19" s="353" t="s">
        <v>63</v>
      </c>
      <c r="BF19" s="353" t="s">
        <v>63</v>
      </c>
      <c r="BG19" s="353" t="s">
        <v>63</v>
      </c>
      <c r="BH19" s="353" t="s">
        <v>63</v>
      </c>
      <c r="BI19" s="353" t="s">
        <v>63</v>
      </c>
      <c r="BJ19" s="353" t="s">
        <v>63</v>
      </c>
      <c r="BK19" s="353" t="s">
        <v>63</v>
      </c>
      <c r="BL19" s="353" t="s">
        <v>63</v>
      </c>
      <c r="BM19" s="353" t="s">
        <v>63</v>
      </c>
      <c r="BN19" s="353" t="s">
        <v>63</v>
      </c>
      <c r="BO19" s="353" t="s">
        <v>63</v>
      </c>
      <c r="BP19" s="353" t="s">
        <v>63</v>
      </c>
      <c r="BQ19" s="353" t="s">
        <v>63</v>
      </c>
      <c r="BR19" s="353" t="s">
        <v>63</v>
      </c>
      <c r="BS19" s="353" t="s">
        <v>63</v>
      </c>
      <c r="BT19" s="353" t="s">
        <v>63</v>
      </c>
      <c r="BU19" s="353" t="s">
        <v>63</v>
      </c>
      <c r="BV19" s="353" t="s">
        <v>63</v>
      </c>
      <c r="BW19" s="353" t="s">
        <v>63</v>
      </c>
      <c r="BX19" s="353" t="s">
        <v>63</v>
      </c>
      <c r="BY19" s="353" t="s">
        <v>63</v>
      </c>
      <c r="BZ19" s="353" t="s">
        <v>63</v>
      </c>
      <c r="CA19" s="353" t="s">
        <v>63</v>
      </c>
      <c r="CB19" s="353" t="s">
        <v>63</v>
      </c>
      <c r="CC19" s="353" t="s">
        <v>63</v>
      </c>
      <c r="CD19" s="353" t="s">
        <v>63</v>
      </c>
      <c r="CE19" s="353" t="s">
        <v>63</v>
      </c>
      <c r="CF19" s="353" t="s">
        <v>63</v>
      </c>
      <c r="CG19" s="353" t="s">
        <v>63</v>
      </c>
      <c r="CH19" s="353" t="s">
        <v>63</v>
      </c>
      <c r="CI19" s="353" t="s">
        <v>63</v>
      </c>
      <c r="CJ19" s="353" t="s">
        <v>63</v>
      </c>
      <c r="CK19" s="353" t="s">
        <v>63</v>
      </c>
      <c r="CL19" s="353" t="s">
        <v>63</v>
      </c>
      <c r="CM19" s="353" t="s">
        <v>63</v>
      </c>
      <c r="CN19" s="353" t="s">
        <v>63</v>
      </c>
      <c r="CO19" s="353" t="s">
        <v>63</v>
      </c>
      <c r="CP19" s="353" t="s">
        <v>63</v>
      </c>
      <c r="CQ19" s="353" t="s">
        <v>63</v>
      </c>
      <c r="CR19" s="353" t="s">
        <v>63</v>
      </c>
      <c r="CS19" s="353" t="s">
        <v>63</v>
      </c>
      <c r="CT19" s="353" t="s">
        <v>63</v>
      </c>
      <c r="CU19" s="353" t="s">
        <v>63</v>
      </c>
      <c r="CV19" s="353" t="s">
        <v>63</v>
      </c>
      <c r="CW19" s="353" t="s">
        <v>63</v>
      </c>
      <c r="CX19" s="353" t="s">
        <v>63</v>
      </c>
      <c r="CY19" s="353" t="s">
        <v>63</v>
      </c>
      <c r="CZ19" s="353" t="s">
        <v>63</v>
      </c>
      <c r="DA19" s="353" t="s">
        <v>63</v>
      </c>
      <c r="DB19" s="353" t="s">
        <v>63</v>
      </c>
      <c r="DC19" s="353" t="s">
        <v>63</v>
      </c>
      <c r="DD19" s="353" t="s">
        <v>63</v>
      </c>
      <c r="DE19" s="353" t="s">
        <v>63</v>
      </c>
      <c r="DF19" s="353" t="s">
        <v>63</v>
      </c>
      <c r="DG19" s="353" t="s">
        <v>63</v>
      </c>
      <c r="DH19" s="353" t="s">
        <v>63</v>
      </c>
      <c r="DI19" s="353" t="s">
        <v>63</v>
      </c>
      <c r="DJ19" s="353" t="s">
        <v>63</v>
      </c>
      <c r="DK19" s="353" t="s">
        <v>63</v>
      </c>
      <c r="DL19" s="353" t="s">
        <v>63</v>
      </c>
      <c r="DM19" s="353" t="s">
        <v>63</v>
      </c>
      <c r="DN19" s="353" t="s">
        <v>63</v>
      </c>
      <c r="DO19" s="353" t="s">
        <v>63</v>
      </c>
      <c r="DP19" s="353" t="s">
        <v>63</v>
      </c>
      <c r="DQ19" s="353" t="s">
        <v>63</v>
      </c>
      <c r="DR19" s="353" t="s">
        <v>63</v>
      </c>
      <c r="DS19" s="353" t="s">
        <v>63</v>
      </c>
      <c r="DT19" s="353" t="s">
        <v>63</v>
      </c>
      <c r="DU19" s="353" t="s">
        <v>63</v>
      </c>
      <c r="DV19" s="353" t="s">
        <v>63</v>
      </c>
      <c r="DW19" s="353" t="s">
        <v>63</v>
      </c>
      <c r="DX19" s="353" t="s">
        <v>63</v>
      </c>
      <c r="DY19" s="353" t="s">
        <v>63</v>
      </c>
      <c r="DZ19" s="353" t="s">
        <v>63</v>
      </c>
      <c r="EA19" s="353" t="s">
        <v>63</v>
      </c>
      <c r="EB19" s="353" t="s">
        <v>63</v>
      </c>
      <c r="EC19" s="353" t="s">
        <v>63</v>
      </c>
      <c r="ED19" s="353" t="s">
        <v>63</v>
      </c>
      <c r="EE19" s="353" t="s">
        <v>63</v>
      </c>
      <c r="EF19" s="353" t="s">
        <v>63</v>
      </c>
      <c r="EG19" s="353" t="s">
        <v>63</v>
      </c>
      <c r="EH19" s="353" t="s">
        <v>63</v>
      </c>
      <c r="EI19" s="353" t="s">
        <v>63</v>
      </c>
      <c r="EJ19" s="353" t="s">
        <v>63</v>
      </c>
      <c r="EK19" s="353" t="s">
        <v>63</v>
      </c>
      <c r="EL19" s="353" t="s">
        <v>63</v>
      </c>
      <c r="EM19" s="353" t="s">
        <v>63</v>
      </c>
      <c r="EN19" s="353" t="s">
        <v>63</v>
      </c>
      <c r="EO19" s="353" t="s">
        <v>63</v>
      </c>
      <c r="EP19" s="353" t="s">
        <v>63</v>
      </c>
      <c r="EQ19" s="353" t="s">
        <v>63</v>
      </c>
      <c r="ER19" s="353" t="s">
        <v>63</v>
      </c>
      <c r="ES19" s="353" t="s">
        <v>63</v>
      </c>
      <c r="ET19" s="353" t="s">
        <v>63</v>
      </c>
      <c r="EU19" s="353" t="s">
        <v>63</v>
      </c>
      <c r="EV19" s="353" t="s">
        <v>63</v>
      </c>
      <c r="EW19" s="353" t="s">
        <v>63</v>
      </c>
      <c r="EX19" s="353" t="s">
        <v>63</v>
      </c>
      <c r="EY19" s="353" t="s">
        <v>63</v>
      </c>
      <c r="EZ19" s="353" t="s">
        <v>63</v>
      </c>
    </row>
    <row r="20" spans="1:157">
      <c r="A20" s="601"/>
      <c r="B20" s="73"/>
      <c r="C20" s="165" t="s">
        <v>35</v>
      </c>
      <c r="D20" s="75"/>
      <c r="E20" s="375">
        <v>5</v>
      </c>
      <c r="F20" s="375">
        <f>HLOOKUP(G20,$M$2:$EU$9,2,0)</f>
        <v>1</v>
      </c>
      <c r="G20" s="375">
        <f>MATCH(E20,M20:EU20,0)</f>
        <v>19</v>
      </c>
      <c r="H20" s="375" t="str">
        <f t="shared" si="0"/>
        <v>P</v>
      </c>
      <c r="I20" s="375" t="str">
        <f>HLOOKUP(G20,$M$2:$EU$9,3,0)</f>
        <v>GE</v>
      </c>
      <c r="J20" s="453" t="str">
        <f>HLOOKUP(G20,$M$2:$EU$9,8,0)</f>
        <v>Status_Preparação texto consulta pública</v>
      </c>
      <c r="K20" s="388"/>
      <c r="L20" s="421" t="s">
        <v>693</v>
      </c>
      <c r="M20" s="353" t="s">
        <v>63</v>
      </c>
      <c r="N20" s="353" t="s">
        <v>63</v>
      </c>
      <c r="O20" s="353" t="s">
        <v>63</v>
      </c>
      <c r="P20" s="353" t="s">
        <v>63</v>
      </c>
      <c r="Q20" s="353" t="s">
        <v>63</v>
      </c>
      <c r="R20" s="353" t="s">
        <v>63</v>
      </c>
      <c r="S20" s="353" t="s">
        <v>63</v>
      </c>
      <c r="T20" s="353" t="s">
        <v>63</v>
      </c>
      <c r="U20" s="353" t="s">
        <v>63</v>
      </c>
      <c r="V20" s="353" t="s">
        <v>63</v>
      </c>
      <c r="W20" s="353" t="s">
        <v>63</v>
      </c>
      <c r="X20" s="353" t="s">
        <v>63</v>
      </c>
      <c r="Y20" s="353" t="s">
        <v>63</v>
      </c>
      <c r="Z20" s="353" t="s">
        <v>63</v>
      </c>
      <c r="AA20" s="353" t="s">
        <v>63</v>
      </c>
      <c r="AB20" s="353" t="s">
        <v>63</v>
      </c>
      <c r="AC20" s="353" t="s">
        <v>63</v>
      </c>
      <c r="AD20" s="353" t="s">
        <v>63</v>
      </c>
      <c r="AE20" s="353">
        <v>5</v>
      </c>
      <c r="AF20" s="353" t="s">
        <v>63</v>
      </c>
      <c r="AG20" s="353" t="s">
        <v>63</v>
      </c>
      <c r="AH20" s="353" t="s">
        <v>63</v>
      </c>
      <c r="AI20" s="353" t="s">
        <v>63</v>
      </c>
      <c r="AJ20" s="353" t="s">
        <v>63</v>
      </c>
      <c r="AK20" s="353" t="s">
        <v>63</v>
      </c>
      <c r="AL20" s="353" t="s">
        <v>63</v>
      </c>
      <c r="AM20" s="353" t="s">
        <v>63</v>
      </c>
      <c r="AN20" s="353" t="s">
        <v>63</v>
      </c>
      <c r="AO20" s="353" t="s">
        <v>63</v>
      </c>
      <c r="AP20" s="353" t="s">
        <v>63</v>
      </c>
      <c r="AQ20" s="353" t="s">
        <v>63</v>
      </c>
      <c r="AR20" s="353" t="s">
        <v>63</v>
      </c>
      <c r="AS20" s="353" t="s">
        <v>63</v>
      </c>
      <c r="AT20" s="353" t="s">
        <v>63</v>
      </c>
      <c r="AU20" s="353" t="s">
        <v>63</v>
      </c>
      <c r="AV20" s="353" t="s">
        <v>63</v>
      </c>
      <c r="AW20" s="353" t="s">
        <v>63</v>
      </c>
      <c r="AX20" s="353" t="s">
        <v>63</v>
      </c>
      <c r="AY20" s="353" t="s">
        <v>63</v>
      </c>
      <c r="AZ20" s="353" t="s">
        <v>63</v>
      </c>
      <c r="BA20" s="353" t="s">
        <v>63</v>
      </c>
      <c r="BB20" s="353" t="s">
        <v>63</v>
      </c>
      <c r="BC20" s="353" t="s">
        <v>63</v>
      </c>
      <c r="BD20" s="353" t="s">
        <v>63</v>
      </c>
      <c r="BE20" s="353" t="s">
        <v>63</v>
      </c>
      <c r="BF20" s="353" t="s">
        <v>63</v>
      </c>
      <c r="BG20" s="353" t="s">
        <v>63</v>
      </c>
      <c r="BH20" s="353" t="s">
        <v>63</v>
      </c>
      <c r="BI20" s="353" t="s">
        <v>63</v>
      </c>
      <c r="BJ20" s="353" t="s">
        <v>63</v>
      </c>
      <c r="BK20" s="353" t="s">
        <v>63</v>
      </c>
      <c r="BL20" s="353" t="s">
        <v>63</v>
      </c>
      <c r="BM20" s="353" t="s">
        <v>63</v>
      </c>
      <c r="BN20" s="353" t="s">
        <v>63</v>
      </c>
      <c r="BO20" s="353" t="s">
        <v>63</v>
      </c>
      <c r="BP20" s="353" t="s">
        <v>63</v>
      </c>
      <c r="BQ20" s="353" t="s">
        <v>63</v>
      </c>
      <c r="BR20" s="353" t="s">
        <v>63</v>
      </c>
      <c r="BS20" s="353" t="s">
        <v>63</v>
      </c>
      <c r="BT20" s="353" t="s">
        <v>63</v>
      </c>
      <c r="BU20" s="353" t="s">
        <v>63</v>
      </c>
      <c r="BV20" s="353" t="s">
        <v>63</v>
      </c>
      <c r="BW20" s="353" t="s">
        <v>63</v>
      </c>
      <c r="BX20" s="353" t="s">
        <v>63</v>
      </c>
      <c r="BY20" s="353" t="s">
        <v>63</v>
      </c>
      <c r="BZ20" s="353" t="s">
        <v>63</v>
      </c>
      <c r="CA20" s="353" t="s">
        <v>63</v>
      </c>
      <c r="CB20" s="353" t="s">
        <v>63</v>
      </c>
      <c r="CC20" s="353" t="s">
        <v>63</v>
      </c>
      <c r="CD20" s="353" t="s">
        <v>63</v>
      </c>
      <c r="CE20" s="353" t="s">
        <v>63</v>
      </c>
      <c r="CF20" s="353" t="s">
        <v>63</v>
      </c>
      <c r="CG20" s="353" t="s">
        <v>63</v>
      </c>
      <c r="CH20" s="353" t="s">
        <v>63</v>
      </c>
      <c r="CI20" s="353" t="s">
        <v>63</v>
      </c>
      <c r="CJ20" s="353" t="s">
        <v>63</v>
      </c>
      <c r="CK20" s="353" t="s">
        <v>63</v>
      </c>
      <c r="CL20" s="353" t="s">
        <v>63</v>
      </c>
      <c r="CM20" s="353" t="s">
        <v>63</v>
      </c>
      <c r="CN20" s="353" t="s">
        <v>63</v>
      </c>
      <c r="CO20" s="353" t="s">
        <v>63</v>
      </c>
      <c r="CP20" s="353" t="s">
        <v>63</v>
      </c>
      <c r="CQ20" s="353" t="s">
        <v>63</v>
      </c>
      <c r="CR20" s="353" t="s">
        <v>63</v>
      </c>
      <c r="CS20" s="353" t="s">
        <v>63</v>
      </c>
      <c r="CT20" s="353" t="s">
        <v>63</v>
      </c>
      <c r="CU20" s="353" t="s">
        <v>63</v>
      </c>
      <c r="CV20" s="353" t="s">
        <v>63</v>
      </c>
      <c r="CW20" s="353" t="s">
        <v>63</v>
      </c>
      <c r="CX20" s="353" t="s">
        <v>63</v>
      </c>
      <c r="CY20" s="353" t="s">
        <v>63</v>
      </c>
      <c r="CZ20" s="353" t="s">
        <v>63</v>
      </c>
      <c r="DA20" s="353" t="s">
        <v>63</v>
      </c>
      <c r="DB20" s="353" t="s">
        <v>63</v>
      </c>
      <c r="DC20" s="353" t="s">
        <v>63</v>
      </c>
      <c r="DD20" s="353" t="s">
        <v>63</v>
      </c>
      <c r="DE20" s="353" t="s">
        <v>63</v>
      </c>
      <c r="DF20" s="353" t="s">
        <v>63</v>
      </c>
      <c r="DG20" s="353" t="s">
        <v>63</v>
      </c>
      <c r="DH20" s="353" t="s">
        <v>63</v>
      </c>
      <c r="DI20" s="353" t="s">
        <v>63</v>
      </c>
      <c r="DJ20" s="353" t="s">
        <v>63</v>
      </c>
      <c r="DK20" s="353" t="s">
        <v>63</v>
      </c>
      <c r="DL20" s="353" t="s">
        <v>63</v>
      </c>
      <c r="DM20" s="353" t="s">
        <v>63</v>
      </c>
      <c r="DN20" s="353" t="s">
        <v>63</v>
      </c>
      <c r="DO20" s="353" t="s">
        <v>63</v>
      </c>
      <c r="DP20" s="353" t="s">
        <v>63</v>
      </c>
      <c r="DQ20" s="353" t="s">
        <v>63</v>
      </c>
      <c r="DR20" s="353" t="s">
        <v>63</v>
      </c>
      <c r="DS20" s="353" t="s">
        <v>63</v>
      </c>
      <c r="DT20" s="353" t="s">
        <v>63</v>
      </c>
      <c r="DU20" s="353" t="s">
        <v>63</v>
      </c>
      <c r="DV20" s="353" t="s">
        <v>63</v>
      </c>
      <c r="DW20" s="353" t="s">
        <v>63</v>
      </c>
      <c r="DX20" s="353" t="s">
        <v>63</v>
      </c>
      <c r="DY20" s="353" t="s">
        <v>63</v>
      </c>
      <c r="DZ20" s="353" t="s">
        <v>63</v>
      </c>
      <c r="EA20" s="353" t="s">
        <v>63</v>
      </c>
      <c r="EB20" s="353" t="s">
        <v>63</v>
      </c>
      <c r="EC20" s="353" t="s">
        <v>63</v>
      </c>
      <c r="ED20" s="353" t="s">
        <v>63</v>
      </c>
      <c r="EE20" s="353" t="s">
        <v>63</v>
      </c>
      <c r="EF20" s="353" t="s">
        <v>63</v>
      </c>
      <c r="EG20" s="353" t="s">
        <v>63</v>
      </c>
      <c r="EH20" s="353" t="s">
        <v>63</v>
      </c>
      <c r="EI20" s="353" t="s">
        <v>63</v>
      </c>
      <c r="EJ20" s="353" t="s">
        <v>63</v>
      </c>
      <c r="EK20" s="353" t="s">
        <v>63</v>
      </c>
      <c r="EL20" s="353" t="s">
        <v>63</v>
      </c>
      <c r="EM20" s="353" t="s">
        <v>63</v>
      </c>
      <c r="EN20" s="353" t="s">
        <v>63</v>
      </c>
      <c r="EO20" s="353" t="s">
        <v>63</v>
      </c>
      <c r="EP20" s="353" t="s">
        <v>63</v>
      </c>
      <c r="EQ20" s="353" t="s">
        <v>63</v>
      </c>
      <c r="ER20" s="353" t="s">
        <v>63</v>
      </c>
      <c r="ES20" s="353" t="s">
        <v>63</v>
      </c>
      <c r="ET20" s="353" t="s">
        <v>63</v>
      </c>
      <c r="EU20" s="353" t="s">
        <v>63</v>
      </c>
      <c r="EV20" s="353" t="s">
        <v>63</v>
      </c>
      <c r="EW20" s="353" t="s">
        <v>63</v>
      </c>
      <c r="EX20" s="353" t="s">
        <v>63</v>
      </c>
      <c r="EY20" s="353" t="s">
        <v>63</v>
      </c>
      <c r="EZ20" s="353" t="s">
        <v>63</v>
      </c>
    </row>
    <row r="21" spans="1:157" ht="15.75">
      <c r="A21" s="601"/>
      <c r="B21" s="158" t="s">
        <v>127</v>
      </c>
      <c r="C21" s="41"/>
      <c r="D21" s="74"/>
      <c r="E21" s="361"/>
      <c r="F21" s="375"/>
      <c r="G21" s="375"/>
      <c r="H21" s="375"/>
      <c r="I21" s="375"/>
      <c r="J21" s="452"/>
      <c r="K21" s="375"/>
      <c r="L21" s="421"/>
      <c r="M21" s="353"/>
      <c r="N21" s="353"/>
      <c r="O21" s="353"/>
      <c r="P21" s="353"/>
      <c r="Q21" s="353"/>
      <c r="R21" s="353"/>
      <c r="S21" s="353"/>
      <c r="T21" s="353"/>
      <c r="U21" s="353"/>
      <c r="V21" s="353"/>
      <c r="W21" s="353"/>
      <c r="X21" s="353"/>
      <c r="Y21" s="353"/>
      <c r="Z21" s="353"/>
      <c r="AA21" s="353"/>
      <c r="AB21" s="353"/>
      <c r="AC21" s="353"/>
      <c r="AD21" s="353"/>
      <c r="AE21" s="353"/>
      <c r="AF21" s="353"/>
      <c r="AG21" s="353"/>
      <c r="AH21" s="353"/>
      <c r="AI21" s="353"/>
      <c r="AJ21" s="353"/>
      <c r="AK21" s="353"/>
      <c r="AL21" s="353"/>
      <c r="AM21" s="353"/>
      <c r="AN21" s="353"/>
      <c r="AO21" s="353"/>
      <c r="AP21" s="353"/>
      <c r="AQ21" s="353"/>
      <c r="AR21" s="353"/>
      <c r="AS21" s="353"/>
      <c r="AT21" s="353"/>
      <c r="AU21" s="353"/>
      <c r="AV21" s="353"/>
      <c r="AW21" s="353"/>
      <c r="AX21" s="353"/>
      <c r="AY21" s="353"/>
      <c r="AZ21" s="353"/>
      <c r="BA21" s="353"/>
      <c r="BB21" s="353"/>
      <c r="BC21" s="353"/>
      <c r="BD21" s="353"/>
      <c r="BE21" s="353"/>
      <c r="BF21" s="353"/>
      <c r="BG21" s="353"/>
      <c r="BH21" s="353"/>
      <c r="BI21" s="353"/>
      <c r="BJ21" s="353"/>
      <c r="BK21" s="353"/>
      <c r="BL21" s="353"/>
      <c r="BM21" s="353"/>
      <c r="BN21" s="353"/>
      <c r="BO21" s="353"/>
    </row>
    <row r="22" spans="1:157" ht="15">
      <c r="A22" s="601"/>
      <c r="B22" s="74"/>
      <c r="C22" s="165" t="s">
        <v>88</v>
      </c>
      <c r="D22" s="74"/>
      <c r="E22" s="361"/>
      <c r="F22" s="375"/>
      <c r="G22" s="375"/>
      <c r="H22" s="375"/>
      <c r="I22" s="375"/>
      <c r="J22" s="452"/>
      <c r="K22" s="375"/>
      <c r="L22" s="421"/>
      <c r="M22" s="353"/>
      <c r="N22" s="353"/>
      <c r="O22" s="353"/>
      <c r="P22" s="353"/>
      <c r="Q22" s="353"/>
      <c r="R22" s="353"/>
      <c r="S22" s="353"/>
      <c r="T22" s="353"/>
      <c r="U22" s="353"/>
      <c r="V22" s="353"/>
      <c r="W22" s="353"/>
      <c r="X22" s="353"/>
      <c r="Y22" s="353"/>
      <c r="Z22" s="353"/>
      <c r="AA22" s="353"/>
      <c r="AB22" s="353"/>
      <c r="AC22" s="353"/>
      <c r="AD22" s="353"/>
      <c r="AE22" s="353"/>
      <c r="AF22" s="353"/>
      <c r="AG22" s="353"/>
      <c r="AH22" s="353"/>
      <c r="AI22" s="353"/>
      <c r="AJ22" s="353"/>
      <c r="AK22" s="353"/>
      <c r="AL22" s="353"/>
      <c r="AM22" s="353"/>
      <c r="AN22" s="353"/>
      <c r="AO22" s="353"/>
      <c r="AP22" s="353"/>
      <c r="AQ22" s="353"/>
      <c r="AR22" s="353"/>
      <c r="AS22" s="353"/>
      <c r="AT22" s="353"/>
      <c r="AU22" s="353"/>
      <c r="AV22" s="353"/>
      <c r="AW22" s="353"/>
      <c r="AX22" s="353"/>
      <c r="AY22" s="353"/>
      <c r="AZ22" s="353"/>
      <c r="BA22" s="353"/>
      <c r="BB22" s="353"/>
      <c r="BC22" s="353"/>
      <c r="BD22" s="353"/>
      <c r="BE22" s="353"/>
      <c r="BF22" s="353"/>
      <c r="BG22" s="353"/>
      <c r="BH22" s="353"/>
      <c r="BI22" s="353"/>
      <c r="BJ22" s="353"/>
      <c r="BK22" s="353"/>
      <c r="BL22" s="353"/>
      <c r="BM22" s="353"/>
      <c r="BN22" s="353"/>
      <c r="BO22" s="353"/>
    </row>
    <row r="23" spans="1:157" ht="15">
      <c r="A23" s="601"/>
      <c r="B23" s="74"/>
      <c r="C23" s="165"/>
      <c r="D23" s="53" t="s">
        <v>100</v>
      </c>
      <c r="E23" s="361">
        <v>6</v>
      </c>
      <c r="F23" s="375">
        <f>HLOOKUP(G23,$M$2:$EU$9,2,0)</f>
        <v>2</v>
      </c>
      <c r="G23" s="375">
        <f>MATCH(E23,M23:EU23,0)</f>
        <v>32</v>
      </c>
      <c r="H23" s="375" t="str">
        <f t="shared" si="0"/>
        <v>P</v>
      </c>
      <c r="I23" s="375" t="str">
        <f>HLOOKUP(G23,$M$2:$EU$9,3,0)</f>
        <v>AD</v>
      </c>
      <c r="J23" s="427" t="str">
        <f>HLOOKUP(G23,$M$2:$EU$9,8,0)</f>
        <v>Registro abertura da consulta</v>
      </c>
      <c r="K23" s="375"/>
      <c r="L23" s="421" t="s">
        <v>603</v>
      </c>
      <c r="M23" s="353" t="s">
        <v>63</v>
      </c>
      <c r="N23" s="353" t="s">
        <v>63</v>
      </c>
      <c r="O23" s="353" t="s">
        <v>63</v>
      </c>
      <c r="P23" s="353" t="s">
        <v>63</v>
      </c>
      <c r="Q23" s="353" t="s">
        <v>63</v>
      </c>
      <c r="R23" s="353" t="s">
        <v>63</v>
      </c>
      <c r="S23" s="353" t="s">
        <v>63</v>
      </c>
      <c r="T23" s="353" t="s">
        <v>63</v>
      </c>
      <c r="U23" s="353" t="s">
        <v>63</v>
      </c>
      <c r="V23" s="353" t="s">
        <v>63</v>
      </c>
      <c r="W23" s="353" t="s">
        <v>63</v>
      </c>
      <c r="X23" s="353" t="s">
        <v>63</v>
      </c>
      <c r="Y23" s="353" t="s">
        <v>63</v>
      </c>
      <c r="Z23" s="353" t="s">
        <v>63</v>
      </c>
      <c r="AA23" s="353" t="s">
        <v>63</v>
      </c>
      <c r="AB23" s="353" t="s">
        <v>63</v>
      </c>
      <c r="AC23" s="353" t="s">
        <v>63</v>
      </c>
      <c r="AD23" s="353" t="s">
        <v>63</v>
      </c>
      <c r="AE23" s="353" t="s">
        <v>63</v>
      </c>
      <c r="AF23" s="353" t="s">
        <v>63</v>
      </c>
      <c r="AG23" s="353" t="s">
        <v>63</v>
      </c>
      <c r="AH23" s="353" t="s">
        <v>63</v>
      </c>
      <c r="AI23" s="353" t="s">
        <v>63</v>
      </c>
      <c r="AJ23" s="353" t="s">
        <v>63</v>
      </c>
      <c r="AK23" s="353" t="s">
        <v>63</v>
      </c>
      <c r="AL23" s="353" t="s">
        <v>63</v>
      </c>
      <c r="AM23" s="353" t="s">
        <v>63</v>
      </c>
      <c r="AN23" s="353" t="s">
        <v>63</v>
      </c>
      <c r="AO23" s="353" t="s">
        <v>63</v>
      </c>
      <c r="AP23" s="353" t="s">
        <v>63</v>
      </c>
      <c r="AQ23" s="353" t="s">
        <v>63</v>
      </c>
      <c r="AR23" s="353">
        <v>6</v>
      </c>
      <c r="AS23" s="353" t="s">
        <v>63</v>
      </c>
      <c r="AT23" s="353" t="s">
        <v>63</v>
      </c>
      <c r="AU23" s="353" t="s">
        <v>63</v>
      </c>
      <c r="AV23" s="353" t="s">
        <v>63</v>
      </c>
      <c r="AW23" s="353" t="s">
        <v>63</v>
      </c>
      <c r="AX23" s="353" t="s">
        <v>63</v>
      </c>
      <c r="AY23" s="353" t="s">
        <v>63</v>
      </c>
      <c r="AZ23" s="353" t="s">
        <v>63</v>
      </c>
      <c r="BA23" s="353" t="s">
        <v>63</v>
      </c>
      <c r="BB23" s="353" t="s">
        <v>63</v>
      </c>
      <c r="BC23" s="353" t="s">
        <v>63</v>
      </c>
      <c r="BD23" s="353" t="s">
        <v>63</v>
      </c>
      <c r="BE23" s="353" t="s">
        <v>63</v>
      </c>
      <c r="BF23" s="353" t="s">
        <v>63</v>
      </c>
      <c r="BG23" s="353" t="s">
        <v>63</v>
      </c>
      <c r="BH23" s="353" t="s">
        <v>63</v>
      </c>
      <c r="BI23" s="353" t="s">
        <v>63</v>
      </c>
      <c r="BJ23" s="353" t="s">
        <v>63</v>
      </c>
      <c r="BK23" s="353" t="s">
        <v>63</v>
      </c>
      <c r="BL23" s="353" t="s">
        <v>63</v>
      </c>
      <c r="BM23" s="353" t="s">
        <v>63</v>
      </c>
      <c r="BN23" s="353" t="s">
        <v>63</v>
      </c>
      <c r="BO23" s="353" t="s">
        <v>63</v>
      </c>
      <c r="BP23" s="353" t="s">
        <v>63</v>
      </c>
      <c r="BQ23" s="353" t="s">
        <v>63</v>
      </c>
      <c r="BR23" s="353" t="s">
        <v>63</v>
      </c>
      <c r="BS23" s="353" t="s">
        <v>63</v>
      </c>
      <c r="BT23" s="353" t="s">
        <v>63</v>
      </c>
      <c r="BU23" s="353" t="s">
        <v>63</v>
      </c>
      <c r="BV23" s="353" t="s">
        <v>63</v>
      </c>
      <c r="BW23" s="353" t="s">
        <v>63</v>
      </c>
      <c r="BX23" s="353" t="s">
        <v>63</v>
      </c>
      <c r="BY23" s="353" t="s">
        <v>63</v>
      </c>
      <c r="BZ23" s="353" t="s">
        <v>63</v>
      </c>
      <c r="CA23" s="353" t="s">
        <v>63</v>
      </c>
      <c r="CB23" s="353" t="s">
        <v>63</v>
      </c>
      <c r="CC23" s="353" t="s">
        <v>63</v>
      </c>
      <c r="CD23" s="353" t="s">
        <v>63</v>
      </c>
      <c r="CE23" s="353" t="s">
        <v>63</v>
      </c>
      <c r="CF23" s="353" t="s">
        <v>63</v>
      </c>
      <c r="CG23" s="353" t="s">
        <v>63</v>
      </c>
      <c r="CH23" s="353" t="s">
        <v>63</v>
      </c>
      <c r="CI23" s="353" t="s">
        <v>63</v>
      </c>
      <c r="CJ23" s="353" t="s">
        <v>63</v>
      </c>
      <c r="CK23" s="353" t="s">
        <v>63</v>
      </c>
      <c r="CL23" s="353" t="s">
        <v>63</v>
      </c>
      <c r="CM23" s="353" t="s">
        <v>63</v>
      </c>
      <c r="CN23" s="353" t="s">
        <v>63</v>
      </c>
      <c r="CO23" s="353" t="s">
        <v>63</v>
      </c>
      <c r="CP23" s="353" t="s">
        <v>63</v>
      </c>
      <c r="CQ23" s="353" t="s">
        <v>63</v>
      </c>
      <c r="CR23" s="353" t="s">
        <v>63</v>
      </c>
      <c r="CS23" s="353" t="s">
        <v>63</v>
      </c>
      <c r="CT23" s="353" t="s">
        <v>63</v>
      </c>
      <c r="CU23" s="353" t="s">
        <v>63</v>
      </c>
      <c r="CV23" s="353" t="s">
        <v>63</v>
      </c>
      <c r="CW23" s="353" t="s">
        <v>63</v>
      </c>
      <c r="CX23" s="353" t="s">
        <v>63</v>
      </c>
      <c r="CY23" s="353" t="s">
        <v>63</v>
      </c>
      <c r="CZ23" s="353" t="s">
        <v>63</v>
      </c>
      <c r="DA23" s="353" t="s">
        <v>63</v>
      </c>
      <c r="DB23" s="353" t="s">
        <v>63</v>
      </c>
      <c r="DC23" s="353" t="s">
        <v>63</v>
      </c>
      <c r="DD23" s="353" t="s">
        <v>63</v>
      </c>
      <c r="DE23" s="353" t="s">
        <v>63</v>
      </c>
      <c r="DF23" s="353" t="s">
        <v>63</v>
      </c>
      <c r="DG23" s="353" t="s">
        <v>63</v>
      </c>
      <c r="DH23" s="353" t="s">
        <v>63</v>
      </c>
      <c r="DI23" s="353" t="s">
        <v>63</v>
      </c>
      <c r="DJ23" s="353" t="s">
        <v>63</v>
      </c>
      <c r="DK23" s="353" t="s">
        <v>63</v>
      </c>
      <c r="DL23" s="353" t="s">
        <v>63</v>
      </c>
      <c r="DM23" s="353" t="s">
        <v>63</v>
      </c>
      <c r="DN23" s="353" t="s">
        <v>63</v>
      </c>
      <c r="DO23" s="353" t="s">
        <v>63</v>
      </c>
      <c r="DP23" s="353" t="s">
        <v>63</v>
      </c>
      <c r="DQ23" s="353" t="s">
        <v>63</v>
      </c>
      <c r="DR23" s="353" t="s">
        <v>63</v>
      </c>
      <c r="DS23" s="353" t="s">
        <v>63</v>
      </c>
      <c r="DT23" s="353" t="s">
        <v>63</v>
      </c>
      <c r="DU23" s="353" t="s">
        <v>63</v>
      </c>
      <c r="DV23" s="353" t="s">
        <v>63</v>
      </c>
      <c r="DW23" s="353" t="s">
        <v>63</v>
      </c>
      <c r="DX23" s="353" t="s">
        <v>63</v>
      </c>
      <c r="DY23" s="353" t="s">
        <v>63</v>
      </c>
      <c r="DZ23" s="353" t="s">
        <v>63</v>
      </c>
      <c r="EA23" s="353" t="s">
        <v>63</v>
      </c>
      <c r="EB23" s="353" t="s">
        <v>63</v>
      </c>
      <c r="EC23" s="353" t="s">
        <v>63</v>
      </c>
      <c r="ED23" s="353" t="s">
        <v>63</v>
      </c>
      <c r="EE23" s="353" t="s">
        <v>63</v>
      </c>
      <c r="EF23" s="353" t="s">
        <v>63</v>
      </c>
      <c r="EG23" s="353" t="s">
        <v>63</v>
      </c>
      <c r="EH23" s="353" t="s">
        <v>63</v>
      </c>
      <c r="EI23" s="353" t="s">
        <v>63</v>
      </c>
      <c r="EJ23" s="353" t="s">
        <v>63</v>
      </c>
      <c r="EK23" s="353" t="s">
        <v>63</v>
      </c>
      <c r="EL23" s="353" t="s">
        <v>63</v>
      </c>
      <c r="EM23" s="353" t="s">
        <v>63</v>
      </c>
      <c r="EN23" s="353" t="s">
        <v>63</v>
      </c>
      <c r="EO23" s="353" t="s">
        <v>63</v>
      </c>
      <c r="EP23" s="353" t="s">
        <v>63</v>
      </c>
      <c r="EQ23" s="353" t="s">
        <v>63</v>
      </c>
      <c r="ER23" s="353" t="s">
        <v>63</v>
      </c>
      <c r="ES23" s="353" t="s">
        <v>63</v>
      </c>
      <c r="ET23" s="353" t="s">
        <v>63</v>
      </c>
      <c r="EU23" s="353" t="s">
        <v>63</v>
      </c>
      <c r="EV23" s="353" t="s">
        <v>63</v>
      </c>
      <c r="EW23" s="353" t="s">
        <v>63</v>
      </c>
      <c r="EX23" s="353" t="s">
        <v>63</v>
      </c>
      <c r="EY23" s="353" t="s">
        <v>63</v>
      </c>
      <c r="EZ23" s="353" t="s">
        <v>63</v>
      </c>
    </row>
    <row r="24" spans="1:157" ht="15">
      <c r="A24" s="601"/>
      <c r="B24" s="74"/>
      <c r="C24" s="163"/>
      <c r="D24" s="53" t="s">
        <v>75</v>
      </c>
      <c r="E24" s="361">
        <v>7</v>
      </c>
      <c r="F24" s="375">
        <f>HLOOKUP(G24,$M$2:$EU$9,2,0)</f>
        <v>1</v>
      </c>
      <c r="G24" s="375">
        <f>MATCH(E24,M24:EU24,0)</f>
        <v>19</v>
      </c>
      <c r="H24" s="375" t="str">
        <f t="shared" si="0"/>
        <v>P</v>
      </c>
      <c r="I24" s="375" t="str">
        <f>HLOOKUP(G24,$M$2:$EU$9,3,0)</f>
        <v>GE</v>
      </c>
      <c r="J24" s="453" t="str">
        <f>HLOOKUP(G24,$M$2:$EU$9,8,0)</f>
        <v>Status_Preparação texto consulta pública</v>
      </c>
      <c r="K24" s="375"/>
      <c r="L24" s="421" t="s">
        <v>604</v>
      </c>
      <c r="M24" s="353" t="s">
        <v>63</v>
      </c>
      <c r="N24" s="353" t="s">
        <v>63</v>
      </c>
      <c r="O24" s="353" t="s">
        <v>63</v>
      </c>
      <c r="P24" s="353" t="s">
        <v>63</v>
      </c>
      <c r="Q24" s="353" t="s">
        <v>63</v>
      </c>
      <c r="R24" s="353" t="s">
        <v>63</v>
      </c>
      <c r="S24" s="353" t="s">
        <v>63</v>
      </c>
      <c r="T24" s="353" t="s">
        <v>63</v>
      </c>
      <c r="U24" s="353" t="s">
        <v>63</v>
      </c>
      <c r="V24" s="353" t="s">
        <v>63</v>
      </c>
      <c r="W24" s="353" t="s">
        <v>63</v>
      </c>
      <c r="X24" s="353" t="s">
        <v>63</v>
      </c>
      <c r="Y24" s="353" t="s">
        <v>63</v>
      </c>
      <c r="Z24" s="353" t="s">
        <v>63</v>
      </c>
      <c r="AA24" s="353" t="s">
        <v>63</v>
      </c>
      <c r="AB24" s="353" t="s">
        <v>63</v>
      </c>
      <c r="AC24" s="353" t="s">
        <v>63</v>
      </c>
      <c r="AD24" s="353" t="s">
        <v>63</v>
      </c>
      <c r="AE24" s="353">
        <v>7</v>
      </c>
      <c r="AF24" s="353" t="s">
        <v>63</v>
      </c>
      <c r="AG24" s="353" t="s">
        <v>63</v>
      </c>
      <c r="AH24" s="353" t="s">
        <v>63</v>
      </c>
      <c r="AI24" s="353" t="s">
        <v>63</v>
      </c>
      <c r="AJ24" s="353" t="s">
        <v>63</v>
      </c>
      <c r="AK24" s="353" t="s">
        <v>63</v>
      </c>
      <c r="AL24" s="353" t="s">
        <v>63</v>
      </c>
      <c r="AM24" s="353" t="s">
        <v>63</v>
      </c>
      <c r="AN24" s="353" t="s">
        <v>63</v>
      </c>
      <c r="AO24" s="353" t="s">
        <v>63</v>
      </c>
      <c r="AP24" s="353" t="s">
        <v>63</v>
      </c>
      <c r="AQ24" s="353" t="s">
        <v>63</v>
      </c>
      <c r="AR24" s="353" t="s">
        <v>63</v>
      </c>
      <c r="AS24" s="353" t="s">
        <v>63</v>
      </c>
      <c r="AT24" s="353" t="s">
        <v>63</v>
      </c>
      <c r="AU24" s="353" t="s">
        <v>63</v>
      </c>
      <c r="AV24" s="353" t="s">
        <v>63</v>
      </c>
      <c r="AW24" s="353" t="s">
        <v>63</v>
      </c>
      <c r="AX24" s="353" t="s">
        <v>63</v>
      </c>
      <c r="AY24" s="353" t="s">
        <v>63</v>
      </c>
      <c r="AZ24" s="353" t="s">
        <v>63</v>
      </c>
      <c r="BA24" s="353" t="s">
        <v>63</v>
      </c>
      <c r="BB24" s="353" t="s">
        <v>63</v>
      </c>
      <c r="BC24" s="353" t="s">
        <v>63</v>
      </c>
      <c r="BD24" s="353" t="s">
        <v>63</v>
      </c>
      <c r="BE24" s="353" t="s">
        <v>63</v>
      </c>
      <c r="BF24" s="353" t="s">
        <v>63</v>
      </c>
      <c r="BG24" s="353" t="s">
        <v>63</v>
      </c>
      <c r="BH24" s="353" t="s">
        <v>63</v>
      </c>
      <c r="BI24" s="353" t="s">
        <v>63</v>
      </c>
      <c r="BJ24" s="353" t="s">
        <v>63</v>
      </c>
      <c r="BK24" s="353" t="s">
        <v>63</v>
      </c>
      <c r="BL24" s="353" t="s">
        <v>63</v>
      </c>
      <c r="BM24" s="353" t="s">
        <v>63</v>
      </c>
      <c r="BN24" s="353" t="s">
        <v>63</v>
      </c>
      <c r="BO24" s="353" t="s">
        <v>63</v>
      </c>
      <c r="BP24" s="353" t="s">
        <v>63</v>
      </c>
      <c r="BQ24" s="353" t="s">
        <v>63</v>
      </c>
      <c r="BR24" s="353" t="s">
        <v>63</v>
      </c>
      <c r="BS24" s="353" t="s">
        <v>63</v>
      </c>
      <c r="BT24" s="353" t="s">
        <v>63</v>
      </c>
      <c r="BU24" s="353" t="s">
        <v>63</v>
      </c>
      <c r="BV24" s="353" t="s">
        <v>63</v>
      </c>
      <c r="BW24" s="353" t="s">
        <v>63</v>
      </c>
      <c r="BX24" s="353" t="s">
        <v>63</v>
      </c>
      <c r="BY24" s="353" t="s">
        <v>63</v>
      </c>
      <c r="BZ24" s="353" t="s">
        <v>63</v>
      </c>
      <c r="CA24" s="353" t="s">
        <v>63</v>
      </c>
      <c r="CB24" s="353" t="s">
        <v>63</v>
      </c>
      <c r="CC24" s="353" t="s">
        <v>63</v>
      </c>
      <c r="CD24" s="353" t="s">
        <v>63</v>
      </c>
      <c r="CE24" s="353" t="s">
        <v>63</v>
      </c>
      <c r="CF24" s="353" t="s">
        <v>63</v>
      </c>
      <c r="CG24" s="353" t="s">
        <v>63</v>
      </c>
      <c r="CH24" s="353" t="s">
        <v>63</v>
      </c>
      <c r="CI24" s="353" t="s">
        <v>63</v>
      </c>
      <c r="CJ24" s="353" t="s">
        <v>63</v>
      </c>
      <c r="CK24" s="353" t="s">
        <v>63</v>
      </c>
      <c r="CL24" s="353" t="s">
        <v>63</v>
      </c>
      <c r="CM24" s="353" t="s">
        <v>63</v>
      </c>
      <c r="CN24" s="353" t="s">
        <v>63</v>
      </c>
      <c r="CO24" s="353" t="s">
        <v>63</v>
      </c>
      <c r="CP24" s="353" t="s">
        <v>63</v>
      </c>
      <c r="CQ24" s="353" t="s">
        <v>63</v>
      </c>
      <c r="CR24" s="353" t="s">
        <v>63</v>
      </c>
      <c r="CS24" s="353" t="s">
        <v>63</v>
      </c>
      <c r="CT24" s="353" t="s">
        <v>63</v>
      </c>
      <c r="CU24" s="353" t="s">
        <v>63</v>
      </c>
      <c r="CV24" s="353" t="s">
        <v>63</v>
      </c>
      <c r="CW24" s="353" t="s">
        <v>63</v>
      </c>
      <c r="CX24" s="353" t="s">
        <v>63</v>
      </c>
      <c r="CY24" s="353" t="s">
        <v>63</v>
      </c>
      <c r="CZ24" s="353" t="s">
        <v>63</v>
      </c>
      <c r="DA24" s="353" t="s">
        <v>63</v>
      </c>
      <c r="DB24" s="353" t="s">
        <v>63</v>
      </c>
      <c r="DC24" s="353" t="s">
        <v>63</v>
      </c>
      <c r="DD24" s="353" t="s">
        <v>63</v>
      </c>
      <c r="DE24" s="353" t="s">
        <v>63</v>
      </c>
      <c r="DF24" s="353" t="s">
        <v>63</v>
      </c>
      <c r="DG24" s="353" t="s">
        <v>63</v>
      </c>
      <c r="DH24" s="353" t="s">
        <v>63</v>
      </c>
      <c r="DI24" s="353" t="s">
        <v>63</v>
      </c>
      <c r="DJ24" s="353" t="s">
        <v>63</v>
      </c>
      <c r="DK24" s="353" t="s">
        <v>63</v>
      </c>
      <c r="DL24" s="353" t="s">
        <v>63</v>
      </c>
      <c r="DM24" s="353" t="s">
        <v>63</v>
      </c>
      <c r="DN24" s="353" t="s">
        <v>63</v>
      </c>
      <c r="DO24" s="353" t="s">
        <v>63</v>
      </c>
      <c r="DP24" s="353" t="s">
        <v>63</v>
      </c>
      <c r="DQ24" s="353" t="s">
        <v>63</v>
      </c>
      <c r="DR24" s="353" t="s">
        <v>63</v>
      </c>
      <c r="DS24" s="353" t="s">
        <v>63</v>
      </c>
      <c r="DT24" s="353" t="s">
        <v>63</v>
      </c>
      <c r="DU24" s="353" t="s">
        <v>63</v>
      </c>
      <c r="DV24" s="353" t="s">
        <v>63</v>
      </c>
      <c r="DW24" s="353" t="s">
        <v>63</v>
      </c>
      <c r="DX24" s="353" t="s">
        <v>63</v>
      </c>
      <c r="DY24" s="353" t="s">
        <v>63</v>
      </c>
      <c r="DZ24" s="353" t="s">
        <v>63</v>
      </c>
      <c r="EA24" s="353" t="s">
        <v>63</v>
      </c>
      <c r="EB24" s="353" t="s">
        <v>63</v>
      </c>
      <c r="EC24" s="353" t="s">
        <v>63</v>
      </c>
      <c r="ED24" s="353" t="s">
        <v>63</v>
      </c>
      <c r="EE24" s="353" t="s">
        <v>63</v>
      </c>
      <c r="EF24" s="353" t="s">
        <v>63</v>
      </c>
      <c r="EG24" s="353" t="s">
        <v>63</v>
      </c>
      <c r="EH24" s="353" t="s">
        <v>63</v>
      </c>
      <c r="EI24" s="353" t="s">
        <v>63</v>
      </c>
      <c r="EJ24" s="353" t="s">
        <v>63</v>
      </c>
      <c r="EK24" s="353" t="s">
        <v>63</v>
      </c>
      <c r="EL24" s="353" t="s">
        <v>63</v>
      </c>
      <c r="EM24" s="353" t="s">
        <v>63</v>
      </c>
      <c r="EN24" s="353" t="s">
        <v>63</v>
      </c>
      <c r="EO24" s="353" t="s">
        <v>63</v>
      </c>
      <c r="EP24" s="353" t="s">
        <v>63</v>
      </c>
      <c r="EQ24" s="353" t="s">
        <v>63</v>
      </c>
      <c r="ER24" s="353" t="s">
        <v>63</v>
      </c>
      <c r="ES24" s="353" t="s">
        <v>63</v>
      </c>
      <c r="ET24" s="353" t="s">
        <v>63</v>
      </c>
      <c r="EU24" s="353" t="s">
        <v>63</v>
      </c>
      <c r="EV24" s="353" t="s">
        <v>63</v>
      </c>
      <c r="EW24" s="353" t="s">
        <v>63</v>
      </c>
      <c r="EX24" s="353" t="s">
        <v>63</v>
      </c>
      <c r="EY24" s="353" t="s">
        <v>63</v>
      </c>
      <c r="EZ24" s="353" t="s">
        <v>63</v>
      </c>
    </row>
    <row r="25" spans="1:157" ht="15">
      <c r="A25" s="601"/>
      <c r="B25" s="74"/>
      <c r="C25" s="163"/>
      <c r="D25" s="53" t="s">
        <v>73</v>
      </c>
      <c r="E25" s="361">
        <v>8</v>
      </c>
      <c r="F25" s="375">
        <f>HLOOKUP(G25,$M$2:$EU$9,2,0)</f>
        <v>2</v>
      </c>
      <c r="G25" s="375">
        <f>MATCH(E25,M25:EU25,0)</f>
        <v>39</v>
      </c>
      <c r="H25" s="375" t="str">
        <f t="shared" si="0"/>
        <v>P</v>
      </c>
      <c r="I25" s="375" t="str">
        <f>HLOOKUP(G25,$M$2:$EU$9,3,0)</f>
        <v>AD</v>
      </c>
      <c r="J25" s="427" t="str">
        <f>HLOOKUP(G25,$M$2:$EU$9,8,0)</f>
        <v>Publicação contribuições consulta</v>
      </c>
      <c r="K25" s="375"/>
      <c r="L25" s="421" t="s">
        <v>605</v>
      </c>
      <c r="M25" s="353" t="s">
        <v>63</v>
      </c>
      <c r="N25" s="353" t="s">
        <v>63</v>
      </c>
      <c r="O25" s="353" t="s">
        <v>63</v>
      </c>
      <c r="P25" s="353" t="s">
        <v>63</v>
      </c>
      <c r="Q25" s="353" t="s">
        <v>63</v>
      </c>
      <c r="R25" s="353" t="s">
        <v>63</v>
      </c>
      <c r="S25" s="353" t="s">
        <v>63</v>
      </c>
      <c r="T25" s="353" t="s">
        <v>63</v>
      </c>
      <c r="U25" s="353" t="s">
        <v>63</v>
      </c>
      <c r="V25" s="353" t="s">
        <v>63</v>
      </c>
      <c r="W25" s="353" t="s">
        <v>63</v>
      </c>
      <c r="X25" s="353" t="s">
        <v>63</v>
      </c>
      <c r="Y25" s="353" t="s">
        <v>63</v>
      </c>
      <c r="Z25" s="353" t="s">
        <v>63</v>
      </c>
      <c r="AA25" s="353" t="s">
        <v>63</v>
      </c>
      <c r="AB25" s="353" t="s">
        <v>63</v>
      </c>
      <c r="AC25" s="353" t="s">
        <v>63</v>
      </c>
      <c r="AD25" s="353" t="s">
        <v>63</v>
      </c>
      <c r="AE25" s="353" t="s">
        <v>63</v>
      </c>
      <c r="AF25" s="353" t="s">
        <v>63</v>
      </c>
      <c r="AG25" s="353" t="s">
        <v>63</v>
      </c>
      <c r="AH25" s="353" t="s">
        <v>63</v>
      </c>
      <c r="AI25" s="353" t="s">
        <v>63</v>
      </c>
      <c r="AJ25" s="353" t="s">
        <v>63</v>
      </c>
      <c r="AK25" s="353" t="s">
        <v>63</v>
      </c>
      <c r="AL25" s="353" t="s">
        <v>63</v>
      </c>
      <c r="AM25" s="353" t="s">
        <v>63</v>
      </c>
      <c r="AN25" s="353" t="s">
        <v>63</v>
      </c>
      <c r="AO25" s="353" t="s">
        <v>63</v>
      </c>
      <c r="AP25" s="353" t="s">
        <v>63</v>
      </c>
      <c r="AQ25" s="353" t="s">
        <v>63</v>
      </c>
      <c r="AR25" s="353" t="s">
        <v>63</v>
      </c>
      <c r="AS25" s="353" t="s">
        <v>63</v>
      </c>
      <c r="AT25" s="353" t="s">
        <v>63</v>
      </c>
      <c r="AU25" s="353" t="s">
        <v>63</v>
      </c>
      <c r="AV25" s="353" t="s">
        <v>63</v>
      </c>
      <c r="AW25" s="353" t="s">
        <v>63</v>
      </c>
      <c r="AX25" s="353" t="s">
        <v>63</v>
      </c>
      <c r="AY25" s="353">
        <v>8</v>
      </c>
      <c r="AZ25" s="353" t="s">
        <v>63</v>
      </c>
      <c r="BA25" s="353" t="s">
        <v>63</v>
      </c>
      <c r="BB25" s="353" t="s">
        <v>63</v>
      </c>
      <c r="BC25" s="353" t="s">
        <v>63</v>
      </c>
      <c r="BD25" s="353" t="s">
        <v>63</v>
      </c>
      <c r="BE25" s="353" t="s">
        <v>63</v>
      </c>
      <c r="BF25" s="353" t="s">
        <v>63</v>
      </c>
      <c r="BG25" s="353" t="s">
        <v>63</v>
      </c>
      <c r="BH25" s="353" t="s">
        <v>63</v>
      </c>
      <c r="BI25" s="353" t="s">
        <v>63</v>
      </c>
      <c r="BJ25" s="353" t="s">
        <v>63</v>
      </c>
      <c r="BK25" s="353" t="s">
        <v>63</v>
      </c>
      <c r="BL25" s="353" t="s">
        <v>63</v>
      </c>
      <c r="BM25" s="353" t="s">
        <v>63</v>
      </c>
      <c r="BN25" s="353" t="s">
        <v>63</v>
      </c>
      <c r="BO25" s="353" t="s">
        <v>63</v>
      </c>
      <c r="BP25" s="353" t="s">
        <v>63</v>
      </c>
      <c r="BQ25" s="353" t="s">
        <v>63</v>
      </c>
      <c r="BR25" s="353" t="s">
        <v>63</v>
      </c>
      <c r="BS25" s="353" t="s">
        <v>63</v>
      </c>
      <c r="BT25" s="353" t="s">
        <v>63</v>
      </c>
      <c r="BU25" s="353" t="s">
        <v>63</v>
      </c>
      <c r="BV25" s="353" t="s">
        <v>63</v>
      </c>
      <c r="BW25" s="353" t="s">
        <v>63</v>
      </c>
      <c r="BX25" s="353" t="s">
        <v>63</v>
      </c>
      <c r="BY25" s="353" t="s">
        <v>63</v>
      </c>
      <c r="BZ25" s="353" t="s">
        <v>63</v>
      </c>
      <c r="CA25" s="353" t="s">
        <v>63</v>
      </c>
      <c r="CB25" s="353" t="s">
        <v>63</v>
      </c>
      <c r="CC25" s="353" t="s">
        <v>63</v>
      </c>
      <c r="CD25" s="353" t="s">
        <v>63</v>
      </c>
      <c r="CE25" s="353" t="s">
        <v>63</v>
      </c>
      <c r="CF25" s="353" t="s">
        <v>63</v>
      </c>
      <c r="CG25" s="353" t="s">
        <v>63</v>
      </c>
      <c r="CH25" s="353" t="s">
        <v>63</v>
      </c>
      <c r="CI25" s="353" t="s">
        <v>63</v>
      </c>
      <c r="CJ25" s="353" t="s">
        <v>63</v>
      </c>
      <c r="CK25" s="353" t="s">
        <v>63</v>
      </c>
      <c r="CL25" s="353" t="s">
        <v>63</v>
      </c>
      <c r="CM25" s="353" t="s">
        <v>63</v>
      </c>
      <c r="CN25" s="353" t="s">
        <v>63</v>
      </c>
      <c r="CO25" s="353" t="s">
        <v>63</v>
      </c>
      <c r="CP25" s="353" t="s">
        <v>63</v>
      </c>
      <c r="CQ25" s="353" t="s">
        <v>63</v>
      </c>
      <c r="CR25" s="353" t="s">
        <v>63</v>
      </c>
      <c r="CS25" s="353" t="s">
        <v>63</v>
      </c>
      <c r="CT25" s="353" t="s">
        <v>63</v>
      </c>
      <c r="CU25" s="353" t="s">
        <v>63</v>
      </c>
      <c r="CV25" s="353" t="s">
        <v>63</v>
      </c>
      <c r="CW25" s="353" t="s">
        <v>63</v>
      </c>
      <c r="CX25" s="353" t="s">
        <v>63</v>
      </c>
      <c r="CY25" s="353" t="s">
        <v>63</v>
      </c>
      <c r="CZ25" s="353" t="s">
        <v>63</v>
      </c>
      <c r="DA25" s="353" t="s">
        <v>63</v>
      </c>
      <c r="DB25" s="353" t="s">
        <v>63</v>
      </c>
      <c r="DC25" s="353" t="s">
        <v>63</v>
      </c>
      <c r="DD25" s="353" t="s">
        <v>63</v>
      </c>
      <c r="DE25" s="353" t="s">
        <v>63</v>
      </c>
      <c r="DF25" s="353" t="s">
        <v>63</v>
      </c>
      <c r="DG25" s="353" t="s">
        <v>63</v>
      </c>
      <c r="DH25" s="353" t="s">
        <v>63</v>
      </c>
      <c r="DI25" s="353" t="s">
        <v>63</v>
      </c>
      <c r="DJ25" s="353" t="s">
        <v>63</v>
      </c>
      <c r="DK25" s="353" t="s">
        <v>63</v>
      </c>
      <c r="DL25" s="353" t="s">
        <v>63</v>
      </c>
      <c r="DM25" s="353" t="s">
        <v>63</v>
      </c>
      <c r="DN25" s="353" t="s">
        <v>63</v>
      </c>
      <c r="DO25" s="353" t="s">
        <v>63</v>
      </c>
      <c r="DP25" s="353" t="s">
        <v>63</v>
      </c>
      <c r="DQ25" s="353" t="s">
        <v>63</v>
      </c>
      <c r="DR25" s="353" t="s">
        <v>63</v>
      </c>
      <c r="DS25" s="353" t="s">
        <v>63</v>
      </c>
      <c r="DT25" s="353" t="s">
        <v>63</v>
      </c>
      <c r="DU25" s="353" t="s">
        <v>63</v>
      </c>
      <c r="DV25" s="353" t="s">
        <v>63</v>
      </c>
      <c r="DW25" s="353" t="s">
        <v>63</v>
      </c>
      <c r="DX25" s="353" t="s">
        <v>63</v>
      </c>
      <c r="DY25" s="353" t="s">
        <v>63</v>
      </c>
      <c r="DZ25" s="353" t="s">
        <v>63</v>
      </c>
      <c r="EA25" s="353" t="s">
        <v>63</v>
      </c>
      <c r="EB25" s="353" t="s">
        <v>63</v>
      </c>
      <c r="EC25" s="353" t="s">
        <v>63</v>
      </c>
      <c r="ED25" s="353" t="s">
        <v>63</v>
      </c>
      <c r="EE25" s="353" t="s">
        <v>63</v>
      </c>
      <c r="EF25" s="353" t="s">
        <v>63</v>
      </c>
      <c r="EG25" s="353" t="s">
        <v>63</v>
      </c>
      <c r="EH25" s="353" t="s">
        <v>63</v>
      </c>
      <c r="EI25" s="353" t="s">
        <v>63</v>
      </c>
      <c r="EJ25" s="353" t="s">
        <v>63</v>
      </c>
      <c r="EK25" s="353" t="s">
        <v>63</v>
      </c>
      <c r="EL25" s="353" t="s">
        <v>63</v>
      </c>
      <c r="EM25" s="353" t="s">
        <v>63</v>
      </c>
      <c r="EN25" s="353" t="s">
        <v>63</v>
      </c>
      <c r="EO25" s="353" t="s">
        <v>63</v>
      </c>
      <c r="EP25" s="353" t="s">
        <v>63</v>
      </c>
      <c r="EQ25" s="353" t="s">
        <v>63</v>
      </c>
      <c r="ER25" s="353" t="s">
        <v>63</v>
      </c>
      <c r="ES25" s="353" t="s">
        <v>63</v>
      </c>
      <c r="ET25" s="353" t="s">
        <v>63</v>
      </c>
      <c r="EU25" s="353" t="s">
        <v>63</v>
      </c>
      <c r="EV25" s="353" t="s">
        <v>63</v>
      </c>
      <c r="EW25" s="353" t="s">
        <v>63</v>
      </c>
      <c r="EX25" s="353" t="s">
        <v>63</v>
      </c>
      <c r="EY25" s="353" t="s">
        <v>63</v>
      </c>
      <c r="EZ25" s="353" t="s">
        <v>63</v>
      </c>
    </row>
    <row r="26" spans="1:157" ht="15">
      <c r="A26" s="601"/>
      <c r="B26" s="74"/>
      <c r="C26" s="163"/>
      <c r="D26" s="53" t="s">
        <v>119</v>
      </c>
      <c r="E26" s="375">
        <v>9</v>
      </c>
      <c r="F26" s="375">
        <f>HLOOKUP(G26,$M$2:$EU$9,2,0)</f>
        <v>2</v>
      </c>
      <c r="G26" s="375">
        <f>MATCH(E26,M26:EU26,0)</f>
        <v>39</v>
      </c>
      <c r="H26" s="375" t="str">
        <f t="shared" si="0"/>
        <v>P</v>
      </c>
      <c r="I26" s="375" t="str">
        <f>HLOOKUP(G26,$M$2:$EU$9,3,0)</f>
        <v>AD</v>
      </c>
      <c r="J26" s="427" t="str">
        <f>HLOOKUP(G26,$M$2:$EU$9,8,0)</f>
        <v>Publicação contribuições consulta</v>
      </c>
      <c r="K26" s="375"/>
      <c r="L26" s="421" t="s">
        <v>606</v>
      </c>
      <c r="M26" s="353" t="s">
        <v>63</v>
      </c>
      <c r="N26" s="353" t="s">
        <v>63</v>
      </c>
      <c r="O26" s="353" t="s">
        <v>63</v>
      </c>
      <c r="P26" s="353" t="s">
        <v>63</v>
      </c>
      <c r="Q26" s="353" t="s">
        <v>63</v>
      </c>
      <c r="R26" s="353" t="s">
        <v>63</v>
      </c>
      <c r="S26" s="353" t="s">
        <v>63</v>
      </c>
      <c r="T26" s="353" t="s">
        <v>63</v>
      </c>
      <c r="U26" s="353" t="s">
        <v>63</v>
      </c>
      <c r="V26" s="353" t="s">
        <v>63</v>
      </c>
      <c r="W26" s="353" t="s">
        <v>63</v>
      </c>
      <c r="X26" s="353" t="s">
        <v>63</v>
      </c>
      <c r="Y26" s="353" t="s">
        <v>63</v>
      </c>
      <c r="Z26" s="353" t="s">
        <v>63</v>
      </c>
      <c r="AA26" s="353" t="s">
        <v>63</v>
      </c>
      <c r="AB26" s="353" t="s">
        <v>63</v>
      </c>
      <c r="AC26" s="353" t="s">
        <v>63</v>
      </c>
      <c r="AD26" s="353" t="s">
        <v>63</v>
      </c>
      <c r="AE26" s="353" t="s">
        <v>63</v>
      </c>
      <c r="AF26" s="353" t="s">
        <v>63</v>
      </c>
      <c r="AG26" s="353" t="s">
        <v>63</v>
      </c>
      <c r="AH26" s="353" t="s">
        <v>63</v>
      </c>
      <c r="AI26" s="353" t="s">
        <v>63</v>
      </c>
      <c r="AJ26" s="353" t="s">
        <v>63</v>
      </c>
      <c r="AK26" s="353" t="s">
        <v>63</v>
      </c>
      <c r="AL26" s="353" t="s">
        <v>63</v>
      </c>
      <c r="AM26" s="353" t="s">
        <v>63</v>
      </c>
      <c r="AN26" s="353" t="s">
        <v>63</v>
      </c>
      <c r="AO26" s="353" t="s">
        <v>63</v>
      </c>
      <c r="AP26" s="353" t="s">
        <v>63</v>
      </c>
      <c r="AQ26" s="353" t="s">
        <v>63</v>
      </c>
      <c r="AR26" s="353" t="s">
        <v>63</v>
      </c>
      <c r="AS26" s="353" t="s">
        <v>63</v>
      </c>
      <c r="AT26" s="353" t="s">
        <v>63</v>
      </c>
      <c r="AU26" s="353" t="s">
        <v>63</v>
      </c>
      <c r="AV26" s="353" t="s">
        <v>63</v>
      </c>
      <c r="AW26" s="353" t="s">
        <v>63</v>
      </c>
      <c r="AX26" s="353" t="s">
        <v>63</v>
      </c>
      <c r="AY26" s="353">
        <v>9</v>
      </c>
      <c r="AZ26" s="353" t="s">
        <v>63</v>
      </c>
      <c r="BA26" s="353" t="s">
        <v>63</v>
      </c>
      <c r="BB26" s="353" t="s">
        <v>63</v>
      </c>
      <c r="BC26" s="353" t="s">
        <v>63</v>
      </c>
      <c r="BD26" s="353" t="s">
        <v>63</v>
      </c>
      <c r="BE26" s="353" t="s">
        <v>63</v>
      </c>
      <c r="BF26" s="353" t="s">
        <v>63</v>
      </c>
      <c r="BG26" s="353" t="s">
        <v>63</v>
      </c>
      <c r="BH26" s="353" t="s">
        <v>63</v>
      </c>
      <c r="BI26" s="353" t="s">
        <v>63</v>
      </c>
      <c r="BJ26" s="353" t="s">
        <v>63</v>
      </c>
      <c r="BK26" s="353" t="s">
        <v>63</v>
      </c>
      <c r="BL26" s="353" t="s">
        <v>63</v>
      </c>
      <c r="BM26" s="353" t="s">
        <v>63</v>
      </c>
      <c r="BN26" s="353" t="s">
        <v>63</v>
      </c>
      <c r="BO26" s="353" t="s">
        <v>63</v>
      </c>
      <c r="BP26" s="353" t="s">
        <v>63</v>
      </c>
      <c r="BQ26" s="353" t="s">
        <v>63</v>
      </c>
      <c r="BR26" s="353" t="s">
        <v>63</v>
      </c>
      <c r="BS26" s="353" t="s">
        <v>63</v>
      </c>
      <c r="BT26" s="353" t="s">
        <v>63</v>
      </c>
      <c r="BU26" s="353" t="s">
        <v>63</v>
      </c>
      <c r="BV26" s="353" t="s">
        <v>63</v>
      </c>
      <c r="BW26" s="353" t="s">
        <v>63</v>
      </c>
      <c r="BX26" s="353" t="s">
        <v>63</v>
      </c>
      <c r="BY26" s="353" t="s">
        <v>63</v>
      </c>
      <c r="BZ26" s="353" t="s">
        <v>63</v>
      </c>
      <c r="CA26" s="353" t="s">
        <v>63</v>
      </c>
      <c r="CB26" s="353" t="s">
        <v>63</v>
      </c>
      <c r="CC26" s="353" t="s">
        <v>63</v>
      </c>
      <c r="CD26" s="353" t="s">
        <v>63</v>
      </c>
      <c r="CE26" s="353" t="s">
        <v>63</v>
      </c>
      <c r="CF26" s="353" t="s">
        <v>63</v>
      </c>
      <c r="CG26" s="353" t="s">
        <v>63</v>
      </c>
      <c r="CH26" s="353" t="s">
        <v>63</v>
      </c>
      <c r="CI26" s="353" t="s">
        <v>63</v>
      </c>
      <c r="CJ26" s="353" t="s">
        <v>63</v>
      </c>
      <c r="CK26" s="353" t="s">
        <v>63</v>
      </c>
      <c r="CL26" s="353" t="s">
        <v>63</v>
      </c>
      <c r="CM26" s="353" t="s">
        <v>63</v>
      </c>
      <c r="CN26" s="353" t="s">
        <v>63</v>
      </c>
      <c r="CO26" s="353" t="s">
        <v>63</v>
      </c>
      <c r="CP26" s="353" t="s">
        <v>63</v>
      </c>
      <c r="CQ26" s="353" t="s">
        <v>63</v>
      </c>
      <c r="CR26" s="353" t="s">
        <v>63</v>
      </c>
      <c r="CS26" s="353" t="s">
        <v>63</v>
      </c>
      <c r="CT26" s="353" t="s">
        <v>63</v>
      </c>
      <c r="CU26" s="353" t="s">
        <v>63</v>
      </c>
      <c r="CV26" s="353" t="s">
        <v>63</v>
      </c>
      <c r="CW26" s="353" t="s">
        <v>63</v>
      </c>
      <c r="CX26" s="353" t="s">
        <v>63</v>
      </c>
      <c r="CY26" s="353" t="s">
        <v>63</v>
      </c>
      <c r="CZ26" s="353" t="s">
        <v>63</v>
      </c>
      <c r="DA26" s="353" t="s">
        <v>63</v>
      </c>
      <c r="DB26" s="353" t="s">
        <v>63</v>
      </c>
      <c r="DC26" s="353" t="s">
        <v>63</v>
      </c>
      <c r="DD26" s="353" t="s">
        <v>63</v>
      </c>
      <c r="DE26" s="353" t="s">
        <v>63</v>
      </c>
      <c r="DF26" s="353" t="s">
        <v>63</v>
      </c>
      <c r="DG26" s="353" t="s">
        <v>63</v>
      </c>
      <c r="DH26" s="353" t="s">
        <v>63</v>
      </c>
      <c r="DI26" s="353" t="s">
        <v>63</v>
      </c>
      <c r="DJ26" s="353" t="s">
        <v>63</v>
      </c>
      <c r="DK26" s="353" t="s">
        <v>63</v>
      </c>
      <c r="DL26" s="353" t="s">
        <v>63</v>
      </c>
      <c r="DM26" s="353" t="s">
        <v>63</v>
      </c>
      <c r="DN26" s="353" t="s">
        <v>63</v>
      </c>
      <c r="DO26" s="353" t="s">
        <v>63</v>
      </c>
      <c r="DP26" s="353" t="s">
        <v>63</v>
      </c>
      <c r="DQ26" s="353" t="s">
        <v>63</v>
      </c>
      <c r="DR26" s="353" t="s">
        <v>63</v>
      </c>
      <c r="DS26" s="353" t="s">
        <v>63</v>
      </c>
      <c r="DT26" s="353" t="s">
        <v>63</v>
      </c>
      <c r="DU26" s="353" t="s">
        <v>63</v>
      </c>
      <c r="DV26" s="353" t="s">
        <v>63</v>
      </c>
      <c r="DW26" s="353" t="s">
        <v>63</v>
      </c>
      <c r="DX26" s="353" t="s">
        <v>63</v>
      </c>
      <c r="DY26" s="353" t="s">
        <v>63</v>
      </c>
      <c r="DZ26" s="353" t="s">
        <v>63</v>
      </c>
      <c r="EA26" s="353" t="s">
        <v>63</v>
      </c>
      <c r="EB26" s="353" t="s">
        <v>63</v>
      </c>
      <c r="EC26" s="353" t="s">
        <v>63</v>
      </c>
      <c r="ED26" s="353" t="s">
        <v>63</v>
      </c>
      <c r="EE26" s="353" t="s">
        <v>63</v>
      </c>
      <c r="EF26" s="353" t="s">
        <v>63</v>
      </c>
      <c r="EG26" s="353" t="s">
        <v>63</v>
      </c>
      <c r="EH26" s="353" t="s">
        <v>63</v>
      </c>
      <c r="EI26" s="353" t="s">
        <v>63</v>
      </c>
      <c r="EJ26" s="353" t="s">
        <v>63</v>
      </c>
      <c r="EK26" s="353" t="s">
        <v>63</v>
      </c>
      <c r="EL26" s="353" t="s">
        <v>63</v>
      </c>
      <c r="EM26" s="353" t="s">
        <v>63</v>
      </c>
      <c r="EN26" s="353" t="s">
        <v>63</v>
      </c>
      <c r="EO26" s="353" t="s">
        <v>63</v>
      </c>
      <c r="EP26" s="353" t="s">
        <v>63</v>
      </c>
      <c r="EQ26" s="353" t="s">
        <v>63</v>
      </c>
      <c r="ER26" s="353" t="s">
        <v>63</v>
      </c>
      <c r="ES26" s="353" t="s">
        <v>63</v>
      </c>
      <c r="ET26" s="353" t="s">
        <v>63</v>
      </c>
      <c r="EU26" s="353" t="s">
        <v>63</v>
      </c>
      <c r="EV26" s="353" t="s">
        <v>63</v>
      </c>
      <c r="EW26" s="353" t="s">
        <v>63</v>
      </c>
      <c r="EX26" s="353" t="s">
        <v>63</v>
      </c>
      <c r="EY26" s="353" t="s">
        <v>63</v>
      </c>
      <c r="EZ26" s="353" t="s">
        <v>63</v>
      </c>
    </row>
    <row r="27" spans="1:157" ht="15">
      <c r="A27" s="601"/>
      <c r="B27" s="74"/>
      <c r="C27" s="165" t="s">
        <v>76</v>
      </c>
      <c r="D27" s="74"/>
      <c r="E27" s="375"/>
      <c r="F27" s="375"/>
      <c r="G27" s="375"/>
      <c r="H27" s="375"/>
      <c r="I27" s="375"/>
      <c r="J27" s="452"/>
      <c r="K27" s="375"/>
      <c r="L27" s="421"/>
      <c r="M27" s="353"/>
      <c r="N27" s="353"/>
      <c r="O27" s="353"/>
      <c r="P27" s="353"/>
      <c r="Q27" s="353"/>
      <c r="R27" s="353"/>
      <c r="S27" s="353"/>
      <c r="T27" s="353"/>
      <c r="U27" s="353"/>
      <c r="V27" s="353"/>
      <c r="W27" s="353"/>
      <c r="X27" s="353"/>
      <c r="Y27" s="353"/>
      <c r="Z27" s="353"/>
      <c r="AA27" s="353"/>
      <c r="AB27" s="353"/>
      <c r="AC27" s="353"/>
      <c r="AD27" s="353"/>
      <c r="AE27" s="353"/>
      <c r="AF27" s="353"/>
      <c r="AG27" s="353"/>
      <c r="AH27" s="353"/>
      <c r="AI27" s="353"/>
      <c r="AJ27" s="353"/>
      <c r="AK27" s="353"/>
      <c r="AL27" s="353"/>
      <c r="AM27" s="353"/>
      <c r="AN27" s="353"/>
      <c r="AO27" s="353"/>
      <c r="AP27" s="353"/>
      <c r="AQ27" s="353"/>
      <c r="AR27" s="353"/>
      <c r="AS27" s="353"/>
      <c r="AT27" s="353"/>
      <c r="AU27" s="353"/>
      <c r="AV27" s="353"/>
      <c r="AW27" s="353"/>
      <c r="AX27" s="353"/>
      <c r="AY27" s="353"/>
      <c r="AZ27" s="353"/>
      <c r="BA27" s="353"/>
      <c r="BB27" s="353"/>
      <c r="BC27" s="353"/>
      <c r="BD27" s="353"/>
      <c r="BE27" s="353"/>
      <c r="BF27" s="353"/>
      <c r="BG27" s="353"/>
      <c r="BH27" s="353"/>
      <c r="BI27" s="353"/>
      <c r="BJ27" s="353"/>
      <c r="BK27" s="353"/>
      <c r="BL27" s="353"/>
      <c r="BM27" s="353"/>
      <c r="BN27" s="353"/>
      <c r="BO27" s="353"/>
    </row>
    <row r="28" spans="1:157" ht="15">
      <c r="A28" s="601"/>
      <c r="B28" s="74"/>
      <c r="C28" s="165"/>
      <c r="D28" s="53" t="s">
        <v>100</v>
      </c>
      <c r="E28" s="375">
        <v>10</v>
      </c>
      <c r="F28" s="375">
        <f t="shared" ref="F28:F34" si="1">HLOOKUP(G28,$M$2:$EU$9,2,0)</f>
        <v>2</v>
      </c>
      <c r="G28" s="375">
        <f t="shared" ref="G28:G34" si="2">MATCH(E28,M28:EU28,0)</f>
        <v>32</v>
      </c>
      <c r="H28" s="375" t="str">
        <f t="shared" si="0"/>
        <v>P</v>
      </c>
      <c r="I28" s="375" t="str">
        <f t="shared" ref="I28:I34" si="3">HLOOKUP(G28,$M$2:$EU$9,3,0)</f>
        <v>AD</v>
      </c>
      <c r="J28" s="427" t="str">
        <f t="shared" ref="J28:J34" si="4">HLOOKUP(G28,$M$2:$EU$9,8,0)</f>
        <v>Registro abertura da consulta</v>
      </c>
      <c r="K28" s="375"/>
      <c r="L28" s="421" t="s">
        <v>607</v>
      </c>
      <c r="M28" s="353" t="s">
        <v>63</v>
      </c>
      <c r="N28" s="353" t="s">
        <v>63</v>
      </c>
      <c r="O28" s="353" t="s">
        <v>63</v>
      </c>
      <c r="P28" s="353" t="s">
        <v>63</v>
      </c>
      <c r="Q28" s="353" t="s">
        <v>63</v>
      </c>
      <c r="R28" s="353" t="s">
        <v>63</v>
      </c>
      <c r="S28" s="353" t="s">
        <v>63</v>
      </c>
      <c r="T28" s="353" t="s">
        <v>63</v>
      </c>
      <c r="U28" s="353" t="s">
        <v>63</v>
      </c>
      <c r="V28" s="353" t="s">
        <v>63</v>
      </c>
      <c r="W28" s="353" t="s">
        <v>63</v>
      </c>
      <c r="X28" s="353" t="s">
        <v>63</v>
      </c>
      <c r="Y28" s="353" t="s">
        <v>63</v>
      </c>
      <c r="Z28" s="353" t="s">
        <v>63</v>
      </c>
      <c r="AA28" s="353" t="s">
        <v>63</v>
      </c>
      <c r="AB28" s="353" t="s">
        <v>63</v>
      </c>
      <c r="AC28" s="353" t="s">
        <v>63</v>
      </c>
      <c r="AD28" s="353" t="s">
        <v>63</v>
      </c>
      <c r="AE28" s="353" t="s">
        <v>63</v>
      </c>
      <c r="AF28" s="353" t="s">
        <v>63</v>
      </c>
      <c r="AG28" s="353" t="s">
        <v>63</v>
      </c>
      <c r="AH28" s="353" t="s">
        <v>63</v>
      </c>
      <c r="AI28" s="353" t="s">
        <v>63</v>
      </c>
      <c r="AJ28" s="353" t="s">
        <v>63</v>
      </c>
      <c r="AK28" s="353" t="s">
        <v>63</v>
      </c>
      <c r="AL28" s="353" t="s">
        <v>63</v>
      </c>
      <c r="AM28" s="353" t="s">
        <v>63</v>
      </c>
      <c r="AN28" s="353" t="s">
        <v>63</v>
      </c>
      <c r="AO28" s="353" t="s">
        <v>63</v>
      </c>
      <c r="AP28" s="353" t="s">
        <v>63</v>
      </c>
      <c r="AQ28" s="353" t="s">
        <v>63</v>
      </c>
      <c r="AR28" s="353">
        <v>10</v>
      </c>
      <c r="AS28" s="353" t="s">
        <v>63</v>
      </c>
      <c r="AT28" s="353" t="s">
        <v>63</v>
      </c>
      <c r="AU28" s="353" t="s">
        <v>63</v>
      </c>
      <c r="AV28" s="353" t="s">
        <v>63</v>
      </c>
      <c r="AW28" s="353" t="s">
        <v>63</v>
      </c>
      <c r="AX28" s="353" t="s">
        <v>63</v>
      </c>
      <c r="AY28" s="353" t="s">
        <v>63</v>
      </c>
      <c r="AZ28" s="353" t="s">
        <v>63</v>
      </c>
      <c r="BA28" s="353" t="s">
        <v>63</v>
      </c>
      <c r="BB28" s="353" t="s">
        <v>63</v>
      </c>
      <c r="BC28" s="353" t="s">
        <v>63</v>
      </c>
      <c r="BD28" s="353" t="s">
        <v>63</v>
      </c>
      <c r="BE28" s="353" t="s">
        <v>63</v>
      </c>
      <c r="BF28" s="353" t="s">
        <v>63</v>
      </c>
      <c r="BG28" s="353" t="s">
        <v>63</v>
      </c>
      <c r="BH28" s="353" t="s">
        <v>63</v>
      </c>
      <c r="BI28" s="353" t="s">
        <v>63</v>
      </c>
      <c r="BJ28" s="353" t="s">
        <v>63</v>
      </c>
      <c r="BK28" s="353" t="s">
        <v>63</v>
      </c>
      <c r="BL28" s="353" t="s">
        <v>63</v>
      </c>
      <c r="BM28" s="353" t="s">
        <v>63</v>
      </c>
      <c r="BN28" s="353" t="s">
        <v>63</v>
      </c>
      <c r="BO28" s="353" t="s">
        <v>63</v>
      </c>
      <c r="BP28" s="353" t="s">
        <v>63</v>
      </c>
      <c r="BQ28" s="353" t="s">
        <v>63</v>
      </c>
      <c r="BR28" s="353" t="s">
        <v>63</v>
      </c>
      <c r="BS28" s="353" t="s">
        <v>63</v>
      </c>
      <c r="BT28" s="353" t="s">
        <v>63</v>
      </c>
      <c r="BU28" s="353" t="s">
        <v>63</v>
      </c>
      <c r="BV28" s="353" t="s">
        <v>63</v>
      </c>
      <c r="BW28" s="353" t="s">
        <v>63</v>
      </c>
      <c r="BX28" s="353" t="s">
        <v>63</v>
      </c>
      <c r="BY28" s="353" t="s">
        <v>63</v>
      </c>
      <c r="BZ28" s="353" t="s">
        <v>63</v>
      </c>
      <c r="CA28" s="353" t="s">
        <v>63</v>
      </c>
      <c r="CB28" s="353" t="s">
        <v>63</v>
      </c>
      <c r="CC28" s="353" t="s">
        <v>63</v>
      </c>
      <c r="CD28" s="353" t="s">
        <v>63</v>
      </c>
      <c r="CE28" s="353" t="s">
        <v>63</v>
      </c>
      <c r="CF28" s="353" t="s">
        <v>63</v>
      </c>
      <c r="CG28" s="353" t="s">
        <v>63</v>
      </c>
      <c r="CH28" s="353" t="s">
        <v>63</v>
      </c>
      <c r="CI28" s="353" t="s">
        <v>63</v>
      </c>
      <c r="CJ28" s="353" t="s">
        <v>63</v>
      </c>
      <c r="CK28" s="353" t="s">
        <v>63</v>
      </c>
      <c r="CL28" s="353" t="s">
        <v>63</v>
      </c>
      <c r="CM28" s="353" t="s">
        <v>63</v>
      </c>
      <c r="CN28" s="353" t="s">
        <v>63</v>
      </c>
      <c r="CO28" s="353" t="s">
        <v>63</v>
      </c>
      <c r="CP28" s="353" t="s">
        <v>63</v>
      </c>
      <c r="CQ28" s="353" t="s">
        <v>63</v>
      </c>
      <c r="CR28" s="353" t="s">
        <v>63</v>
      </c>
      <c r="CS28" s="353" t="s">
        <v>63</v>
      </c>
      <c r="CT28" s="353" t="s">
        <v>63</v>
      </c>
      <c r="CU28" s="353" t="s">
        <v>63</v>
      </c>
      <c r="CV28" s="353" t="s">
        <v>63</v>
      </c>
      <c r="CW28" s="353" t="s">
        <v>63</v>
      </c>
      <c r="CX28" s="353" t="s">
        <v>63</v>
      </c>
      <c r="CY28" s="353" t="s">
        <v>63</v>
      </c>
      <c r="CZ28" s="353" t="s">
        <v>63</v>
      </c>
      <c r="DA28" s="353" t="s">
        <v>63</v>
      </c>
      <c r="DB28" s="353" t="s">
        <v>63</v>
      </c>
      <c r="DC28" s="353" t="s">
        <v>63</v>
      </c>
      <c r="DD28" s="353" t="s">
        <v>63</v>
      </c>
      <c r="DE28" s="353" t="s">
        <v>63</v>
      </c>
      <c r="DF28" s="353" t="s">
        <v>63</v>
      </c>
      <c r="DG28" s="353" t="s">
        <v>63</v>
      </c>
      <c r="DH28" s="353" t="s">
        <v>63</v>
      </c>
      <c r="DI28" s="353" t="s">
        <v>63</v>
      </c>
      <c r="DJ28" s="353" t="s">
        <v>63</v>
      </c>
      <c r="DK28" s="353" t="s">
        <v>63</v>
      </c>
      <c r="DL28" s="353" t="s">
        <v>63</v>
      </c>
      <c r="DM28" s="353" t="s">
        <v>63</v>
      </c>
      <c r="DN28" s="353" t="s">
        <v>63</v>
      </c>
      <c r="DO28" s="353" t="s">
        <v>63</v>
      </c>
      <c r="DP28" s="353" t="s">
        <v>63</v>
      </c>
      <c r="DQ28" s="353" t="s">
        <v>63</v>
      </c>
      <c r="DR28" s="353" t="s">
        <v>63</v>
      </c>
      <c r="DS28" s="353" t="s">
        <v>63</v>
      </c>
      <c r="DT28" s="353" t="s">
        <v>63</v>
      </c>
      <c r="DU28" s="353" t="s">
        <v>63</v>
      </c>
      <c r="DV28" s="353" t="s">
        <v>63</v>
      </c>
      <c r="DW28" s="353" t="s">
        <v>63</v>
      </c>
      <c r="DX28" s="353" t="s">
        <v>63</v>
      </c>
      <c r="DY28" s="353" t="s">
        <v>63</v>
      </c>
      <c r="DZ28" s="353" t="s">
        <v>63</v>
      </c>
      <c r="EA28" s="353" t="s">
        <v>63</v>
      </c>
      <c r="EB28" s="353" t="s">
        <v>63</v>
      </c>
      <c r="EC28" s="353" t="s">
        <v>63</v>
      </c>
      <c r="ED28" s="353" t="s">
        <v>63</v>
      </c>
      <c r="EE28" s="353" t="s">
        <v>63</v>
      </c>
      <c r="EF28" s="353" t="s">
        <v>63</v>
      </c>
      <c r="EG28" s="353" t="s">
        <v>63</v>
      </c>
      <c r="EH28" s="353" t="s">
        <v>63</v>
      </c>
      <c r="EI28" s="353" t="s">
        <v>63</v>
      </c>
      <c r="EJ28" s="353" t="s">
        <v>63</v>
      </c>
      <c r="EK28" s="353" t="s">
        <v>63</v>
      </c>
      <c r="EL28" s="353" t="s">
        <v>63</v>
      </c>
      <c r="EM28" s="353" t="s">
        <v>63</v>
      </c>
      <c r="EN28" s="353" t="s">
        <v>63</v>
      </c>
      <c r="EO28" s="353" t="s">
        <v>63</v>
      </c>
      <c r="EP28" s="353" t="s">
        <v>63</v>
      </c>
      <c r="EQ28" s="353" t="s">
        <v>63</v>
      </c>
      <c r="ER28" s="353" t="s">
        <v>63</v>
      </c>
      <c r="ES28" s="353" t="s">
        <v>63</v>
      </c>
      <c r="ET28" s="353" t="s">
        <v>63</v>
      </c>
      <c r="EU28" s="353" t="s">
        <v>63</v>
      </c>
      <c r="EV28" s="353" t="s">
        <v>63</v>
      </c>
      <c r="EW28" s="353" t="s">
        <v>63</v>
      </c>
      <c r="EX28" s="353" t="s">
        <v>63</v>
      </c>
      <c r="EY28" s="353" t="s">
        <v>63</v>
      </c>
      <c r="EZ28" s="353" t="s">
        <v>63</v>
      </c>
    </row>
    <row r="29" spans="1:157" ht="15">
      <c r="A29" s="601"/>
      <c r="B29" s="74"/>
      <c r="C29" s="163"/>
      <c r="D29" s="53" t="s">
        <v>77</v>
      </c>
      <c r="E29" s="424">
        <v>11</v>
      </c>
      <c r="F29" s="388">
        <f t="shared" si="1"/>
        <v>2</v>
      </c>
      <c r="G29" s="388">
        <f t="shared" si="2"/>
        <v>39</v>
      </c>
      <c r="H29" s="375" t="str">
        <f t="shared" si="0"/>
        <v>P</v>
      </c>
      <c r="I29" s="424" t="str">
        <f t="shared" si="3"/>
        <v>AD</v>
      </c>
      <c r="J29" s="427" t="str">
        <f t="shared" si="4"/>
        <v>Publicação contribuições consulta</v>
      </c>
      <c r="K29" s="388"/>
      <c r="L29" s="422" t="s">
        <v>608</v>
      </c>
      <c r="M29" s="379"/>
      <c r="N29" s="353"/>
      <c r="O29" s="353"/>
      <c r="P29" s="353"/>
      <c r="Q29" s="353"/>
      <c r="R29" s="353"/>
      <c r="S29" s="353"/>
      <c r="T29" s="353"/>
      <c r="U29" s="353"/>
      <c r="V29" s="353"/>
      <c r="W29" s="353"/>
      <c r="X29" s="353"/>
      <c r="Y29" s="353"/>
      <c r="Z29" s="353"/>
      <c r="AA29" s="353"/>
      <c r="AB29" s="353"/>
      <c r="AC29" s="353"/>
      <c r="AD29" s="353"/>
      <c r="AE29" s="353"/>
      <c r="AF29" s="353"/>
      <c r="AG29" s="353"/>
      <c r="AH29" s="353"/>
      <c r="AI29" s="353"/>
      <c r="AJ29" s="353"/>
      <c r="AK29" s="353"/>
      <c r="AL29" s="353"/>
      <c r="AM29" s="353"/>
      <c r="AN29" s="353"/>
      <c r="AO29" s="353"/>
      <c r="AP29" s="353"/>
      <c r="AQ29" s="353"/>
      <c r="AR29" s="353"/>
      <c r="AS29" s="353"/>
      <c r="AT29" s="353"/>
      <c r="AU29" s="353"/>
      <c r="AV29" s="353"/>
      <c r="AW29" s="353"/>
      <c r="AX29" s="353"/>
      <c r="AY29" s="353">
        <v>11</v>
      </c>
      <c r="AZ29" s="353"/>
      <c r="BA29" s="353"/>
      <c r="BB29" s="353"/>
      <c r="BC29" s="353"/>
      <c r="BD29" s="353"/>
      <c r="BE29" s="353"/>
      <c r="BF29" s="353"/>
      <c r="BG29" s="353"/>
      <c r="BH29" s="353"/>
      <c r="BI29" s="353"/>
      <c r="BJ29" s="353"/>
      <c r="BK29" s="353"/>
      <c r="BL29" s="353"/>
      <c r="BM29" s="353"/>
      <c r="BN29" s="353"/>
      <c r="BO29" s="353"/>
    </row>
    <row r="30" spans="1:157" ht="15">
      <c r="A30" s="601"/>
      <c r="B30" s="74"/>
      <c r="C30" s="163"/>
      <c r="D30" s="53" t="s">
        <v>78</v>
      </c>
      <c r="E30" s="424">
        <v>12</v>
      </c>
      <c r="F30" s="388">
        <f t="shared" si="1"/>
        <v>2</v>
      </c>
      <c r="G30" s="388">
        <f t="shared" si="2"/>
        <v>39</v>
      </c>
      <c r="H30" s="375" t="str">
        <f t="shared" si="0"/>
        <v>P</v>
      </c>
      <c r="I30" s="424" t="str">
        <f t="shared" si="3"/>
        <v>AD</v>
      </c>
      <c r="J30" s="427" t="str">
        <f t="shared" si="4"/>
        <v>Publicação contribuições consulta</v>
      </c>
      <c r="K30" s="388"/>
      <c r="L30" s="422" t="s">
        <v>694</v>
      </c>
      <c r="M30" s="379"/>
      <c r="N30" s="353"/>
      <c r="O30" s="353"/>
      <c r="P30" s="353"/>
      <c r="Q30" s="353"/>
      <c r="R30" s="353"/>
      <c r="S30" s="353"/>
      <c r="T30" s="353"/>
      <c r="U30" s="353"/>
      <c r="V30" s="353"/>
      <c r="W30" s="353"/>
      <c r="X30" s="353"/>
      <c r="Y30" s="353"/>
      <c r="Z30" s="353"/>
      <c r="AA30" s="353"/>
      <c r="AB30" s="353"/>
      <c r="AC30" s="353"/>
      <c r="AD30" s="353"/>
      <c r="AE30" s="353"/>
      <c r="AF30" s="353"/>
      <c r="AG30" s="353"/>
      <c r="AH30" s="353"/>
      <c r="AI30" s="353"/>
      <c r="AJ30" s="353"/>
      <c r="AK30" s="353"/>
      <c r="AL30" s="353"/>
      <c r="AM30" s="353"/>
      <c r="AN30" s="353"/>
      <c r="AO30" s="353"/>
      <c r="AP30" s="353"/>
      <c r="AQ30" s="353"/>
      <c r="AR30" s="353"/>
      <c r="AS30" s="353"/>
      <c r="AT30" s="353"/>
      <c r="AU30" s="353"/>
      <c r="AV30" s="353"/>
      <c r="AW30" s="353"/>
      <c r="AX30" s="353"/>
      <c r="AY30" s="353">
        <v>12</v>
      </c>
      <c r="AZ30" s="353"/>
      <c r="BA30" s="353"/>
      <c r="BB30" s="353"/>
      <c r="BC30" s="353"/>
      <c r="BD30" s="353"/>
      <c r="BE30" s="353"/>
      <c r="BF30" s="353"/>
      <c r="BG30" s="353"/>
      <c r="BH30" s="353"/>
      <c r="BI30" s="353"/>
      <c r="BJ30" s="353"/>
      <c r="BK30" s="353"/>
      <c r="BL30" s="353"/>
      <c r="BM30" s="353"/>
      <c r="BN30" s="353"/>
      <c r="BO30" s="353"/>
    </row>
    <row r="31" spans="1:157" ht="15">
      <c r="A31" s="601"/>
      <c r="B31" s="74"/>
      <c r="C31" s="41"/>
      <c r="D31" s="53" t="s">
        <v>79</v>
      </c>
      <c r="E31" s="424">
        <v>13</v>
      </c>
      <c r="F31" s="388">
        <f t="shared" si="1"/>
        <v>2</v>
      </c>
      <c r="G31" s="388">
        <f t="shared" si="2"/>
        <v>39</v>
      </c>
      <c r="H31" s="375" t="str">
        <f t="shared" si="0"/>
        <v>P</v>
      </c>
      <c r="I31" s="424" t="str">
        <f t="shared" si="3"/>
        <v>AD</v>
      </c>
      <c r="J31" s="427" t="str">
        <f t="shared" si="4"/>
        <v>Publicação contribuições consulta</v>
      </c>
      <c r="K31" s="388"/>
      <c r="L31" s="422" t="s">
        <v>609</v>
      </c>
      <c r="M31" s="379"/>
      <c r="N31" s="353"/>
      <c r="O31" s="353"/>
      <c r="P31" s="353"/>
      <c r="Q31" s="353"/>
      <c r="R31" s="353"/>
      <c r="S31" s="353"/>
      <c r="T31" s="353"/>
      <c r="U31" s="353"/>
      <c r="V31" s="353"/>
      <c r="W31" s="353"/>
      <c r="X31" s="353"/>
      <c r="Y31" s="353"/>
      <c r="Z31" s="353"/>
      <c r="AA31" s="353"/>
      <c r="AB31" s="353"/>
      <c r="AC31" s="353"/>
      <c r="AD31" s="353"/>
      <c r="AE31" s="353"/>
      <c r="AF31" s="353"/>
      <c r="AG31" s="353"/>
      <c r="AH31" s="353"/>
      <c r="AI31" s="353"/>
      <c r="AJ31" s="353"/>
      <c r="AK31" s="353"/>
      <c r="AL31" s="353"/>
      <c r="AM31" s="353"/>
      <c r="AN31" s="353"/>
      <c r="AO31" s="353"/>
      <c r="AP31" s="353"/>
      <c r="AQ31" s="353"/>
      <c r="AR31" s="353"/>
      <c r="AS31" s="353"/>
      <c r="AT31" s="353"/>
      <c r="AU31" s="353"/>
      <c r="AV31" s="353"/>
      <c r="AW31" s="353"/>
      <c r="AX31" s="353"/>
      <c r="AY31" s="353">
        <v>13</v>
      </c>
      <c r="AZ31" s="353"/>
      <c r="BA31" s="353"/>
      <c r="BB31" s="353"/>
      <c r="BC31" s="353"/>
      <c r="BD31" s="353"/>
      <c r="BE31" s="353"/>
      <c r="BF31" s="353"/>
      <c r="BG31" s="353"/>
      <c r="BH31" s="353"/>
      <c r="BI31" s="353"/>
      <c r="BJ31" s="353"/>
      <c r="BK31" s="353"/>
      <c r="BL31" s="353"/>
      <c r="BM31" s="353"/>
      <c r="BN31" s="353"/>
      <c r="BO31" s="353"/>
    </row>
    <row r="32" spans="1:157" ht="15">
      <c r="A32" s="601"/>
      <c r="B32" s="74"/>
      <c r="C32" s="41"/>
      <c r="D32" s="53" t="s">
        <v>89</v>
      </c>
      <c r="E32" s="375">
        <v>14</v>
      </c>
      <c r="F32" s="375">
        <f t="shared" si="1"/>
        <v>2</v>
      </c>
      <c r="G32" s="375">
        <f t="shared" si="2"/>
        <v>39</v>
      </c>
      <c r="H32" s="375" t="str">
        <f t="shared" si="0"/>
        <v>P</v>
      </c>
      <c r="I32" s="375" t="str">
        <f t="shared" si="3"/>
        <v>AD</v>
      </c>
      <c r="J32" s="427" t="str">
        <f t="shared" si="4"/>
        <v>Publicação contribuições consulta</v>
      </c>
      <c r="K32" s="388"/>
      <c r="L32" s="422" t="s">
        <v>618</v>
      </c>
      <c r="M32" s="353" t="s">
        <v>63</v>
      </c>
      <c r="N32" s="353" t="s">
        <v>63</v>
      </c>
      <c r="O32" s="353" t="s">
        <v>63</v>
      </c>
      <c r="P32" s="353" t="s">
        <v>63</v>
      </c>
      <c r="Q32" s="353" t="s">
        <v>63</v>
      </c>
      <c r="R32" s="353" t="s">
        <v>63</v>
      </c>
      <c r="S32" s="353" t="s">
        <v>63</v>
      </c>
      <c r="T32" s="353" t="s">
        <v>63</v>
      </c>
      <c r="U32" s="353" t="s">
        <v>63</v>
      </c>
      <c r="V32" s="353" t="s">
        <v>63</v>
      </c>
      <c r="W32" s="353" t="s">
        <v>63</v>
      </c>
      <c r="X32" s="353" t="s">
        <v>63</v>
      </c>
      <c r="Y32" s="353" t="s">
        <v>63</v>
      </c>
      <c r="Z32" s="353" t="s">
        <v>63</v>
      </c>
      <c r="AA32" s="353" t="s">
        <v>63</v>
      </c>
      <c r="AB32" s="353" t="s">
        <v>63</v>
      </c>
      <c r="AC32" s="353" t="s">
        <v>63</v>
      </c>
      <c r="AD32" s="353" t="s">
        <v>63</v>
      </c>
      <c r="AE32" s="353" t="s">
        <v>63</v>
      </c>
      <c r="AF32" s="353" t="s">
        <v>63</v>
      </c>
      <c r="AG32" s="353" t="s">
        <v>63</v>
      </c>
      <c r="AH32" s="353" t="s">
        <v>63</v>
      </c>
      <c r="AI32" s="353" t="s">
        <v>63</v>
      </c>
      <c r="AJ32" s="353" t="s">
        <v>63</v>
      </c>
      <c r="AK32" s="353" t="s">
        <v>63</v>
      </c>
      <c r="AL32" s="353" t="s">
        <v>63</v>
      </c>
      <c r="AM32" s="353" t="s">
        <v>63</v>
      </c>
      <c r="AN32" s="353" t="s">
        <v>63</v>
      </c>
      <c r="AO32" s="353" t="s">
        <v>63</v>
      </c>
      <c r="AP32" s="353" t="s">
        <v>63</v>
      </c>
      <c r="AQ32" s="353" t="s">
        <v>63</v>
      </c>
      <c r="AR32" s="353" t="s">
        <v>63</v>
      </c>
      <c r="AS32" s="353" t="s">
        <v>63</v>
      </c>
      <c r="AT32" s="353" t="s">
        <v>63</v>
      </c>
      <c r="AU32" s="353" t="s">
        <v>63</v>
      </c>
      <c r="AV32" s="353" t="s">
        <v>63</v>
      </c>
      <c r="AW32" s="353" t="s">
        <v>63</v>
      </c>
      <c r="AX32" s="353" t="s">
        <v>63</v>
      </c>
      <c r="AY32" s="353">
        <v>14</v>
      </c>
      <c r="AZ32" s="353" t="s">
        <v>63</v>
      </c>
      <c r="BA32" s="353" t="s">
        <v>63</v>
      </c>
      <c r="BB32" s="353" t="s">
        <v>63</v>
      </c>
      <c r="BC32" s="353" t="s">
        <v>63</v>
      </c>
      <c r="BD32" s="353" t="s">
        <v>63</v>
      </c>
      <c r="BE32" s="353" t="s">
        <v>63</v>
      </c>
      <c r="BF32" s="353" t="s">
        <v>63</v>
      </c>
      <c r="BG32" s="353" t="s">
        <v>63</v>
      </c>
      <c r="BH32" s="353" t="s">
        <v>63</v>
      </c>
      <c r="BI32" s="353" t="s">
        <v>63</v>
      </c>
      <c r="BJ32" s="353" t="s">
        <v>63</v>
      </c>
      <c r="BK32" s="353" t="s">
        <v>63</v>
      </c>
      <c r="BL32" s="353" t="s">
        <v>63</v>
      </c>
      <c r="BM32" s="353" t="s">
        <v>63</v>
      </c>
      <c r="BN32" s="353" t="s">
        <v>63</v>
      </c>
      <c r="BO32" s="353" t="s">
        <v>63</v>
      </c>
      <c r="BP32" s="353" t="s">
        <v>63</v>
      </c>
      <c r="BQ32" s="353" t="s">
        <v>63</v>
      </c>
      <c r="BR32" s="353" t="s">
        <v>63</v>
      </c>
      <c r="BS32" s="353" t="s">
        <v>63</v>
      </c>
      <c r="BT32" s="353" t="s">
        <v>63</v>
      </c>
      <c r="BU32" s="353" t="s">
        <v>63</v>
      </c>
      <c r="BV32" s="353" t="s">
        <v>63</v>
      </c>
      <c r="BW32" s="353" t="s">
        <v>63</v>
      </c>
      <c r="BX32" s="353" t="s">
        <v>63</v>
      </c>
      <c r="BY32" s="353" t="s">
        <v>63</v>
      </c>
      <c r="BZ32" s="353" t="s">
        <v>63</v>
      </c>
      <c r="CA32" s="353" t="s">
        <v>63</v>
      </c>
      <c r="CB32" s="353" t="s">
        <v>63</v>
      </c>
      <c r="CC32" s="353" t="s">
        <v>63</v>
      </c>
      <c r="CD32" s="353" t="s">
        <v>63</v>
      </c>
      <c r="CE32" s="353" t="s">
        <v>63</v>
      </c>
      <c r="CF32" s="353" t="s">
        <v>63</v>
      </c>
      <c r="CG32" s="353" t="s">
        <v>63</v>
      </c>
      <c r="CH32" s="353" t="s">
        <v>63</v>
      </c>
      <c r="CI32" s="353" t="s">
        <v>63</v>
      </c>
      <c r="CJ32" s="353" t="s">
        <v>63</v>
      </c>
      <c r="CK32" s="353" t="s">
        <v>63</v>
      </c>
      <c r="CL32" s="353" t="s">
        <v>63</v>
      </c>
      <c r="CM32" s="353" t="s">
        <v>63</v>
      </c>
      <c r="CN32" s="353" t="s">
        <v>63</v>
      </c>
      <c r="CO32" s="353" t="s">
        <v>63</v>
      </c>
      <c r="CP32" s="353" t="s">
        <v>63</v>
      </c>
      <c r="CQ32" s="353" t="s">
        <v>63</v>
      </c>
      <c r="CR32" s="353" t="s">
        <v>63</v>
      </c>
      <c r="CS32" s="353" t="s">
        <v>63</v>
      </c>
      <c r="CT32" s="353" t="s">
        <v>63</v>
      </c>
      <c r="CU32" s="353" t="s">
        <v>63</v>
      </c>
      <c r="CV32" s="353" t="s">
        <v>63</v>
      </c>
      <c r="CW32" s="353" t="s">
        <v>63</v>
      </c>
      <c r="CX32" s="353" t="s">
        <v>63</v>
      </c>
      <c r="CY32" s="353" t="s">
        <v>63</v>
      </c>
      <c r="CZ32" s="353" t="s">
        <v>63</v>
      </c>
      <c r="DA32" s="353" t="s">
        <v>63</v>
      </c>
      <c r="DB32" s="353" t="s">
        <v>63</v>
      </c>
      <c r="DC32" s="353" t="s">
        <v>63</v>
      </c>
      <c r="DD32" s="353" t="s">
        <v>63</v>
      </c>
      <c r="DE32" s="353" t="s">
        <v>63</v>
      </c>
      <c r="DF32" s="353" t="s">
        <v>63</v>
      </c>
      <c r="DG32" s="353" t="s">
        <v>63</v>
      </c>
      <c r="DH32" s="353" t="s">
        <v>63</v>
      </c>
      <c r="DI32" s="353" t="s">
        <v>63</v>
      </c>
      <c r="DJ32" s="353" t="s">
        <v>63</v>
      </c>
      <c r="DK32" s="353" t="s">
        <v>63</v>
      </c>
      <c r="DL32" s="353" t="s">
        <v>63</v>
      </c>
      <c r="DM32" s="353" t="s">
        <v>63</v>
      </c>
      <c r="DN32" s="353" t="s">
        <v>63</v>
      </c>
      <c r="DO32" s="353" t="s">
        <v>63</v>
      </c>
      <c r="DP32" s="353" t="s">
        <v>63</v>
      </c>
      <c r="DQ32" s="353" t="s">
        <v>63</v>
      </c>
      <c r="DR32" s="353" t="s">
        <v>63</v>
      </c>
      <c r="DS32" s="353" t="s">
        <v>63</v>
      </c>
      <c r="DT32" s="353" t="s">
        <v>63</v>
      </c>
      <c r="DU32" s="353" t="s">
        <v>63</v>
      </c>
      <c r="DV32" s="353" t="s">
        <v>63</v>
      </c>
      <c r="DW32" s="353" t="s">
        <v>63</v>
      </c>
      <c r="DX32" s="353" t="s">
        <v>63</v>
      </c>
      <c r="DY32" s="353" t="s">
        <v>63</v>
      </c>
      <c r="DZ32" s="353" t="s">
        <v>63</v>
      </c>
      <c r="EA32" s="353" t="s">
        <v>63</v>
      </c>
      <c r="EB32" s="353" t="s">
        <v>63</v>
      </c>
      <c r="EC32" s="353" t="s">
        <v>63</v>
      </c>
      <c r="ED32" s="353" t="s">
        <v>63</v>
      </c>
      <c r="EE32" s="353" t="s">
        <v>63</v>
      </c>
      <c r="EF32" s="353" t="s">
        <v>63</v>
      </c>
      <c r="EG32" s="353" t="s">
        <v>63</v>
      </c>
      <c r="EH32" s="353" t="s">
        <v>63</v>
      </c>
      <c r="EI32" s="353" t="s">
        <v>63</v>
      </c>
      <c r="EJ32" s="353" t="s">
        <v>63</v>
      </c>
      <c r="EK32" s="353" t="s">
        <v>63</v>
      </c>
      <c r="EL32" s="353" t="s">
        <v>63</v>
      </c>
      <c r="EM32" s="353" t="s">
        <v>63</v>
      </c>
      <c r="EN32" s="353" t="s">
        <v>63</v>
      </c>
      <c r="EO32" s="353" t="s">
        <v>63</v>
      </c>
      <c r="EP32" s="353" t="s">
        <v>63</v>
      </c>
      <c r="EQ32" s="353" t="s">
        <v>63</v>
      </c>
      <c r="ER32" s="353" t="s">
        <v>63</v>
      </c>
      <c r="ES32" s="353" t="s">
        <v>63</v>
      </c>
      <c r="ET32" s="353" t="s">
        <v>63</v>
      </c>
      <c r="EU32" s="353" t="s">
        <v>63</v>
      </c>
      <c r="EV32" s="353" t="s">
        <v>63</v>
      </c>
      <c r="EW32" s="353" t="s">
        <v>63</v>
      </c>
      <c r="EX32" s="353" t="s">
        <v>63</v>
      </c>
      <c r="EY32" s="353" t="s">
        <v>63</v>
      </c>
      <c r="EZ32" s="353" t="s">
        <v>63</v>
      </c>
      <c r="FA32" s="353"/>
    </row>
    <row r="33" spans="1:156" ht="15">
      <c r="A33" s="602"/>
      <c r="B33" s="79"/>
      <c r="C33" s="161"/>
      <c r="D33" s="81"/>
      <c r="E33" s="375">
        <v>15</v>
      </c>
      <c r="F33" s="375">
        <f t="shared" si="1"/>
        <v>2</v>
      </c>
      <c r="G33" s="375">
        <f t="shared" si="2"/>
        <v>39</v>
      </c>
      <c r="H33" s="375" t="str">
        <f t="shared" si="0"/>
        <v>P</v>
      </c>
      <c r="I33" s="375" t="str">
        <f t="shared" si="3"/>
        <v>AD</v>
      </c>
      <c r="J33" s="456" t="str">
        <f t="shared" si="4"/>
        <v>Publicação contribuições consulta</v>
      </c>
      <c r="K33" s="457"/>
      <c r="L33" s="455" t="s">
        <v>610</v>
      </c>
      <c r="M33" s="379" t="s">
        <v>63</v>
      </c>
      <c r="N33" s="379" t="s">
        <v>63</v>
      </c>
      <c r="O33" s="379" t="s">
        <v>63</v>
      </c>
      <c r="P33" s="379" t="s">
        <v>63</v>
      </c>
      <c r="Q33" s="379" t="s">
        <v>63</v>
      </c>
      <c r="R33" s="379" t="s">
        <v>63</v>
      </c>
      <c r="S33" s="379" t="s">
        <v>63</v>
      </c>
      <c r="T33" s="379" t="s">
        <v>63</v>
      </c>
      <c r="U33" s="379" t="s">
        <v>63</v>
      </c>
      <c r="V33" s="379" t="s">
        <v>63</v>
      </c>
      <c r="W33" s="379" t="s">
        <v>63</v>
      </c>
      <c r="X33" s="379" t="s">
        <v>63</v>
      </c>
      <c r="Y33" s="379" t="s">
        <v>63</v>
      </c>
      <c r="Z33" s="379" t="s">
        <v>63</v>
      </c>
      <c r="AA33" s="379" t="s">
        <v>63</v>
      </c>
      <c r="AB33" s="379" t="s">
        <v>63</v>
      </c>
      <c r="AC33" s="379" t="s">
        <v>63</v>
      </c>
      <c r="AD33" s="379" t="s">
        <v>63</v>
      </c>
      <c r="AE33" s="379" t="s">
        <v>63</v>
      </c>
      <c r="AF33" s="379" t="s">
        <v>63</v>
      </c>
      <c r="AG33" s="379" t="s">
        <v>63</v>
      </c>
      <c r="AH33" s="379" t="s">
        <v>63</v>
      </c>
      <c r="AI33" s="379" t="s">
        <v>63</v>
      </c>
      <c r="AJ33" s="379" t="s">
        <v>63</v>
      </c>
      <c r="AK33" s="379" t="s">
        <v>63</v>
      </c>
      <c r="AL33" s="379" t="s">
        <v>63</v>
      </c>
      <c r="AM33" s="379" t="s">
        <v>63</v>
      </c>
      <c r="AN33" s="379" t="s">
        <v>63</v>
      </c>
      <c r="AO33" s="379" t="s">
        <v>63</v>
      </c>
      <c r="AP33" s="379" t="s">
        <v>63</v>
      </c>
      <c r="AQ33" s="379" t="s">
        <v>63</v>
      </c>
      <c r="AR33" s="379" t="s">
        <v>63</v>
      </c>
      <c r="AS33" s="379" t="s">
        <v>63</v>
      </c>
      <c r="AT33" s="379" t="s">
        <v>63</v>
      </c>
      <c r="AU33" s="379" t="s">
        <v>63</v>
      </c>
      <c r="AV33" s="379" t="s">
        <v>63</v>
      </c>
      <c r="AW33" s="379" t="s">
        <v>63</v>
      </c>
      <c r="AX33" s="379" t="s">
        <v>63</v>
      </c>
      <c r="AY33" s="379">
        <v>15</v>
      </c>
      <c r="AZ33" s="379" t="s">
        <v>63</v>
      </c>
      <c r="BA33" s="353" t="s">
        <v>63</v>
      </c>
      <c r="BB33" s="353" t="s">
        <v>63</v>
      </c>
      <c r="BC33" s="353" t="s">
        <v>63</v>
      </c>
      <c r="BD33" s="353" t="s">
        <v>63</v>
      </c>
      <c r="BE33" s="353" t="s">
        <v>63</v>
      </c>
      <c r="BF33" s="353" t="s">
        <v>63</v>
      </c>
      <c r="BG33" s="353" t="s">
        <v>63</v>
      </c>
      <c r="BH33" s="353" t="s">
        <v>63</v>
      </c>
      <c r="BI33" s="353" t="s">
        <v>63</v>
      </c>
      <c r="BJ33" s="353" t="s">
        <v>63</v>
      </c>
      <c r="BK33" s="353" t="s">
        <v>63</v>
      </c>
      <c r="BL33" s="353" t="s">
        <v>63</v>
      </c>
      <c r="BM33" s="353" t="s">
        <v>63</v>
      </c>
      <c r="BN33" s="353" t="s">
        <v>63</v>
      </c>
      <c r="BO33" s="353" t="s">
        <v>63</v>
      </c>
      <c r="BP33" s="353" t="s">
        <v>63</v>
      </c>
      <c r="BQ33" s="353" t="s">
        <v>63</v>
      </c>
      <c r="BR33" s="353" t="s">
        <v>63</v>
      </c>
      <c r="BS33" s="353" t="s">
        <v>63</v>
      </c>
      <c r="BT33" s="353" t="s">
        <v>63</v>
      </c>
      <c r="BU33" s="353" t="s">
        <v>63</v>
      </c>
      <c r="BV33" s="353" t="s">
        <v>63</v>
      </c>
      <c r="BW33" s="353" t="s">
        <v>63</v>
      </c>
      <c r="BX33" s="353" t="s">
        <v>63</v>
      </c>
      <c r="BY33" s="353" t="s">
        <v>63</v>
      </c>
      <c r="BZ33" s="353" t="s">
        <v>63</v>
      </c>
      <c r="CA33" s="353" t="s">
        <v>63</v>
      </c>
      <c r="CB33" s="353" t="s">
        <v>63</v>
      </c>
      <c r="CC33" s="353" t="s">
        <v>63</v>
      </c>
      <c r="CD33" s="353" t="s">
        <v>63</v>
      </c>
      <c r="CE33" s="353" t="s">
        <v>63</v>
      </c>
      <c r="CF33" s="353" t="s">
        <v>63</v>
      </c>
      <c r="CG33" s="353" t="s">
        <v>63</v>
      </c>
      <c r="CH33" s="353" t="s">
        <v>63</v>
      </c>
      <c r="CI33" s="353" t="s">
        <v>63</v>
      </c>
      <c r="CJ33" s="353" t="s">
        <v>63</v>
      </c>
      <c r="CK33" s="353" t="s">
        <v>63</v>
      </c>
      <c r="CL33" s="353" t="s">
        <v>63</v>
      </c>
      <c r="CM33" s="353" t="s">
        <v>63</v>
      </c>
      <c r="CN33" s="353" t="s">
        <v>63</v>
      </c>
      <c r="CO33" s="353" t="s">
        <v>63</v>
      </c>
      <c r="CP33" s="353" t="s">
        <v>63</v>
      </c>
      <c r="CQ33" s="353" t="s">
        <v>63</v>
      </c>
      <c r="CR33" s="353" t="s">
        <v>63</v>
      </c>
      <c r="CS33" s="353" t="s">
        <v>63</v>
      </c>
      <c r="CT33" s="353" t="s">
        <v>63</v>
      </c>
      <c r="CU33" s="353" t="s">
        <v>63</v>
      </c>
      <c r="CV33" s="353" t="s">
        <v>63</v>
      </c>
      <c r="CW33" s="353" t="s">
        <v>63</v>
      </c>
      <c r="CX33" s="353" t="s">
        <v>63</v>
      </c>
      <c r="CY33" s="353" t="s">
        <v>63</v>
      </c>
      <c r="CZ33" s="353" t="s">
        <v>63</v>
      </c>
      <c r="DA33" s="353" t="s">
        <v>63</v>
      </c>
      <c r="DB33" s="353" t="s">
        <v>63</v>
      </c>
      <c r="DC33" s="353" t="s">
        <v>63</v>
      </c>
      <c r="DD33" s="353" t="s">
        <v>63</v>
      </c>
      <c r="DE33" s="353" t="s">
        <v>63</v>
      </c>
      <c r="DF33" s="353" t="s">
        <v>63</v>
      </c>
      <c r="DG33" s="353" t="s">
        <v>63</v>
      </c>
      <c r="DH33" s="353" t="s">
        <v>63</v>
      </c>
      <c r="DI33" s="353" t="s">
        <v>63</v>
      </c>
      <c r="DJ33" s="353" t="s">
        <v>63</v>
      </c>
      <c r="DK33" s="353" t="s">
        <v>63</v>
      </c>
      <c r="DL33" s="353" t="s">
        <v>63</v>
      </c>
      <c r="DM33" s="353" t="s">
        <v>63</v>
      </c>
      <c r="DN33" s="353" t="s">
        <v>63</v>
      </c>
      <c r="DO33" s="353" t="s">
        <v>63</v>
      </c>
      <c r="DP33" s="353" t="s">
        <v>63</v>
      </c>
      <c r="DQ33" s="353" t="s">
        <v>63</v>
      </c>
      <c r="DR33" s="353" t="s">
        <v>63</v>
      </c>
      <c r="DS33" s="353" t="s">
        <v>63</v>
      </c>
      <c r="DT33" s="353" t="s">
        <v>63</v>
      </c>
      <c r="DU33" s="353" t="s">
        <v>63</v>
      </c>
      <c r="DV33" s="353" t="s">
        <v>63</v>
      </c>
      <c r="DW33" s="353" t="s">
        <v>63</v>
      </c>
      <c r="DX33" s="353" t="s">
        <v>63</v>
      </c>
      <c r="DY33" s="353" t="s">
        <v>63</v>
      </c>
      <c r="DZ33" s="353" t="s">
        <v>63</v>
      </c>
      <c r="EA33" s="353" t="s">
        <v>63</v>
      </c>
      <c r="EB33" s="353" t="s">
        <v>63</v>
      </c>
      <c r="EC33" s="353" t="s">
        <v>63</v>
      </c>
      <c r="ED33" s="353" t="s">
        <v>63</v>
      </c>
      <c r="EE33" s="353" t="s">
        <v>63</v>
      </c>
      <c r="EF33" s="353" t="s">
        <v>63</v>
      </c>
      <c r="EG33" s="353" t="s">
        <v>63</v>
      </c>
      <c r="EH33" s="353" t="s">
        <v>63</v>
      </c>
      <c r="EI33" s="353" t="s">
        <v>63</v>
      </c>
      <c r="EJ33" s="353" t="s">
        <v>63</v>
      </c>
      <c r="EK33" s="353" t="s">
        <v>63</v>
      </c>
      <c r="EL33" s="353" t="s">
        <v>63</v>
      </c>
      <c r="EM33" s="353" t="s">
        <v>63</v>
      </c>
      <c r="EN33" s="353" t="s">
        <v>63</v>
      </c>
      <c r="EO33" s="353" t="s">
        <v>63</v>
      </c>
      <c r="EP33" s="353" t="s">
        <v>63</v>
      </c>
      <c r="EQ33" s="353" t="s">
        <v>63</v>
      </c>
      <c r="ER33" s="353" t="s">
        <v>63</v>
      </c>
      <c r="ES33" s="353" t="s">
        <v>63</v>
      </c>
      <c r="ET33" s="353" t="s">
        <v>63</v>
      </c>
      <c r="EU33" s="353" t="s">
        <v>63</v>
      </c>
      <c r="EV33" s="353" t="s">
        <v>63</v>
      </c>
      <c r="EW33" s="353" t="s">
        <v>63</v>
      </c>
      <c r="EX33" s="353" t="s">
        <v>63</v>
      </c>
      <c r="EY33" s="353" t="s">
        <v>63</v>
      </c>
      <c r="EZ33" s="353" t="s">
        <v>63</v>
      </c>
    </row>
    <row r="34" spans="1:156" ht="15.75" customHeight="1">
      <c r="A34" s="600" t="s">
        <v>360</v>
      </c>
      <c r="B34" s="175" t="s">
        <v>128</v>
      </c>
      <c r="C34" s="172" t="s">
        <v>98</v>
      </c>
      <c r="D34" s="53"/>
      <c r="E34" s="375">
        <v>16</v>
      </c>
      <c r="F34" s="374">
        <f t="shared" si="1"/>
        <v>4</v>
      </c>
      <c r="G34" s="374">
        <f t="shared" si="2"/>
        <v>62</v>
      </c>
      <c r="H34" s="375">
        <f t="shared" si="0"/>
        <v>0</v>
      </c>
      <c r="I34" s="361" t="str">
        <f t="shared" si="3"/>
        <v>GE</v>
      </c>
      <c r="J34" s="428" t="str">
        <f t="shared" si="4"/>
        <v>Material a ser colocado em discussão pública</v>
      </c>
      <c r="K34" s="374"/>
      <c r="L34" s="423" t="s">
        <v>615</v>
      </c>
      <c r="M34" s="353" t="s">
        <v>63</v>
      </c>
      <c r="N34" s="353" t="s">
        <v>63</v>
      </c>
      <c r="O34" s="353" t="s">
        <v>63</v>
      </c>
      <c r="P34" s="353" t="s">
        <v>63</v>
      </c>
      <c r="Q34" s="353" t="s">
        <v>63</v>
      </c>
      <c r="R34" s="353" t="s">
        <v>63</v>
      </c>
      <c r="S34" s="353" t="s">
        <v>63</v>
      </c>
      <c r="T34" s="353" t="s">
        <v>63</v>
      </c>
      <c r="U34" s="353" t="s">
        <v>63</v>
      </c>
      <c r="V34" s="353" t="s">
        <v>63</v>
      </c>
      <c r="W34" s="353" t="s">
        <v>63</v>
      </c>
      <c r="X34" s="353" t="s">
        <v>63</v>
      </c>
      <c r="Y34" s="353" t="s">
        <v>63</v>
      </c>
      <c r="Z34" s="353" t="s">
        <v>63</v>
      </c>
      <c r="AA34" s="353" t="s">
        <v>63</v>
      </c>
      <c r="AB34" s="353" t="s">
        <v>63</v>
      </c>
      <c r="AC34" s="353" t="s">
        <v>63</v>
      </c>
      <c r="AD34" s="353" t="s">
        <v>63</v>
      </c>
      <c r="AE34" s="353" t="s">
        <v>63</v>
      </c>
      <c r="AF34" s="353" t="s">
        <v>63</v>
      </c>
      <c r="AG34" s="353" t="s">
        <v>63</v>
      </c>
      <c r="AH34" s="353" t="s">
        <v>63</v>
      </c>
      <c r="AI34" s="353" t="s">
        <v>63</v>
      </c>
      <c r="AJ34" s="353" t="s">
        <v>63</v>
      </c>
      <c r="AK34" s="353" t="s">
        <v>63</v>
      </c>
      <c r="AL34" s="353" t="s">
        <v>63</v>
      </c>
      <c r="AM34" s="353" t="s">
        <v>63</v>
      </c>
      <c r="AN34" s="353" t="s">
        <v>63</v>
      </c>
      <c r="AO34" s="353" t="s">
        <v>63</v>
      </c>
      <c r="AP34" s="353" t="s">
        <v>63</v>
      </c>
      <c r="AQ34" s="353" t="s">
        <v>63</v>
      </c>
      <c r="AR34" s="353" t="s">
        <v>63</v>
      </c>
      <c r="AS34" s="353" t="s">
        <v>63</v>
      </c>
      <c r="AT34" s="353" t="s">
        <v>63</v>
      </c>
      <c r="AU34" s="353" t="s">
        <v>63</v>
      </c>
      <c r="AV34" s="353" t="s">
        <v>63</v>
      </c>
      <c r="AW34" s="353" t="s">
        <v>63</v>
      </c>
      <c r="AX34" s="353" t="s">
        <v>63</v>
      </c>
      <c r="AY34" s="353" t="s">
        <v>63</v>
      </c>
      <c r="AZ34" s="353" t="s">
        <v>63</v>
      </c>
      <c r="BA34" s="353" t="s">
        <v>63</v>
      </c>
      <c r="BB34" s="353" t="s">
        <v>63</v>
      </c>
      <c r="BC34" s="353" t="s">
        <v>63</v>
      </c>
      <c r="BD34" s="353" t="s">
        <v>63</v>
      </c>
      <c r="BE34" s="353" t="s">
        <v>63</v>
      </c>
      <c r="BF34" s="353" t="s">
        <v>63</v>
      </c>
      <c r="BG34" s="353" t="s">
        <v>63</v>
      </c>
      <c r="BH34" s="353" t="s">
        <v>63</v>
      </c>
      <c r="BI34" s="353" t="s">
        <v>63</v>
      </c>
      <c r="BJ34" s="353" t="s">
        <v>63</v>
      </c>
      <c r="BK34" s="353" t="s">
        <v>63</v>
      </c>
      <c r="BL34" s="353" t="s">
        <v>63</v>
      </c>
      <c r="BM34" s="353" t="s">
        <v>63</v>
      </c>
      <c r="BN34" s="353" t="s">
        <v>63</v>
      </c>
      <c r="BO34" s="353" t="s">
        <v>63</v>
      </c>
      <c r="BP34" s="353" t="s">
        <v>63</v>
      </c>
      <c r="BQ34" s="353" t="s">
        <v>63</v>
      </c>
      <c r="BR34" s="353" t="s">
        <v>63</v>
      </c>
      <c r="BS34" s="353" t="s">
        <v>63</v>
      </c>
      <c r="BT34" s="353" t="s">
        <v>63</v>
      </c>
      <c r="BU34" s="353" t="s">
        <v>63</v>
      </c>
      <c r="BV34" s="353">
        <v>16</v>
      </c>
      <c r="BW34" s="1" t="s">
        <v>63</v>
      </c>
      <c r="BX34" s="353" t="s">
        <v>63</v>
      </c>
      <c r="BY34" s="353" t="s">
        <v>63</v>
      </c>
      <c r="BZ34" s="353" t="s">
        <v>63</v>
      </c>
      <c r="CA34" s="353" t="s">
        <v>63</v>
      </c>
      <c r="CB34" s="353" t="s">
        <v>63</v>
      </c>
      <c r="CC34" s="353" t="s">
        <v>63</v>
      </c>
      <c r="CD34" s="353" t="s">
        <v>63</v>
      </c>
      <c r="CE34" s="353" t="s">
        <v>63</v>
      </c>
      <c r="CF34" s="353" t="s">
        <v>63</v>
      </c>
      <c r="CG34" s="353" t="s">
        <v>63</v>
      </c>
      <c r="CH34" s="353" t="s">
        <v>63</v>
      </c>
      <c r="CI34" s="353" t="s">
        <v>63</v>
      </c>
      <c r="CJ34" s="353" t="s">
        <v>63</v>
      </c>
      <c r="CK34" s="353" t="s">
        <v>63</v>
      </c>
      <c r="CL34" s="353" t="s">
        <v>63</v>
      </c>
      <c r="CM34" s="353" t="s">
        <v>63</v>
      </c>
      <c r="CN34" s="353" t="s">
        <v>63</v>
      </c>
      <c r="CO34" s="353" t="s">
        <v>63</v>
      </c>
      <c r="CP34" s="353" t="s">
        <v>63</v>
      </c>
      <c r="CQ34" s="353" t="s">
        <v>63</v>
      </c>
      <c r="CR34" s="353" t="s">
        <v>63</v>
      </c>
      <c r="CS34" s="353" t="s">
        <v>63</v>
      </c>
      <c r="CT34" s="353" t="s">
        <v>63</v>
      </c>
      <c r="CU34" s="353" t="s">
        <v>63</v>
      </c>
      <c r="CV34" s="353" t="s">
        <v>63</v>
      </c>
      <c r="CW34" s="353" t="s">
        <v>63</v>
      </c>
      <c r="CX34" s="353" t="s">
        <v>63</v>
      </c>
      <c r="CY34" s="353" t="s">
        <v>63</v>
      </c>
      <c r="CZ34" s="353" t="s">
        <v>63</v>
      </c>
      <c r="DA34" s="353" t="s">
        <v>63</v>
      </c>
      <c r="DB34" s="353" t="s">
        <v>63</v>
      </c>
      <c r="DC34" s="353" t="s">
        <v>63</v>
      </c>
      <c r="DD34" s="353" t="s">
        <v>63</v>
      </c>
      <c r="DE34" s="353" t="s">
        <v>63</v>
      </c>
      <c r="DF34" s="353" t="s">
        <v>63</v>
      </c>
      <c r="DG34" s="353" t="s">
        <v>63</v>
      </c>
      <c r="DH34" s="353" t="s">
        <v>63</v>
      </c>
      <c r="DI34" s="353" t="s">
        <v>63</v>
      </c>
      <c r="DJ34" s="353" t="s">
        <v>63</v>
      </c>
      <c r="DK34" s="353" t="s">
        <v>63</v>
      </c>
      <c r="DL34" s="353" t="s">
        <v>63</v>
      </c>
      <c r="DM34" s="353" t="s">
        <v>63</v>
      </c>
      <c r="DN34" s="353" t="s">
        <v>63</v>
      </c>
      <c r="DO34" s="353" t="s">
        <v>63</v>
      </c>
      <c r="DP34" s="353" t="s">
        <v>63</v>
      </c>
      <c r="DQ34" s="353" t="s">
        <v>63</v>
      </c>
      <c r="DR34" s="353" t="s">
        <v>63</v>
      </c>
      <c r="DS34" s="353" t="s">
        <v>63</v>
      </c>
      <c r="DT34" s="353" t="s">
        <v>63</v>
      </c>
      <c r="DU34" s="353" t="s">
        <v>63</v>
      </c>
      <c r="DV34" s="353" t="s">
        <v>63</v>
      </c>
      <c r="DW34" s="353" t="s">
        <v>63</v>
      </c>
      <c r="DX34" s="353" t="s">
        <v>63</v>
      </c>
      <c r="DY34" s="353" t="s">
        <v>63</v>
      </c>
      <c r="DZ34" s="353" t="s">
        <v>63</v>
      </c>
      <c r="EA34" s="353" t="s">
        <v>63</v>
      </c>
      <c r="EB34" s="353" t="s">
        <v>63</v>
      </c>
      <c r="EC34" s="353" t="s">
        <v>63</v>
      </c>
      <c r="ED34" s="353" t="s">
        <v>63</v>
      </c>
      <c r="EE34" s="353" t="s">
        <v>63</v>
      </c>
      <c r="EF34" s="353" t="s">
        <v>63</v>
      </c>
      <c r="EG34" s="353" t="s">
        <v>63</v>
      </c>
      <c r="EH34" s="353" t="s">
        <v>63</v>
      </c>
      <c r="EI34" s="353" t="s">
        <v>63</v>
      </c>
      <c r="EJ34" s="353" t="s">
        <v>63</v>
      </c>
      <c r="EK34" s="353" t="s">
        <v>63</v>
      </c>
      <c r="EL34" s="353" t="s">
        <v>63</v>
      </c>
      <c r="EM34" s="353" t="s">
        <v>63</v>
      </c>
      <c r="EN34" s="353" t="s">
        <v>63</v>
      </c>
      <c r="EO34" s="353" t="s">
        <v>63</v>
      </c>
      <c r="EP34" s="353" t="s">
        <v>63</v>
      </c>
      <c r="EQ34" s="353" t="s">
        <v>63</v>
      </c>
      <c r="ER34" s="353" t="s">
        <v>63</v>
      </c>
      <c r="ES34" s="353" t="s">
        <v>63</v>
      </c>
      <c r="ET34" s="353" t="s">
        <v>63</v>
      </c>
      <c r="EU34" s="353" t="s">
        <v>63</v>
      </c>
      <c r="EV34" s="353" t="s">
        <v>63</v>
      </c>
      <c r="EW34" s="353" t="s">
        <v>63</v>
      </c>
      <c r="EX34" s="353" t="s">
        <v>63</v>
      </c>
      <c r="EY34" s="353" t="s">
        <v>63</v>
      </c>
      <c r="EZ34" s="353" t="s">
        <v>63</v>
      </c>
    </row>
    <row r="35" spans="1:156" ht="15.75">
      <c r="A35" s="601"/>
      <c r="B35" s="158" t="s">
        <v>129</v>
      </c>
      <c r="C35" s="46"/>
      <c r="D35" s="74"/>
      <c r="E35" s="375"/>
      <c r="F35" s="374"/>
      <c r="G35" s="374"/>
      <c r="H35" s="375"/>
      <c r="I35" s="361"/>
      <c r="J35" s="77"/>
      <c r="K35" s="374"/>
      <c r="L35" s="42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  <c r="AC35" s="353"/>
      <c r="AD35" s="353"/>
      <c r="AE35" s="353"/>
      <c r="AF35" s="353"/>
      <c r="AG35" s="353"/>
      <c r="AH35" s="353"/>
      <c r="AI35" s="353"/>
      <c r="AJ35" s="353"/>
      <c r="AK35" s="353"/>
      <c r="AL35" s="353"/>
      <c r="AM35" s="353"/>
      <c r="AN35" s="353"/>
      <c r="AO35" s="353"/>
      <c r="AP35" s="353"/>
      <c r="AQ35" s="353"/>
      <c r="AR35" s="353"/>
      <c r="AS35" s="353"/>
      <c r="AT35" s="353"/>
      <c r="AU35" s="353"/>
      <c r="AV35" s="353"/>
      <c r="AW35" s="353"/>
      <c r="AX35" s="353"/>
      <c r="AY35" s="353"/>
      <c r="AZ35" s="353"/>
      <c r="BA35" s="353"/>
      <c r="BB35" s="353"/>
      <c r="BC35" s="353"/>
      <c r="BD35" s="353"/>
      <c r="BE35" s="353"/>
      <c r="BF35" s="353"/>
      <c r="BG35" s="353"/>
      <c r="BH35" s="353"/>
      <c r="BI35" s="353"/>
      <c r="BJ35" s="353"/>
      <c r="BK35" s="353"/>
      <c r="BL35" s="353"/>
      <c r="BM35" s="353"/>
      <c r="BN35" s="353"/>
      <c r="BO35" s="353"/>
    </row>
    <row r="36" spans="1:156" ht="15">
      <c r="A36" s="601"/>
      <c r="B36" s="73"/>
      <c r="C36" s="124" t="s">
        <v>74</v>
      </c>
      <c r="D36" s="74"/>
      <c r="E36" s="375"/>
      <c r="F36" s="374"/>
      <c r="G36" s="374"/>
      <c r="H36" s="375"/>
      <c r="I36" s="361"/>
      <c r="J36" s="77"/>
      <c r="K36" s="374"/>
      <c r="L36" s="423"/>
      <c r="M36" s="353"/>
      <c r="N36" s="353"/>
      <c r="O36" s="353"/>
      <c r="P36" s="353"/>
      <c r="Q36" s="353"/>
      <c r="R36" s="353"/>
      <c r="S36" s="353"/>
      <c r="T36" s="353"/>
      <c r="U36" s="353"/>
      <c r="V36" s="353"/>
      <c r="W36" s="353"/>
      <c r="X36" s="353"/>
      <c r="Y36" s="353"/>
      <c r="Z36" s="353"/>
      <c r="AA36" s="353"/>
      <c r="AB36" s="353"/>
      <c r="AC36" s="353"/>
      <c r="AD36" s="353"/>
      <c r="AE36" s="353"/>
      <c r="AF36" s="353"/>
      <c r="AG36" s="353"/>
      <c r="AH36" s="353"/>
      <c r="AI36" s="353"/>
      <c r="AJ36" s="353"/>
      <c r="AK36" s="353"/>
      <c r="AL36" s="353"/>
      <c r="AM36" s="353"/>
      <c r="AN36" s="353"/>
      <c r="AO36" s="353"/>
      <c r="AP36" s="353"/>
      <c r="AQ36" s="353"/>
      <c r="AR36" s="353"/>
      <c r="AS36" s="353"/>
      <c r="AT36" s="353"/>
      <c r="AU36" s="353"/>
      <c r="AV36" s="353"/>
      <c r="AW36" s="353"/>
      <c r="AX36" s="353"/>
      <c r="AY36" s="353"/>
      <c r="AZ36" s="353"/>
      <c r="BA36" s="353"/>
      <c r="BB36" s="353"/>
      <c r="BC36" s="353"/>
      <c r="BD36" s="353"/>
      <c r="BE36" s="353"/>
      <c r="BF36" s="353"/>
      <c r="BG36" s="353"/>
      <c r="BH36" s="353"/>
      <c r="BI36" s="353"/>
      <c r="BJ36" s="353"/>
      <c r="BK36" s="353"/>
      <c r="BL36" s="353"/>
      <c r="BM36" s="353"/>
      <c r="BN36" s="353"/>
      <c r="BO36" s="353"/>
    </row>
    <row r="37" spans="1:156">
      <c r="A37" s="601"/>
      <c r="B37" s="73"/>
      <c r="C37" s="124"/>
      <c r="D37" s="73" t="s">
        <v>100</v>
      </c>
      <c r="E37" s="375">
        <v>17</v>
      </c>
      <c r="F37" s="374">
        <f>HLOOKUP(G37,$M$2:$EU$9,2,0)</f>
        <v>5</v>
      </c>
      <c r="G37" s="374">
        <f>MATCH(E37,M37:EU37,0)</f>
        <v>79</v>
      </c>
      <c r="H37" s="375" t="str">
        <f t="shared" si="0"/>
        <v>P</v>
      </c>
      <c r="I37" s="361" t="str">
        <f>HLOOKUP(G37,$M$2:$EU$9,3,0)</f>
        <v>AD</v>
      </c>
      <c r="J37" s="429" t="str">
        <f>HLOOKUP(G37,$M$2:$EU$9,8,0)</f>
        <v>Registro abertura da consulta internet</v>
      </c>
      <c r="K37" s="374"/>
      <c r="L37" s="423" t="s">
        <v>611</v>
      </c>
      <c r="M37" s="353" t="s">
        <v>63</v>
      </c>
      <c r="N37" s="353" t="s">
        <v>63</v>
      </c>
      <c r="O37" s="353" t="s">
        <v>63</v>
      </c>
      <c r="P37" s="353" t="s">
        <v>63</v>
      </c>
      <c r="Q37" s="353" t="s">
        <v>63</v>
      </c>
      <c r="R37" s="353" t="s">
        <v>63</v>
      </c>
      <c r="S37" s="353" t="s">
        <v>63</v>
      </c>
      <c r="T37" s="353" t="s">
        <v>63</v>
      </c>
      <c r="U37" s="353" t="s">
        <v>63</v>
      </c>
      <c r="V37" s="353" t="s">
        <v>63</v>
      </c>
      <c r="W37" s="353" t="s">
        <v>63</v>
      </c>
      <c r="X37" s="353" t="s">
        <v>63</v>
      </c>
      <c r="Y37" s="353" t="s">
        <v>63</v>
      </c>
      <c r="Z37" s="353" t="s">
        <v>63</v>
      </c>
      <c r="AA37" s="353" t="s">
        <v>63</v>
      </c>
      <c r="AB37" s="353" t="s">
        <v>63</v>
      </c>
      <c r="AC37" s="353" t="s">
        <v>63</v>
      </c>
      <c r="AD37" s="353" t="s">
        <v>63</v>
      </c>
      <c r="AE37" s="353" t="s">
        <v>63</v>
      </c>
      <c r="AF37" s="353" t="s">
        <v>63</v>
      </c>
      <c r="AG37" s="353" t="s">
        <v>63</v>
      </c>
      <c r="AH37" s="353" t="s">
        <v>63</v>
      </c>
      <c r="AI37" s="353" t="s">
        <v>63</v>
      </c>
      <c r="AJ37" s="353" t="s">
        <v>63</v>
      </c>
      <c r="AK37" s="353" t="s">
        <v>63</v>
      </c>
      <c r="AL37" s="353" t="s">
        <v>63</v>
      </c>
      <c r="AM37" s="353" t="s">
        <v>63</v>
      </c>
      <c r="AN37" s="353" t="s">
        <v>63</v>
      </c>
      <c r="AO37" s="353" t="s">
        <v>63</v>
      </c>
      <c r="AP37" s="353" t="s">
        <v>63</v>
      </c>
      <c r="AQ37" s="353" t="s">
        <v>63</v>
      </c>
      <c r="AR37" s="353" t="s">
        <v>63</v>
      </c>
      <c r="AS37" s="353" t="s">
        <v>63</v>
      </c>
      <c r="AT37" s="353" t="s">
        <v>63</v>
      </c>
      <c r="AU37" s="353" t="s">
        <v>63</v>
      </c>
      <c r="AV37" s="353" t="s">
        <v>63</v>
      </c>
      <c r="AW37" s="353" t="s">
        <v>63</v>
      </c>
      <c r="AX37" s="353" t="s">
        <v>63</v>
      </c>
      <c r="AY37" s="353" t="s">
        <v>63</v>
      </c>
      <c r="AZ37" s="353" t="s">
        <v>63</v>
      </c>
      <c r="BA37" s="353" t="s">
        <v>63</v>
      </c>
      <c r="BB37" s="353" t="s">
        <v>63</v>
      </c>
      <c r="BC37" s="353" t="s">
        <v>63</v>
      </c>
      <c r="BD37" s="353" t="s">
        <v>63</v>
      </c>
      <c r="BE37" s="353" t="s">
        <v>63</v>
      </c>
      <c r="BF37" s="353" t="s">
        <v>63</v>
      </c>
      <c r="BG37" s="353" t="s">
        <v>63</v>
      </c>
      <c r="BH37" s="353" t="s">
        <v>63</v>
      </c>
      <c r="BI37" s="353" t="s">
        <v>63</v>
      </c>
      <c r="BJ37" s="353" t="s">
        <v>63</v>
      </c>
      <c r="BK37" s="353" t="s">
        <v>63</v>
      </c>
      <c r="BL37" s="353" t="s">
        <v>63</v>
      </c>
      <c r="BM37" s="353" t="s">
        <v>63</v>
      </c>
      <c r="BN37" s="353" t="s">
        <v>63</v>
      </c>
      <c r="BO37" s="353" t="s">
        <v>63</v>
      </c>
      <c r="BP37" s="353" t="s">
        <v>63</v>
      </c>
      <c r="BQ37" s="353" t="s">
        <v>63</v>
      </c>
      <c r="BR37" s="353" t="s">
        <v>63</v>
      </c>
      <c r="BS37" s="353" t="s">
        <v>63</v>
      </c>
      <c r="BT37" s="353" t="s">
        <v>63</v>
      </c>
      <c r="BU37" s="353" t="s">
        <v>63</v>
      </c>
      <c r="BV37" s="353" t="s">
        <v>63</v>
      </c>
      <c r="BW37" s="353" t="s">
        <v>63</v>
      </c>
      <c r="BX37" s="353" t="s">
        <v>63</v>
      </c>
      <c r="BY37" s="353" t="s">
        <v>63</v>
      </c>
      <c r="BZ37" s="353" t="s">
        <v>63</v>
      </c>
      <c r="CA37" s="353" t="s">
        <v>63</v>
      </c>
      <c r="CB37" s="353" t="s">
        <v>63</v>
      </c>
      <c r="CC37" s="353" t="s">
        <v>63</v>
      </c>
      <c r="CD37" s="353" t="s">
        <v>63</v>
      </c>
      <c r="CE37" s="353" t="s">
        <v>63</v>
      </c>
      <c r="CF37" s="353" t="s">
        <v>63</v>
      </c>
      <c r="CG37" s="353" t="s">
        <v>63</v>
      </c>
      <c r="CH37" s="353" t="s">
        <v>63</v>
      </c>
      <c r="CI37" s="353" t="s">
        <v>63</v>
      </c>
      <c r="CJ37" s="353" t="s">
        <v>63</v>
      </c>
      <c r="CK37" s="353" t="s">
        <v>63</v>
      </c>
      <c r="CL37" s="353" t="s">
        <v>63</v>
      </c>
      <c r="CM37" s="353">
        <v>17</v>
      </c>
      <c r="CN37" s="1" t="s">
        <v>63</v>
      </c>
      <c r="CO37" s="1" t="s">
        <v>63</v>
      </c>
      <c r="CP37" s="1" t="s">
        <v>63</v>
      </c>
      <c r="CQ37" s="1" t="s">
        <v>63</v>
      </c>
      <c r="CR37" s="1" t="s">
        <v>63</v>
      </c>
      <c r="CS37" s="1" t="s">
        <v>63</v>
      </c>
      <c r="CT37" s="1" t="s">
        <v>63</v>
      </c>
      <c r="CU37" s="1" t="s">
        <v>63</v>
      </c>
      <c r="CV37" s="1" t="s">
        <v>63</v>
      </c>
      <c r="CW37" s="1" t="s">
        <v>63</v>
      </c>
      <c r="CX37" s="1" t="s">
        <v>63</v>
      </c>
      <c r="CY37" s="1" t="s">
        <v>63</v>
      </c>
      <c r="CZ37" s="1" t="s">
        <v>63</v>
      </c>
      <c r="DA37" s="1" t="s">
        <v>63</v>
      </c>
      <c r="DB37" s="1" t="s">
        <v>63</v>
      </c>
      <c r="DC37" s="1" t="s">
        <v>63</v>
      </c>
      <c r="DD37" s="1" t="s">
        <v>63</v>
      </c>
      <c r="DE37" s="1" t="s">
        <v>63</v>
      </c>
      <c r="DF37" s="1" t="s">
        <v>63</v>
      </c>
      <c r="DG37" s="1" t="s">
        <v>63</v>
      </c>
      <c r="DH37" s="1" t="s">
        <v>63</v>
      </c>
      <c r="DI37" s="1" t="s">
        <v>63</v>
      </c>
      <c r="DJ37" s="1" t="s">
        <v>63</v>
      </c>
      <c r="DK37" s="1" t="s">
        <v>63</v>
      </c>
      <c r="DL37" s="1" t="s">
        <v>63</v>
      </c>
      <c r="DM37" s="1" t="s">
        <v>63</v>
      </c>
      <c r="DN37" s="1" t="s">
        <v>63</v>
      </c>
      <c r="DO37" s="1" t="s">
        <v>63</v>
      </c>
      <c r="DP37" s="1" t="s">
        <v>63</v>
      </c>
      <c r="DQ37" s="1" t="s">
        <v>63</v>
      </c>
      <c r="DR37" s="1" t="s">
        <v>63</v>
      </c>
      <c r="DS37" s="1" t="s">
        <v>63</v>
      </c>
      <c r="DT37" s="1" t="s">
        <v>63</v>
      </c>
      <c r="DU37" s="1" t="s">
        <v>63</v>
      </c>
      <c r="DV37" s="1" t="s">
        <v>63</v>
      </c>
      <c r="DW37" s="1" t="s">
        <v>63</v>
      </c>
      <c r="DX37" s="1" t="s">
        <v>63</v>
      </c>
      <c r="DY37" s="1" t="s">
        <v>63</v>
      </c>
      <c r="DZ37" s="1" t="s">
        <v>63</v>
      </c>
      <c r="EA37" s="1" t="s">
        <v>63</v>
      </c>
      <c r="EB37" s="1" t="s">
        <v>63</v>
      </c>
      <c r="EC37" s="1" t="s">
        <v>63</v>
      </c>
      <c r="ED37" s="1" t="s">
        <v>63</v>
      </c>
      <c r="EE37" s="1" t="s">
        <v>63</v>
      </c>
      <c r="EF37" s="1" t="s">
        <v>63</v>
      </c>
      <c r="EG37" s="1" t="s">
        <v>63</v>
      </c>
      <c r="EH37" s="1" t="s">
        <v>63</v>
      </c>
      <c r="EI37" s="1" t="s">
        <v>63</v>
      </c>
      <c r="EJ37" s="1" t="s">
        <v>63</v>
      </c>
      <c r="EK37" s="1" t="s">
        <v>63</v>
      </c>
      <c r="EL37" s="1" t="s">
        <v>63</v>
      </c>
      <c r="EM37" s="1" t="s">
        <v>63</v>
      </c>
      <c r="EN37" s="1" t="s">
        <v>63</v>
      </c>
      <c r="EO37" s="1" t="s">
        <v>63</v>
      </c>
      <c r="EP37" s="1" t="s">
        <v>63</v>
      </c>
      <c r="EQ37" s="1" t="s">
        <v>63</v>
      </c>
      <c r="ER37" s="1" t="s">
        <v>63</v>
      </c>
      <c r="ES37" s="1" t="s">
        <v>63</v>
      </c>
      <c r="ET37" s="1" t="s">
        <v>63</v>
      </c>
      <c r="EU37" s="1" t="s">
        <v>63</v>
      </c>
      <c r="EV37" s="1" t="s">
        <v>63</v>
      </c>
      <c r="EW37" s="1" t="s">
        <v>63</v>
      </c>
      <c r="EX37" s="1" t="s">
        <v>63</v>
      </c>
      <c r="EY37" s="1" t="s">
        <v>63</v>
      </c>
      <c r="EZ37" s="1" t="s">
        <v>63</v>
      </c>
    </row>
    <row r="38" spans="1:156">
      <c r="A38" s="601"/>
      <c r="B38" s="73"/>
      <c r="C38" s="52"/>
      <c r="D38" s="53" t="s">
        <v>75</v>
      </c>
      <c r="E38" s="376">
        <v>18</v>
      </c>
      <c r="F38" s="377">
        <f>HLOOKUP(G38,$M$2:$EU$9,2,0)</f>
        <v>5</v>
      </c>
      <c r="G38" s="377">
        <f>MATCH(E38,M38:EU38,0)</f>
        <v>80</v>
      </c>
      <c r="H38" s="375" t="str">
        <f t="shared" si="0"/>
        <v>P</v>
      </c>
      <c r="I38" s="376" t="str">
        <f>HLOOKUP(G38,$M$2:$EU$9,3,0)</f>
        <v>PA</v>
      </c>
      <c r="J38" s="454" t="str">
        <f>HLOOKUP(G38,$M$2:$EU$9,8,0)</f>
        <v>Status_Consulta_Internet_Minuta</v>
      </c>
      <c r="K38" s="374"/>
      <c r="L38" s="431" t="s">
        <v>612</v>
      </c>
      <c r="M38" s="353"/>
      <c r="N38" s="353"/>
      <c r="O38" s="353"/>
      <c r="P38" s="353"/>
      <c r="Q38" s="353"/>
      <c r="R38" s="353"/>
      <c r="S38" s="353"/>
      <c r="T38" s="353"/>
      <c r="U38" s="353"/>
      <c r="V38" s="353"/>
      <c r="W38" s="353"/>
      <c r="X38" s="353"/>
      <c r="Y38" s="353"/>
      <c r="Z38" s="353"/>
      <c r="AA38" s="353"/>
      <c r="AB38" s="353"/>
      <c r="AC38" s="353"/>
      <c r="AD38" s="353"/>
      <c r="AE38" s="353"/>
      <c r="AF38" s="353"/>
      <c r="AG38" s="353"/>
      <c r="AH38" s="353"/>
      <c r="AI38" s="353"/>
      <c r="AJ38" s="353"/>
      <c r="AK38" s="353"/>
      <c r="AL38" s="353"/>
      <c r="AM38" s="353"/>
      <c r="AN38" s="353"/>
      <c r="AO38" s="353"/>
      <c r="AP38" s="353"/>
      <c r="AQ38" s="353"/>
      <c r="AR38" s="353"/>
      <c r="AS38" s="353"/>
      <c r="AT38" s="353"/>
      <c r="AU38" s="353"/>
      <c r="AV38" s="353"/>
      <c r="AW38" s="353"/>
      <c r="AX38" s="353"/>
      <c r="AY38" s="353"/>
      <c r="AZ38" s="353"/>
      <c r="BA38" s="353"/>
      <c r="BB38" s="353"/>
      <c r="BC38" s="353"/>
      <c r="BD38" s="353"/>
      <c r="BE38" s="353"/>
      <c r="BF38" s="353"/>
      <c r="BG38" s="353"/>
      <c r="BH38" s="353"/>
      <c r="BI38" s="353"/>
      <c r="BJ38" s="353"/>
      <c r="BK38" s="353"/>
      <c r="BL38" s="353"/>
      <c r="BM38" s="353"/>
      <c r="BN38" s="353"/>
      <c r="BO38" s="353"/>
      <c r="CN38" s="1">
        <v>18</v>
      </c>
    </row>
    <row r="39" spans="1:156">
      <c r="A39" s="601"/>
      <c r="B39" s="73"/>
      <c r="C39" s="52"/>
      <c r="D39" s="53" t="s">
        <v>73</v>
      </c>
      <c r="E39" s="361">
        <v>19</v>
      </c>
      <c r="F39" s="374">
        <f>HLOOKUP(G39,$M$2:$EU$9,2,0)</f>
        <v>5</v>
      </c>
      <c r="G39" s="374">
        <f>MATCH(E39,M39:EU39,0)</f>
        <v>83</v>
      </c>
      <c r="H39" s="375" t="str">
        <f t="shared" si="0"/>
        <v>P</v>
      </c>
      <c r="I39" s="361" t="str">
        <f>HLOOKUP(G39,$M$2:$EU$9,3,0)</f>
        <v>AD</v>
      </c>
      <c r="J39" s="429" t="str">
        <f>HLOOKUP(G39,$M$2:$EU$9,8,0)</f>
        <v>Publicação contribuições consulta</v>
      </c>
      <c r="K39" s="374"/>
      <c r="L39" s="423" t="s">
        <v>613</v>
      </c>
      <c r="M39" s="353" t="s">
        <v>63</v>
      </c>
      <c r="N39" s="353" t="s">
        <v>63</v>
      </c>
      <c r="O39" s="353" t="s">
        <v>63</v>
      </c>
      <c r="P39" s="353" t="s">
        <v>63</v>
      </c>
      <c r="Q39" s="353" t="s">
        <v>63</v>
      </c>
      <c r="R39" s="353" t="s">
        <v>63</v>
      </c>
      <c r="S39" s="353" t="s">
        <v>63</v>
      </c>
      <c r="T39" s="353" t="s">
        <v>63</v>
      </c>
      <c r="U39" s="353" t="s">
        <v>63</v>
      </c>
      <c r="V39" s="353" t="s">
        <v>63</v>
      </c>
      <c r="W39" s="353" t="s">
        <v>63</v>
      </c>
      <c r="X39" s="353" t="s">
        <v>63</v>
      </c>
      <c r="Y39" s="353" t="s">
        <v>63</v>
      </c>
      <c r="Z39" s="353" t="s">
        <v>63</v>
      </c>
      <c r="AA39" s="353" t="s">
        <v>63</v>
      </c>
      <c r="AB39" s="353" t="s">
        <v>63</v>
      </c>
      <c r="AC39" s="353" t="s">
        <v>63</v>
      </c>
      <c r="AD39" s="353" t="s">
        <v>63</v>
      </c>
      <c r="AE39" s="353" t="s">
        <v>63</v>
      </c>
      <c r="AF39" s="353" t="s">
        <v>63</v>
      </c>
      <c r="AG39" s="353" t="s">
        <v>63</v>
      </c>
      <c r="AH39" s="353" t="s">
        <v>63</v>
      </c>
      <c r="AI39" s="353" t="s">
        <v>63</v>
      </c>
      <c r="AJ39" s="353" t="s">
        <v>63</v>
      </c>
      <c r="AK39" s="353" t="s">
        <v>63</v>
      </c>
      <c r="AL39" s="353" t="s">
        <v>63</v>
      </c>
      <c r="AM39" s="353" t="s">
        <v>63</v>
      </c>
      <c r="AN39" s="353" t="s">
        <v>63</v>
      </c>
      <c r="AO39" s="353" t="s">
        <v>63</v>
      </c>
      <c r="AP39" s="353" t="s">
        <v>63</v>
      </c>
      <c r="AQ39" s="353" t="s">
        <v>63</v>
      </c>
      <c r="AR39" s="353" t="s">
        <v>63</v>
      </c>
      <c r="AS39" s="353" t="s">
        <v>63</v>
      </c>
      <c r="AT39" s="353" t="s">
        <v>63</v>
      </c>
      <c r="AU39" s="353" t="s">
        <v>63</v>
      </c>
      <c r="AV39" s="353" t="s">
        <v>63</v>
      </c>
      <c r="AW39" s="353" t="s">
        <v>63</v>
      </c>
      <c r="AX39" s="353" t="s">
        <v>63</v>
      </c>
      <c r="AY39" s="353" t="s">
        <v>63</v>
      </c>
      <c r="AZ39" s="353" t="s">
        <v>63</v>
      </c>
      <c r="BA39" s="353" t="s">
        <v>63</v>
      </c>
      <c r="BB39" s="353" t="s">
        <v>63</v>
      </c>
      <c r="BC39" s="353" t="s">
        <v>63</v>
      </c>
      <c r="BD39" s="353" t="s">
        <v>63</v>
      </c>
      <c r="BE39" s="353" t="s">
        <v>63</v>
      </c>
      <c r="BF39" s="353" t="s">
        <v>63</v>
      </c>
      <c r="BG39" s="353" t="s">
        <v>63</v>
      </c>
      <c r="BH39" s="353" t="s">
        <v>63</v>
      </c>
      <c r="BI39" s="353" t="s">
        <v>63</v>
      </c>
      <c r="BJ39" s="353" t="s">
        <v>63</v>
      </c>
      <c r="BK39" s="353" t="s">
        <v>63</v>
      </c>
      <c r="BL39" s="353" t="s">
        <v>63</v>
      </c>
      <c r="BM39" s="353" t="s">
        <v>63</v>
      </c>
      <c r="BN39" s="353" t="s">
        <v>63</v>
      </c>
      <c r="BO39" s="353" t="s">
        <v>63</v>
      </c>
      <c r="BP39" s="353" t="s">
        <v>63</v>
      </c>
      <c r="BQ39" s="353" t="s">
        <v>63</v>
      </c>
      <c r="BR39" s="353" t="s">
        <v>63</v>
      </c>
      <c r="BS39" s="353" t="s">
        <v>63</v>
      </c>
      <c r="BT39" s="353" t="s">
        <v>63</v>
      </c>
      <c r="BU39" s="353" t="s">
        <v>63</v>
      </c>
      <c r="BV39" s="353" t="s">
        <v>63</v>
      </c>
      <c r="BW39" s="353" t="s">
        <v>63</v>
      </c>
      <c r="BX39" s="353" t="s">
        <v>63</v>
      </c>
      <c r="BY39" s="353" t="s">
        <v>63</v>
      </c>
      <c r="BZ39" s="353" t="s">
        <v>63</v>
      </c>
      <c r="CA39" s="353" t="s">
        <v>63</v>
      </c>
      <c r="CB39" s="353" t="s">
        <v>63</v>
      </c>
      <c r="CC39" s="353" t="s">
        <v>63</v>
      </c>
      <c r="CD39" s="353" t="s">
        <v>63</v>
      </c>
      <c r="CE39" s="353" t="s">
        <v>63</v>
      </c>
      <c r="CF39" s="353" t="s">
        <v>63</v>
      </c>
      <c r="CG39" s="353" t="s">
        <v>63</v>
      </c>
      <c r="CH39" s="353" t="s">
        <v>63</v>
      </c>
      <c r="CI39" s="353" t="s">
        <v>63</v>
      </c>
      <c r="CJ39" s="353" t="s">
        <v>63</v>
      </c>
      <c r="CK39" s="353" t="s">
        <v>63</v>
      </c>
      <c r="CL39" s="353" t="s">
        <v>63</v>
      </c>
      <c r="CM39" s="353" t="s">
        <v>63</v>
      </c>
      <c r="CN39" s="353" t="s">
        <v>63</v>
      </c>
      <c r="CO39" s="353" t="s">
        <v>63</v>
      </c>
      <c r="CP39" s="353" t="s">
        <v>63</v>
      </c>
      <c r="CQ39" s="353">
        <v>19</v>
      </c>
      <c r="CR39" s="1" t="s">
        <v>63</v>
      </c>
      <c r="CS39" s="1" t="s">
        <v>63</v>
      </c>
      <c r="CT39" s="1" t="s">
        <v>63</v>
      </c>
      <c r="CU39" s="1" t="s">
        <v>63</v>
      </c>
      <c r="CV39" s="1" t="s">
        <v>63</v>
      </c>
      <c r="CW39" s="1" t="s">
        <v>63</v>
      </c>
      <c r="CX39" s="1" t="s">
        <v>63</v>
      </c>
      <c r="CY39" s="1" t="s">
        <v>63</v>
      </c>
      <c r="CZ39" s="1" t="s">
        <v>63</v>
      </c>
      <c r="DA39" s="1" t="s">
        <v>63</v>
      </c>
      <c r="DB39" s="1" t="s">
        <v>63</v>
      </c>
      <c r="DC39" s="1" t="s">
        <v>63</v>
      </c>
      <c r="DD39" s="1" t="s">
        <v>63</v>
      </c>
      <c r="DE39" s="1" t="s">
        <v>63</v>
      </c>
      <c r="DF39" s="1" t="s">
        <v>63</v>
      </c>
      <c r="DG39" s="1" t="s">
        <v>63</v>
      </c>
      <c r="DH39" s="1" t="s">
        <v>63</v>
      </c>
      <c r="DI39" s="1" t="s">
        <v>63</v>
      </c>
      <c r="DJ39" s="1" t="s">
        <v>63</v>
      </c>
      <c r="DK39" s="1" t="s">
        <v>63</v>
      </c>
      <c r="DL39" s="1" t="s">
        <v>63</v>
      </c>
      <c r="DM39" s="1" t="s">
        <v>63</v>
      </c>
      <c r="DN39" s="1" t="s">
        <v>63</v>
      </c>
      <c r="DO39" s="1" t="s">
        <v>63</v>
      </c>
      <c r="DP39" s="1" t="s">
        <v>63</v>
      </c>
      <c r="DQ39" s="1" t="s">
        <v>63</v>
      </c>
      <c r="DR39" s="1" t="s">
        <v>63</v>
      </c>
      <c r="DS39" s="1" t="s">
        <v>63</v>
      </c>
      <c r="DT39" s="1" t="s">
        <v>63</v>
      </c>
      <c r="DU39" s="1" t="s">
        <v>63</v>
      </c>
      <c r="DV39" s="1" t="s">
        <v>63</v>
      </c>
      <c r="DW39" s="1" t="s">
        <v>63</v>
      </c>
      <c r="DX39" s="1" t="s">
        <v>63</v>
      </c>
      <c r="DY39" s="1" t="s">
        <v>63</v>
      </c>
      <c r="DZ39" s="1" t="s">
        <v>63</v>
      </c>
      <c r="EA39" s="1" t="s">
        <v>63</v>
      </c>
      <c r="EB39" s="1" t="s">
        <v>63</v>
      </c>
      <c r="EC39" s="1" t="s">
        <v>63</v>
      </c>
      <c r="ED39" s="1" t="s">
        <v>63</v>
      </c>
      <c r="EE39" s="1" t="s">
        <v>63</v>
      </c>
      <c r="EF39" s="1" t="s">
        <v>63</v>
      </c>
      <c r="EG39" s="1" t="s">
        <v>63</v>
      </c>
      <c r="EH39" s="1" t="s">
        <v>63</v>
      </c>
      <c r="EI39" s="1" t="s">
        <v>63</v>
      </c>
      <c r="EJ39" s="1" t="s">
        <v>63</v>
      </c>
      <c r="EK39" s="1" t="s">
        <v>63</v>
      </c>
      <c r="EL39" s="1" t="s">
        <v>63</v>
      </c>
      <c r="EM39" s="1" t="s">
        <v>63</v>
      </c>
      <c r="EN39" s="1" t="s">
        <v>63</v>
      </c>
      <c r="EO39" s="1" t="s">
        <v>63</v>
      </c>
      <c r="EP39" s="1" t="s">
        <v>63</v>
      </c>
      <c r="EQ39" s="1" t="s">
        <v>63</v>
      </c>
      <c r="ER39" s="1" t="s">
        <v>63</v>
      </c>
      <c r="ES39" s="1" t="s">
        <v>63</v>
      </c>
      <c r="ET39" s="1" t="s">
        <v>63</v>
      </c>
      <c r="EU39" s="1" t="s">
        <v>63</v>
      </c>
      <c r="EV39" s="1" t="s">
        <v>63</v>
      </c>
      <c r="EW39" s="1" t="s">
        <v>63</v>
      </c>
      <c r="EX39" s="1" t="s">
        <v>63</v>
      </c>
      <c r="EY39" s="1" t="s">
        <v>63</v>
      </c>
      <c r="EZ39" s="1" t="s">
        <v>63</v>
      </c>
    </row>
    <row r="40" spans="1:156">
      <c r="A40" s="601"/>
      <c r="B40" s="73"/>
      <c r="C40" s="52"/>
      <c r="D40" s="53" t="s">
        <v>119</v>
      </c>
      <c r="E40" s="361">
        <v>20</v>
      </c>
      <c r="F40" s="374">
        <f>HLOOKUP(G40,$M$2:$EU$9,2,0)</f>
        <v>5</v>
      </c>
      <c r="G40" s="374">
        <f>MATCH(E40,M40:EU40,0)</f>
        <v>83</v>
      </c>
      <c r="H40" s="375" t="str">
        <f t="shared" si="0"/>
        <v>P</v>
      </c>
      <c r="I40" s="361" t="str">
        <f>HLOOKUP(G40,$M$2:$EU$9,3,0)</f>
        <v>AD</v>
      </c>
      <c r="J40" s="429" t="str">
        <f>HLOOKUP(G40,$M$2:$EU$9,8,0)</f>
        <v>Publicação contribuições consulta</v>
      </c>
      <c r="K40" s="374"/>
      <c r="L40" s="423" t="s">
        <v>614</v>
      </c>
      <c r="M40" s="353" t="s">
        <v>63</v>
      </c>
      <c r="N40" s="353" t="s">
        <v>63</v>
      </c>
      <c r="O40" s="353" t="s">
        <v>63</v>
      </c>
      <c r="P40" s="353" t="s">
        <v>63</v>
      </c>
      <c r="Q40" s="353" t="s">
        <v>63</v>
      </c>
      <c r="R40" s="353" t="s">
        <v>63</v>
      </c>
      <c r="S40" s="353" t="s">
        <v>63</v>
      </c>
      <c r="T40" s="353" t="s">
        <v>63</v>
      </c>
      <c r="U40" s="353" t="s">
        <v>63</v>
      </c>
      <c r="V40" s="353" t="s">
        <v>63</v>
      </c>
      <c r="W40" s="353" t="s">
        <v>63</v>
      </c>
      <c r="X40" s="353" t="s">
        <v>63</v>
      </c>
      <c r="Y40" s="353" t="s">
        <v>63</v>
      </c>
      <c r="Z40" s="353" t="s">
        <v>63</v>
      </c>
      <c r="AA40" s="353" t="s">
        <v>63</v>
      </c>
      <c r="AB40" s="353" t="s">
        <v>63</v>
      </c>
      <c r="AC40" s="353" t="s">
        <v>63</v>
      </c>
      <c r="AD40" s="353" t="s">
        <v>63</v>
      </c>
      <c r="AE40" s="353" t="s">
        <v>63</v>
      </c>
      <c r="AF40" s="353" t="s">
        <v>63</v>
      </c>
      <c r="AG40" s="353" t="s">
        <v>63</v>
      </c>
      <c r="AH40" s="353" t="s">
        <v>63</v>
      </c>
      <c r="AI40" s="353" t="s">
        <v>63</v>
      </c>
      <c r="AJ40" s="353" t="s">
        <v>63</v>
      </c>
      <c r="AK40" s="353" t="s">
        <v>63</v>
      </c>
      <c r="AL40" s="353" t="s">
        <v>63</v>
      </c>
      <c r="AM40" s="353" t="s">
        <v>63</v>
      </c>
      <c r="AN40" s="353" t="s">
        <v>63</v>
      </c>
      <c r="AO40" s="353" t="s">
        <v>63</v>
      </c>
      <c r="AP40" s="353" t="s">
        <v>63</v>
      </c>
      <c r="AQ40" s="353" t="s">
        <v>63</v>
      </c>
      <c r="AR40" s="353" t="s">
        <v>63</v>
      </c>
      <c r="AS40" s="353" t="s">
        <v>63</v>
      </c>
      <c r="AT40" s="353" t="s">
        <v>63</v>
      </c>
      <c r="AU40" s="353" t="s">
        <v>63</v>
      </c>
      <c r="AV40" s="353" t="s">
        <v>63</v>
      </c>
      <c r="AW40" s="353" t="s">
        <v>63</v>
      </c>
      <c r="AX40" s="353" t="s">
        <v>63</v>
      </c>
      <c r="AY40" s="353" t="s">
        <v>63</v>
      </c>
      <c r="AZ40" s="353" t="s">
        <v>63</v>
      </c>
      <c r="BA40" s="353" t="s">
        <v>63</v>
      </c>
      <c r="BB40" s="353" t="s">
        <v>63</v>
      </c>
      <c r="BC40" s="353" t="s">
        <v>63</v>
      </c>
      <c r="BD40" s="353" t="s">
        <v>63</v>
      </c>
      <c r="BE40" s="353" t="s">
        <v>63</v>
      </c>
      <c r="BF40" s="353" t="s">
        <v>63</v>
      </c>
      <c r="BG40" s="353" t="s">
        <v>63</v>
      </c>
      <c r="BH40" s="353" t="s">
        <v>63</v>
      </c>
      <c r="BI40" s="353" t="s">
        <v>63</v>
      </c>
      <c r="BJ40" s="353" t="s">
        <v>63</v>
      </c>
      <c r="BK40" s="353" t="s">
        <v>63</v>
      </c>
      <c r="BL40" s="353" t="s">
        <v>63</v>
      </c>
      <c r="BM40" s="353" t="s">
        <v>63</v>
      </c>
      <c r="BN40" s="353" t="s">
        <v>63</v>
      </c>
      <c r="BO40" s="353" t="s">
        <v>63</v>
      </c>
      <c r="BP40" s="353" t="s">
        <v>63</v>
      </c>
      <c r="BQ40" s="353" t="s">
        <v>63</v>
      </c>
      <c r="BR40" s="353" t="s">
        <v>63</v>
      </c>
      <c r="BS40" s="353" t="s">
        <v>63</v>
      </c>
      <c r="BT40" s="353" t="s">
        <v>63</v>
      </c>
      <c r="BU40" s="353" t="s">
        <v>63</v>
      </c>
      <c r="BV40" s="353" t="s">
        <v>63</v>
      </c>
      <c r="BW40" s="353" t="s">
        <v>63</v>
      </c>
      <c r="BX40" s="353" t="s">
        <v>63</v>
      </c>
      <c r="BY40" s="353" t="s">
        <v>63</v>
      </c>
      <c r="BZ40" s="353" t="s">
        <v>63</v>
      </c>
      <c r="CA40" s="353" t="s">
        <v>63</v>
      </c>
      <c r="CB40" s="353" t="s">
        <v>63</v>
      </c>
      <c r="CC40" s="353" t="s">
        <v>63</v>
      </c>
      <c r="CD40" s="353" t="s">
        <v>63</v>
      </c>
      <c r="CE40" s="353" t="s">
        <v>63</v>
      </c>
      <c r="CF40" s="353" t="s">
        <v>63</v>
      </c>
      <c r="CG40" s="353" t="s">
        <v>63</v>
      </c>
      <c r="CH40" s="353" t="s">
        <v>63</v>
      </c>
      <c r="CI40" s="353" t="s">
        <v>63</v>
      </c>
      <c r="CJ40" s="353" t="s">
        <v>63</v>
      </c>
      <c r="CK40" s="353" t="s">
        <v>63</v>
      </c>
      <c r="CL40" s="353" t="s">
        <v>63</v>
      </c>
      <c r="CM40" s="353" t="s">
        <v>63</v>
      </c>
      <c r="CN40" s="353" t="s">
        <v>63</v>
      </c>
      <c r="CO40" s="353" t="s">
        <v>63</v>
      </c>
      <c r="CP40" s="353" t="s">
        <v>63</v>
      </c>
      <c r="CQ40" s="353">
        <v>20</v>
      </c>
      <c r="CR40" s="353" t="s">
        <v>63</v>
      </c>
      <c r="CS40" s="353" t="s">
        <v>63</v>
      </c>
      <c r="CT40" s="1" t="s">
        <v>63</v>
      </c>
      <c r="CU40" s="1" t="s">
        <v>63</v>
      </c>
      <c r="CV40" s="1" t="s">
        <v>63</v>
      </c>
      <c r="CW40" s="1" t="s">
        <v>63</v>
      </c>
      <c r="CX40" s="1" t="s">
        <v>63</v>
      </c>
      <c r="CY40" s="1" t="s">
        <v>63</v>
      </c>
      <c r="CZ40" s="1" t="s">
        <v>63</v>
      </c>
      <c r="DA40" s="1" t="s">
        <v>63</v>
      </c>
      <c r="DB40" s="1" t="s">
        <v>63</v>
      </c>
      <c r="DC40" s="1" t="s">
        <v>63</v>
      </c>
      <c r="DD40" s="1" t="s">
        <v>63</v>
      </c>
      <c r="DE40" s="1" t="s">
        <v>63</v>
      </c>
      <c r="DF40" s="1" t="s">
        <v>63</v>
      </c>
      <c r="DG40" s="1" t="s">
        <v>63</v>
      </c>
      <c r="DH40" s="1" t="s">
        <v>63</v>
      </c>
      <c r="DI40" s="1" t="s">
        <v>63</v>
      </c>
      <c r="DJ40" s="1" t="s">
        <v>63</v>
      </c>
      <c r="DK40" s="1" t="s">
        <v>63</v>
      </c>
      <c r="DL40" s="1" t="s">
        <v>63</v>
      </c>
      <c r="DM40" s="1" t="s">
        <v>63</v>
      </c>
      <c r="DN40" s="1" t="s">
        <v>63</v>
      </c>
      <c r="DO40" s="1" t="s">
        <v>63</v>
      </c>
      <c r="DP40" s="1" t="s">
        <v>63</v>
      </c>
      <c r="DQ40" s="1" t="s">
        <v>63</v>
      </c>
      <c r="DR40" s="1" t="s">
        <v>63</v>
      </c>
      <c r="DS40" s="1" t="s">
        <v>63</v>
      </c>
      <c r="DT40" s="1" t="s">
        <v>63</v>
      </c>
      <c r="DU40" s="1" t="s">
        <v>63</v>
      </c>
      <c r="DV40" s="1" t="s">
        <v>63</v>
      </c>
      <c r="DW40" s="1" t="s">
        <v>63</v>
      </c>
      <c r="DX40" s="1" t="s">
        <v>63</v>
      </c>
      <c r="DY40" s="1" t="s">
        <v>63</v>
      </c>
      <c r="DZ40" s="1" t="s">
        <v>63</v>
      </c>
      <c r="EA40" s="1" t="s">
        <v>63</v>
      </c>
      <c r="EB40" s="1" t="s">
        <v>63</v>
      </c>
      <c r="EC40" s="1" t="s">
        <v>63</v>
      </c>
      <c r="ED40" s="1" t="s">
        <v>63</v>
      </c>
      <c r="EE40" s="1" t="s">
        <v>63</v>
      </c>
      <c r="EF40" s="1" t="s">
        <v>63</v>
      </c>
      <c r="EG40" s="1" t="s">
        <v>63</v>
      </c>
      <c r="EH40" s="1" t="s">
        <v>63</v>
      </c>
      <c r="EI40" s="1" t="s">
        <v>63</v>
      </c>
      <c r="EJ40" s="1" t="s">
        <v>63</v>
      </c>
      <c r="EK40" s="1" t="s">
        <v>63</v>
      </c>
      <c r="EL40" s="1" t="s">
        <v>63</v>
      </c>
      <c r="EM40" s="1" t="s">
        <v>63</v>
      </c>
      <c r="EN40" s="1" t="s">
        <v>63</v>
      </c>
      <c r="EO40" s="1" t="s">
        <v>63</v>
      </c>
      <c r="EP40" s="1" t="s">
        <v>63</v>
      </c>
      <c r="EQ40" s="1" t="s">
        <v>63</v>
      </c>
      <c r="ER40" s="1" t="s">
        <v>63</v>
      </c>
      <c r="ES40" s="1" t="s">
        <v>63</v>
      </c>
      <c r="ET40" s="1" t="s">
        <v>63</v>
      </c>
      <c r="EU40" s="1" t="s">
        <v>63</v>
      </c>
      <c r="EV40" s="1" t="s">
        <v>63</v>
      </c>
      <c r="EW40" s="1" t="s">
        <v>63</v>
      </c>
      <c r="EX40" s="1" t="s">
        <v>63</v>
      </c>
      <c r="EY40" s="1" t="s">
        <v>63</v>
      </c>
      <c r="EZ40" s="1" t="s">
        <v>63</v>
      </c>
    </row>
    <row r="41" spans="1:156" ht="15">
      <c r="A41" s="601"/>
      <c r="B41" s="73"/>
      <c r="C41" s="124" t="s">
        <v>76</v>
      </c>
      <c r="D41" s="74"/>
      <c r="E41" s="361"/>
      <c r="F41" s="374"/>
      <c r="G41" s="374"/>
      <c r="H41" s="375"/>
      <c r="I41" s="361"/>
      <c r="J41" s="77"/>
      <c r="K41" s="374"/>
      <c r="L41" s="423"/>
      <c r="M41" s="353"/>
      <c r="N41" s="353"/>
      <c r="O41" s="353"/>
      <c r="P41" s="353"/>
      <c r="Q41" s="353"/>
      <c r="R41" s="353"/>
      <c r="S41" s="353"/>
      <c r="T41" s="353"/>
      <c r="U41" s="353"/>
      <c r="V41" s="353"/>
      <c r="W41" s="353"/>
      <c r="X41" s="353"/>
      <c r="Y41" s="353"/>
      <c r="Z41" s="353"/>
      <c r="AA41" s="353"/>
      <c r="AB41" s="353"/>
      <c r="AC41" s="353"/>
      <c r="AD41" s="353"/>
      <c r="AE41" s="353"/>
      <c r="AF41" s="353"/>
      <c r="AG41" s="353"/>
      <c r="AH41" s="353"/>
      <c r="AI41" s="353"/>
      <c r="AJ41" s="353"/>
      <c r="AK41" s="353"/>
      <c r="AL41" s="353"/>
      <c r="AM41" s="353"/>
      <c r="AN41" s="353"/>
      <c r="AO41" s="353"/>
      <c r="AP41" s="353"/>
      <c r="AQ41" s="353"/>
      <c r="AR41" s="353"/>
      <c r="AS41" s="353"/>
      <c r="AT41" s="353"/>
      <c r="AU41" s="353"/>
      <c r="AV41" s="353"/>
      <c r="AW41" s="353"/>
      <c r="AX41" s="353"/>
      <c r="AY41" s="353"/>
      <c r="AZ41" s="353"/>
      <c r="BA41" s="353"/>
      <c r="BB41" s="353"/>
      <c r="BC41" s="353"/>
      <c r="BD41" s="353"/>
      <c r="BE41" s="353"/>
      <c r="BF41" s="353"/>
      <c r="BG41" s="353"/>
      <c r="BH41" s="353"/>
      <c r="BI41" s="353"/>
      <c r="BJ41" s="353"/>
      <c r="BK41" s="353"/>
      <c r="BL41" s="353"/>
      <c r="BM41" s="353"/>
      <c r="BN41" s="353"/>
      <c r="BO41" s="353"/>
    </row>
    <row r="42" spans="1:156" ht="15.75" customHeight="1">
      <c r="A42" s="601"/>
      <c r="B42" s="73"/>
      <c r="C42" s="124"/>
      <c r="D42" s="73" t="s">
        <v>100</v>
      </c>
      <c r="E42" s="361">
        <v>21</v>
      </c>
      <c r="F42" s="374">
        <f t="shared" ref="F42:F48" si="5">HLOOKUP(G42,$M$2:$EU$9,2,0)</f>
        <v>5</v>
      </c>
      <c r="G42" s="374">
        <f t="shared" ref="G42:G48" si="6">MATCH(E42,M42:EU42,0)</f>
        <v>86</v>
      </c>
      <c r="H42" s="375" t="str">
        <f t="shared" si="0"/>
        <v>P</v>
      </c>
      <c r="I42" s="361" t="str">
        <f t="shared" ref="I42:I48" si="7">HLOOKUP(G42,$M$2:$EU$9,3,0)</f>
        <v>AD</v>
      </c>
      <c r="J42" s="429" t="str">
        <f t="shared" ref="J42:J48" si="8">HLOOKUP(G42,$M$2:$EU$9,8,0)</f>
        <v>Registro divulgação audiencia</v>
      </c>
      <c r="K42" s="374"/>
      <c r="L42" s="423" t="s">
        <v>621</v>
      </c>
      <c r="M42" s="353" t="s">
        <v>63</v>
      </c>
      <c r="N42" s="353" t="s">
        <v>63</v>
      </c>
      <c r="O42" s="353" t="s">
        <v>63</v>
      </c>
      <c r="P42" s="353" t="s">
        <v>63</v>
      </c>
      <c r="Q42" s="353" t="s">
        <v>63</v>
      </c>
      <c r="R42" s="353" t="s">
        <v>63</v>
      </c>
      <c r="S42" s="353" t="s">
        <v>63</v>
      </c>
      <c r="T42" s="353" t="s">
        <v>63</v>
      </c>
      <c r="U42" s="353" t="s">
        <v>63</v>
      </c>
      <c r="V42" s="353" t="s">
        <v>63</v>
      </c>
      <c r="W42" s="353" t="s">
        <v>63</v>
      </c>
      <c r="X42" s="353" t="s">
        <v>63</v>
      </c>
      <c r="Y42" s="353" t="s">
        <v>63</v>
      </c>
      <c r="Z42" s="353" t="s">
        <v>63</v>
      </c>
      <c r="AA42" s="353" t="s">
        <v>63</v>
      </c>
      <c r="AB42" s="353" t="s">
        <v>63</v>
      </c>
      <c r="AC42" s="353" t="s">
        <v>63</v>
      </c>
      <c r="AD42" s="353" t="s">
        <v>63</v>
      </c>
      <c r="AE42" s="353" t="s">
        <v>63</v>
      </c>
      <c r="AF42" s="353" t="s">
        <v>63</v>
      </c>
      <c r="AG42" s="353" t="s">
        <v>63</v>
      </c>
      <c r="AH42" s="353" t="s">
        <v>63</v>
      </c>
      <c r="AI42" s="353" t="s">
        <v>63</v>
      </c>
      <c r="AJ42" s="353" t="s">
        <v>63</v>
      </c>
      <c r="AK42" s="353" t="s">
        <v>63</v>
      </c>
      <c r="AL42" s="353" t="s">
        <v>63</v>
      </c>
      <c r="AM42" s="353" t="s">
        <v>63</v>
      </c>
      <c r="AN42" s="353" t="s">
        <v>63</v>
      </c>
      <c r="AO42" s="353" t="s">
        <v>63</v>
      </c>
      <c r="AP42" s="353" t="s">
        <v>63</v>
      </c>
      <c r="AQ42" s="353" t="s">
        <v>63</v>
      </c>
      <c r="AR42" s="353" t="s">
        <v>63</v>
      </c>
      <c r="AS42" s="353" t="s">
        <v>63</v>
      </c>
      <c r="AT42" s="353" t="s">
        <v>63</v>
      </c>
      <c r="AU42" s="353" t="s">
        <v>63</v>
      </c>
      <c r="AV42" s="353" t="s">
        <v>63</v>
      </c>
      <c r="AW42" s="353" t="s">
        <v>63</v>
      </c>
      <c r="AX42" s="353" t="s">
        <v>63</v>
      </c>
      <c r="AY42" s="353" t="s">
        <v>63</v>
      </c>
      <c r="AZ42" s="353" t="s">
        <v>63</v>
      </c>
      <c r="BA42" s="353" t="s">
        <v>63</v>
      </c>
      <c r="BB42" s="353" t="s">
        <v>63</v>
      </c>
      <c r="BC42" s="353" t="s">
        <v>63</v>
      </c>
      <c r="BD42" s="353" t="s">
        <v>63</v>
      </c>
      <c r="BE42" s="353" t="s">
        <v>63</v>
      </c>
      <c r="BF42" s="353" t="s">
        <v>63</v>
      </c>
      <c r="BG42" s="353" t="s">
        <v>63</v>
      </c>
      <c r="BH42" s="353" t="s">
        <v>63</v>
      </c>
      <c r="BI42" s="353" t="s">
        <v>63</v>
      </c>
      <c r="BJ42" s="353" t="s">
        <v>63</v>
      </c>
      <c r="BK42" s="353" t="s">
        <v>63</v>
      </c>
      <c r="BL42" s="353" t="s">
        <v>63</v>
      </c>
      <c r="BM42" s="353" t="s">
        <v>63</v>
      </c>
      <c r="BN42" s="353" t="s">
        <v>63</v>
      </c>
      <c r="BO42" s="353" t="s">
        <v>63</v>
      </c>
      <c r="BP42" s="353" t="s">
        <v>63</v>
      </c>
      <c r="BQ42" s="353" t="s">
        <v>63</v>
      </c>
      <c r="BR42" s="353" t="s">
        <v>63</v>
      </c>
      <c r="BS42" s="353" t="s">
        <v>63</v>
      </c>
      <c r="BT42" s="353" t="s">
        <v>63</v>
      </c>
      <c r="BU42" s="353" t="s">
        <v>63</v>
      </c>
      <c r="BV42" s="353" t="s">
        <v>63</v>
      </c>
      <c r="BW42" s="353" t="s">
        <v>63</v>
      </c>
      <c r="BX42" s="353" t="s">
        <v>63</v>
      </c>
      <c r="BY42" s="353" t="s">
        <v>63</v>
      </c>
      <c r="BZ42" s="353" t="s">
        <v>63</v>
      </c>
      <c r="CA42" s="353" t="s">
        <v>63</v>
      </c>
      <c r="CB42" s="353" t="s">
        <v>63</v>
      </c>
      <c r="CC42" s="353" t="s">
        <v>63</v>
      </c>
      <c r="CD42" s="353" t="s">
        <v>63</v>
      </c>
      <c r="CE42" s="353" t="s">
        <v>63</v>
      </c>
      <c r="CF42" s="353" t="s">
        <v>63</v>
      </c>
      <c r="CG42" s="353" t="s">
        <v>63</v>
      </c>
      <c r="CH42" s="353" t="s">
        <v>63</v>
      </c>
      <c r="CI42" s="353" t="s">
        <v>63</v>
      </c>
      <c r="CJ42" s="353" t="s">
        <v>63</v>
      </c>
      <c r="CK42" s="353" t="s">
        <v>63</v>
      </c>
      <c r="CL42" s="353" t="s">
        <v>63</v>
      </c>
      <c r="CM42" s="353" t="s">
        <v>63</v>
      </c>
      <c r="CN42" s="353" t="s">
        <v>63</v>
      </c>
      <c r="CO42" s="353" t="s">
        <v>63</v>
      </c>
      <c r="CP42" s="353" t="s">
        <v>63</v>
      </c>
      <c r="CQ42" s="353" t="s">
        <v>63</v>
      </c>
      <c r="CR42" s="353" t="s">
        <v>63</v>
      </c>
      <c r="CS42" s="353" t="s">
        <v>63</v>
      </c>
      <c r="CT42" s="353">
        <v>21</v>
      </c>
      <c r="CU42" s="1" t="s">
        <v>63</v>
      </c>
      <c r="CV42" s="1" t="s">
        <v>63</v>
      </c>
      <c r="CW42" s="1" t="s">
        <v>63</v>
      </c>
      <c r="CX42" s="1" t="s">
        <v>63</v>
      </c>
      <c r="CY42" s="1" t="s">
        <v>63</v>
      </c>
      <c r="CZ42" s="1" t="s">
        <v>63</v>
      </c>
      <c r="DA42" s="1" t="s">
        <v>63</v>
      </c>
      <c r="DB42" s="1" t="s">
        <v>63</v>
      </c>
      <c r="DC42" s="1" t="s">
        <v>63</v>
      </c>
      <c r="DD42" s="1" t="s">
        <v>63</v>
      </c>
      <c r="DE42" s="1" t="s">
        <v>63</v>
      </c>
      <c r="DF42" s="1" t="s">
        <v>63</v>
      </c>
      <c r="DG42" s="1" t="s">
        <v>63</v>
      </c>
      <c r="DH42" s="1" t="s">
        <v>63</v>
      </c>
      <c r="DI42" s="1" t="s">
        <v>63</v>
      </c>
      <c r="DJ42" s="1" t="s">
        <v>63</v>
      </c>
      <c r="DK42" s="1" t="s">
        <v>63</v>
      </c>
      <c r="DL42" s="1" t="s">
        <v>63</v>
      </c>
      <c r="DM42" s="1" t="s">
        <v>63</v>
      </c>
      <c r="DN42" s="1" t="s">
        <v>63</v>
      </c>
      <c r="DO42" s="1" t="s">
        <v>63</v>
      </c>
      <c r="DP42" s="1" t="s">
        <v>63</v>
      </c>
      <c r="DQ42" s="1" t="s">
        <v>63</v>
      </c>
      <c r="DR42" s="1" t="s">
        <v>63</v>
      </c>
      <c r="DS42" s="1" t="s">
        <v>63</v>
      </c>
      <c r="DT42" s="1" t="s">
        <v>63</v>
      </c>
      <c r="DU42" s="1" t="s">
        <v>63</v>
      </c>
      <c r="DV42" s="1" t="s">
        <v>63</v>
      </c>
      <c r="DW42" s="1" t="s">
        <v>63</v>
      </c>
      <c r="DX42" s="1" t="s">
        <v>63</v>
      </c>
      <c r="DY42" s="1" t="s">
        <v>63</v>
      </c>
      <c r="DZ42" s="1" t="s">
        <v>63</v>
      </c>
      <c r="EA42" s="1" t="s">
        <v>63</v>
      </c>
      <c r="EB42" s="1" t="s">
        <v>63</v>
      </c>
      <c r="EC42" s="1" t="s">
        <v>63</v>
      </c>
      <c r="ED42" s="1" t="s">
        <v>63</v>
      </c>
      <c r="EE42" s="1" t="s">
        <v>63</v>
      </c>
      <c r="EF42" s="1" t="s">
        <v>63</v>
      </c>
      <c r="EG42" s="1" t="s">
        <v>63</v>
      </c>
      <c r="EH42" s="1" t="s">
        <v>63</v>
      </c>
      <c r="EI42" s="1" t="s">
        <v>63</v>
      </c>
      <c r="EJ42" s="1" t="s">
        <v>63</v>
      </c>
      <c r="EK42" s="1" t="s">
        <v>63</v>
      </c>
      <c r="EL42" s="1" t="s">
        <v>63</v>
      </c>
      <c r="EM42" s="1" t="s">
        <v>63</v>
      </c>
      <c r="EN42" s="1" t="s">
        <v>63</v>
      </c>
      <c r="EO42" s="1" t="s">
        <v>63</v>
      </c>
      <c r="EP42" s="1" t="s">
        <v>63</v>
      </c>
      <c r="EQ42" s="1" t="s">
        <v>63</v>
      </c>
      <c r="ER42" s="1" t="s">
        <v>63</v>
      </c>
      <c r="ES42" s="1" t="s">
        <v>63</v>
      </c>
      <c r="ET42" s="1" t="s">
        <v>63</v>
      </c>
      <c r="EU42" s="1" t="s">
        <v>63</v>
      </c>
      <c r="EV42" s="1" t="s">
        <v>63</v>
      </c>
      <c r="EW42" s="1" t="s">
        <v>63</v>
      </c>
      <c r="EX42" s="1" t="s">
        <v>63</v>
      </c>
      <c r="EY42" s="1" t="s">
        <v>63</v>
      </c>
      <c r="EZ42" s="1" t="s">
        <v>63</v>
      </c>
    </row>
    <row r="43" spans="1:156">
      <c r="A43" s="601"/>
      <c r="B43" s="73"/>
      <c r="C43" s="52"/>
      <c r="D43" s="53" t="s">
        <v>77</v>
      </c>
      <c r="E43" s="361">
        <v>22</v>
      </c>
      <c r="F43" s="374">
        <f t="shared" si="5"/>
        <v>5</v>
      </c>
      <c r="G43" s="374">
        <f t="shared" si="6"/>
        <v>89</v>
      </c>
      <c r="H43" s="375" t="str">
        <f t="shared" si="0"/>
        <v>P</v>
      </c>
      <c r="I43" s="361" t="str">
        <f t="shared" si="7"/>
        <v>AD</v>
      </c>
      <c r="J43" s="429" t="str">
        <f t="shared" si="8"/>
        <v>Registro_apresentacao_Audiencia</v>
      </c>
      <c r="K43" s="374"/>
      <c r="L43" s="423" t="s">
        <v>686</v>
      </c>
      <c r="M43" s="353" t="s">
        <v>63</v>
      </c>
      <c r="N43" s="353" t="s">
        <v>63</v>
      </c>
      <c r="O43" s="353" t="s">
        <v>63</v>
      </c>
      <c r="P43" s="353" t="s">
        <v>63</v>
      </c>
      <c r="Q43" s="353" t="s">
        <v>63</v>
      </c>
      <c r="R43" s="353" t="s">
        <v>63</v>
      </c>
      <c r="S43" s="353" t="s">
        <v>63</v>
      </c>
      <c r="T43" s="353" t="s">
        <v>63</v>
      </c>
      <c r="U43" s="353" t="s">
        <v>63</v>
      </c>
      <c r="V43" s="353" t="s">
        <v>63</v>
      </c>
      <c r="W43" s="353" t="s">
        <v>63</v>
      </c>
      <c r="X43" s="353" t="s">
        <v>63</v>
      </c>
      <c r="Y43" s="353" t="s">
        <v>63</v>
      </c>
      <c r="Z43" s="353" t="s">
        <v>63</v>
      </c>
      <c r="AA43" s="353" t="s">
        <v>63</v>
      </c>
      <c r="AB43" s="353" t="s">
        <v>63</v>
      </c>
      <c r="AC43" s="353" t="s">
        <v>63</v>
      </c>
      <c r="AD43" s="353" t="s">
        <v>63</v>
      </c>
      <c r="AE43" s="353" t="s">
        <v>63</v>
      </c>
      <c r="AF43" s="353" t="s">
        <v>63</v>
      </c>
      <c r="AG43" s="353" t="s">
        <v>63</v>
      </c>
      <c r="AH43" s="353" t="s">
        <v>63</v>
      </c>
      <c r="AI43" s="353" t="s">
        <v>63</v>
      </c>
      <c r="AJ43" s="353" t="s">
        <v>63</v>
      </c>
      <c r="AK43" s="353" t="s">
        <v>63</v>
      </c>
      <c r="AL43" s="353" t="s">
        <v>63</v>
      </c>
      <c r="AM43" s="353" t="s">
        <v>63</v>
      </c>
      <c r="AN43" s="353" t="s">
        <v>63</v>
      </c>
      <c r="AO43" s="353" t="s">
        <v>63</v>
      </c>
      <c r="AP43" s="353" t="s">
        <v>63</v>
      </c>
      <c r="AQ43" s="353" t="s">
        <v>63</v>
      </c>
      <c r="AR43" s="353" t="s">
        <v>63</v>
      </c>
      <c r="AS43" s="353" t="s">
        <v>63</v>
      </c>
      <c r="AT43" s="353" t="s">
        <v>63</v>
      </c>
      <c r="AU43" s="353" t="s">
        <v>63</v>
      </c>
      <c r="AV43" s="353" t="s">
        <v>63</v>
      </c>
      <c r="AW43" s="353" t="s">
        <v>63</v>
      </c>
      <c r="AX43" s="353" t="s">
        <v>63</v>
      </c>
      <c r="AY43" s="353" t="s">
        <v>63</v>
      </c>
      <c r="AZ43" s="353" t="s">
        <v>63</v>
      </c>
      <c r="BA43" s="353" t="s">
        <v>63</v>
      </c>
      <c r="BB43" s="353" t="s">
        <v>63</v>
      </c>
      <c r="BC43" s="353" t="s">
        <v>63</v>
      </c>
      <c r="BD43" s="353" t="s">
        <v>63</v>
      </c>
      <c r="BE43" s="353" t="s">
        <v>63</v>
      </c>
      <c r="BF43" s="353" t="s">
        <v>63</v>
      </c>
      <c r="BG43" s="353" t="s">
        <v>63</v>
      </c>
      <c r="BH43" s="353" t="s">
        <v>63</v>
      </c>
      <c r="BI43" s="353" t="s">
        <v>63</v>
      </c>
      <c r="BJ43" s="353" t="s">
        <v>63</v>
      </c>
      <c r="BK43" s="353" t="s">
        <v>63</v>
      </c>
      <c r="BL43" s="353" t="s">
        <v>63</v>
      </c>
      <c r="BM43" s="353" t="s">
        <v>63</v>
      </c>
      <c r="BN43" s="353" t="s">
        <v>63</v>
      </c>
      <c r="BO43" s="353" t="s">
        <v>63</v>
      </c>
      <c r="BP43" s="353" t="s">
        <v>63</v>
      </c>
      <c r="BQ43" s="353" t="s">
        <v>63</v>
      </c>
      <c r="BR43" s="353" t="s">
        <v>63</v>
      </c>
      <c r="BS43" s="353" t="s">
        <v>63</v>
      </c>
      <c r="BT43" s="353" t="s">
        <v>63</v>
      </c>
      <c r="BU43" s="353" t="s">
        <v>63</v>
      </c>
      <c r="BV43" s="353" t="s">
        <v>63</v>
      </c>
      <c r="BW43" s="353" t="s">
        <v>63</v>
      </c>
      <c r="BX43" s="353" t="s">
        <v>63</v>
      </c>
      <c r="BY43" s="353" t="s">
        <v>63</v>
      </c>
      <c r="BZ43" s="353" t="s">
        <v>63</v>
      </c>
      <c r="CA43" s="353" t="s">
        <v>63</v>
      </c>
      <c r="CB43" s="353" t="s">
        <v>63</v>
      </c>
      <c r="CC43" s="353" t="s">
        <v>63</v>
      </c>
      <c r="CD43" s="353" t="s">
        <v>63</v>
      </c>
      <c r="CE43" s="353" t="s">
        <v>63</v>
      </c>
      <c r="CF43" s="353" t="s">
        <v>63</v>
      </c>
      <c r="CG43" s="353" t="s">
        <v>63</v>
      </c>
      <c r="CH43" s="353" t="s">
        <v>63</v>
      </c>
      <c r="CI43" s="353" t="s">
        <v>63</v>
      </c>
      <c r="CJ43" s="353" t="s">
        <v>63</v>
      </c>
      <c r="CK43" s="353" t="s">
        <v>63</v>
      </c>
      <c r="CL43" s="353" t="s">
        <v>63</v>
      </c>
      <c r="CM43" s="353" t="s">
        <v>63</v>
      </c>
      <c r="CN43" s="353" t="s">
        <v>63</v>
      </c>
      <c r="CO43" s="353" t="s">
        <v>63</v>
      </c>
      <c r="CP43" s="353" t="s">
        <v>63</v>
      </c>
      <c r="CQ43" s="353" t="s">
        <v>63</v>
      </c>
      <c r="CR43" s="353" t="s">
        <v>63</v>
      </c>
      <c r="CS43" s="353" t="s">
        <v>63</v>
      </c>
      <c r="CT43" s="1" t="s">
        <v>63</v>
      </c>
      <c r="CU43" s="1" t="s">
        <v>63</v>
      </c>
      <c r="CV43" s="1" t="s">
        <v>63</v>
      </c>
      <c r="CW43" s="353">
        <v>22</v>
      </c>
      <c r="CX43" s="1" t="s">
        <v>325</v>
      </c>
      <c r="CY43" s="1" t="s">
        <v>63</v>
      </c>
      <c r="CZ43" s="1" t="s">
        <v>63</v>
      </c>
      <c r="DA43" s="1" t="s">
        <v>63</v>
      </c>
      <c r="DB43" s="1" t="s">
        <v>63</v>
      </c>
      <c r="DC43" s="1" t="s">
        <v>63</v>
      </c>
      <c r="DD43" s="1" t="s">
        <v>63</v>
      </c>
      <c r="DE43" s="1" t="s">
        <v>63</v>
      </c>
      <c r="DF43" s="1" t="s">
        <v>63</v>
      </c>
      <c r="DG43" s="1" t="s">
        <v>63</v>
      </c>
      <c r="DH43" s="1" t="s">
        <v>63</v>
      </c>
      <c r="DI43" s="1" t="s">
        <v>63</v>
      </c>
      <c r="DJ43" s="1" t="s">
        <v>63</v>
      </c>
      <c r="DK43" s="1" t="s">
        <v>63</v>
      </c>
      <c r="DL43" s="1" t="s">
        <v>63</v>
      </c>
      <c r="DM43" s="1" t="s">
        <v>63</v>
      </c>
      <c r="DN43" s="1" t="s">
        <v>63</v>
      </c>
      <c r="DO43" s="1" t="s">
        <v>63</v>
      </c>
      <c r="DP43" s="1" t="s">
        <v>63</v>
      </c>
      <c r="DQ43" s="1" t="s">
        <v>63</v>
      </c>
      <c r="DR43" s="1" t="s">
        <v>63</v>
      </c>
      <c r="DS43" s="1" t="s">
        <v>63</v>
      </c>
      <c r="DT43" s="1" t="s">
        <v>63</v>
      </c>
      <c r="DU43" s="1" t="s">
        <v>63</v>
      </c>
      <c r="DV43" s="1" t="s">
        <v>63</v>
      </c>
      <c r="DW43" s="1" t="s">
        <v>63</v>
      </c>
      <c r="DX43" s="1" t="s">
        <v>63</v>
      </c>
      <c r="DY43" s="1" t="s">
        <v>63</v>
      </c>
      <c r="DZ43" s="1" t="s">
        <v>63</v>
      </c>
      <c r="EA43" s="1" t="s">
        <v>63</v>
      </c>
      <c r="EB43" s="1" t="s">
        <v>63</v>
      </c>
      <c r="EC43" s="1" t="s">
        <v>63</v>
      </c>
      <c r="ED43" s="1" t="s">
        <v>63</v>
      </c>
      <c r="EE43" s="1" t="s">
        <v>63</v>
      </c>
      <c r="EF43" s="1" t="s">
        <v>63</v>
      </c>
      <c r="EG43" s="1" t="s">
        <v>63</v>
      </c>
      <c r="EH43" s="1" t="s">
        <v>63</v>
      </c>
      <c r="EI43" s="1" t="s">
        <v>63</v>
      </c>
      <c r="EJ43" s="1" t="s">
        <v>63</v>
      </c>
      <c r="EK43" s="1" t="s">
        <v>63</v>
      </c>
      <c r="EL43" s="1" t="s">
        <v>63</v>
      </c>
      <c r="EM43" s="1" t="s">
        <v>63</v>
      </c>
      <c r="EN43" s="1" t="s">
        <v>63</v>
      </c>
      <c r="EO43" s="1" t="s">
        <v>63</v>
      </c>
      <c r="EP43" s="1" t="s">
        <v>63</v>
      </c>
      <c r="EQ43" s="1" t="s">
        <v>63</v>
      </c>
      <c r="ER43" s="1" t="s">
        <v>63</v>
      </c>
      <c r="ES43" s="1" t="s">
        <v>63</v>
      </c>
      <c r="ET43" s="1" t="s">
        <v>63</v>
      </c>
      <c r="EU43" s="1" t="s">
        <v>63</v>
      </c>
      <c r="EV43" s="1" t="s">
        <v>63</v>
      </c>
      <c r="EW43" s="1" t="s">
        <v>63</v>
      </c>
      <c r="EX43" s="1" t="s">
        <v>63</v>
      </c>
      <c r="EY43" s="1" t="s">
        <v>63</v>
      </c>
      <c r="EZ43" s="1" t="s">
        <v>63</v>
      </c>
    </row>
    <row r="44" spans="1:156">
      <c r="A44" s="601"/>
      <c r="B44" s="73"/>
      <c r="C44" s="52"/>
      <c r="D44" s="53" t="s">
        <v>78</v>
      </c>
      <c r="E44" s="376">
        <v>23</v>
      </c>
      <c r="F44" s="377">
        <f t="shared" si="5"/>
        <v>5</v>
      </c>
      <c r="G44" s="377">
        <f t="shared" si="6"/>
        <v>90</v>
      </c>
      <c r="H44" s="375" t="str">
        <f t="shared" si="0"/>
        <v>P</v>
      </c>
      <c r="I44" s="376" t="str">
        <f t="shared" si="7"/>
        <v>AD</v>
      </c>
      <c r="J44" s="429" t="str">
        <f t="shared" si="8"/>
        <v>Registro contribuições Audiência</v>
      </c>
      <c r="K44" s="374"/>
      <c r="L44" s="431" t="s">
        <v>620</v>
      </c>
      <c r="M44" s="353"/>
      <c r="N44" s="353"/>
      <c r="O44" s="353"/>
      <c r="P44" s="353"/>
      <c r="Q44" s="353"/>
      <c r="R44" s="353"/>
      <c r="S44" s="353"/>
      <c r="T44" s="353"/>
      <c r="U44" s="353"/>
      <c r="V44" s="353"/>
      <c r="W44" s="353"/>
      <c r="X44" s="353"/>
      <c r="Y44" s="353"/>
      <c r="Z44" s="353"/>
      <c r="AA44" s="353"/>
      <c r="AB44" s="353"/>
      <c r="AC44" s="353"/>
      <c r="AD44" s="353"/>
      <c r="AE44" s="353"/>
      <c r="AF44" s="353"/>
      <c r="AG44" s="353"/>
      <c r="AH44" s="353"/>
      <c r="AI44" s="353"/>
      <c r="AJ44" s="353"/>
      <c r="AK44" s="353"/>
      <c r="AL44" s="353"/>
      <c r="AM44" s="353"/>
      <c r="AN44" s="353"/>
      <c r="AO44" s="353"/>
      <c r="AP44" s="353"/>
      <c r="AQ44" s="353"/>
      <c r="AR44" s="353"/>
      <c r="AS44" s="353"/>
      <c r="AT44" s="353"/>
      <c r="AU44" s="353"/>
      <c r="AV44" s="353"/>
      <c r="AW44" s="353"/>
      <c r="AX44" s="353"/>
      <c r="AY44" s="353"/>
      <c r="AZ44" s="353"/>
      <c r="BA44" s="353"/>
      <c r="BB44" s="353"/>
      <c r="BC44" s="353"/>
      <c r="BD44" s="353"/>
      <c r="BE44" s="353"/>
      <c r="BF44" s="353"/>
      <c r="BG44" s="353"/>
      <c r="BH44" s="353"/>
      <c r="BI44" s="353"/>
      <c r="BJ44" s="353"/>
      <c r="BK44" s="353"/>
      <c r="BL44" s="353"/>
      <c r="BM44" s="353"/>
      <c r="BN44" s="353"/>
      <c r="BO44" s="353"/>
      <c r="CW44" s="1" t="s">
        <v>63</v>
      </c>
      <c r="CX44" s="1">
        <v>23</v>
      </c>
    </row>
    <row r="45" spans="1:156" ht="15">
      <c r="A45" s="601"/>
      <c r="B45" s="73"/>
      <c r="C45" s="46"/>
      <c r="D45" s="53" t="s">
        <v>79</v>
      </c>
      <c r="E45" s="376">
        <v>24</v>
      </c>
      <c r="F45" s="377">
        <f t="shared" si="5"/>
        <v>5</v>
      </c>
      <c r="G45" s="377">
        <f t="shared" si="6"/>
        <v>90</v>
      </c>
      <c r="H45" s="375" t="str">
        <f t="shared" si="0"/>
        <v>P</v>
      </c>
      <c r="I45" s="376" t="str">
        <f t="shared" si="7"/>
        <v>AD</v>
      </c>
      <c r="J45" s="429" t="str">
        <f t="shared" si="8"/>
        <v>Registro contribuições Audiência</v>
      </c>
      <c r="K45" s="374"/>
      <c r="L45" s="431" t="s">
        <v>619</v>
      </c>
      <c r="M45" s="353"/>
      <c r="N45" s="353"/>
      <c r="O45" s="353"/>
      <c r="P45" s="353"/>
      <c r="Q45" s="353"/>
      <c r="R45" s="353"/>
      <c r="S45" s="353"/>
      <c r="T45" s="353"/>
      <c r="U45" s="353"/>
      <c r="V45" s="353"/>
      <c r="W45" s="353"/>
      <c r="X45" s="353"/>
      <c r="Y45" s="353"/>
      <c r="Z45" s="353"/>
      <c r="AA45" s="353"/>
      <c r="AB45" s="353"/>
      <c r="AC45" s="353"/>
      <c r="AD45" s="353"/>
      <c r="AE45" s="353"/>
      <c r="AF45" s="353"/>
      <c r="AG45" s="353"/>
      <c r="AH45" s="353"/>
      <c r="AI45" s="353"/>
      <c r="AJ45" s="353"/>
      <c r="AK45" s="353"/>
      <c r="AL45" s="353"/>
      <c r="AM45" s="353"/>
      <c r="AN45" s="353"/>
      <c r="AO45" s="353"/>
      <c r="AP45" s="353"/>
      <c r="AQ45" s="353"/>
      <c r="AR45" s="353"/>
      <c r="AS45" s="353"/>
      <c r="AT45" s="353"/>
      <c r="AU45" s="353"/>
      <c r="AV45" s="353"/>
      <c r="AW45" s="353"/>
      <c r="AX45" s="353"/>
      <c r="AY45" s="353"/>
      <c r="AZ45" s="353"/>
      <c r="BA45" s="353"/>
      <c r="BB45" s="353"/>
      <c r="BC45" s="353"/>
      <c r="BD45" s="353"/>
      <c r="BE45" s="353"/>
      <c r="BF45" s="353"/>
      <c r="BG45" s="353"/>
      <c r="BH45" s="353"/>
      <c r="BI45" s="353"/>
      <c r="BJ45" s="353"/>
      <c r="BK45" s="353"/>
      <c r="BL45" s="353"/>
      <c r="BM45" s="353"/>
      <c r="BN45" s="353"/>
      <c r="BO45" s="353"/>
      <c r="CW45" s="1" t="s">
        <v>63</v>
      </c>
      <c r="CX45" s="1">
        <v>24</v>
      </c>
    </row>
    <row r="46" spans="1:156">
      <c r="A46" s="602"/>
      <c r="B46" s="73"/>
      <c r="C46" s="52"/>
      <c r="D46" s="53" t="s">
        <v>89</v>
      </c>
      <c r="E46" s="361">
        <v>25</v>
      </c>
      <c r="F46" s="374">
        <f t="shared" si="5"/>
        <v>5</v>
      </c>
      <c r="G46" s="374">
        <f t="shared" si="6"/>
        <v>90</v>
      </c>
      <c r="H46" s="375" t="str">
        <f t="shared" si="0"/>
        <v>P</v>
      </c>
      <c r="I46" s="361" t="str">
        <f t="shared" si="7"/>
        <v>AD</v>
      </c>
      <c r="J46" s="429" t="str">
        <f t="shared" si="8"/>
        <v>Registro contribuições Audiência</v>
      </c>
      <c r="K46" s="374"/>
      <c r="L46" s="431" t="s">
        <v>617</v>
      </c>
      <c r="M46" s="353"/>
      <c r="N46" s="353"/>
      <c r="O46" s="353"/>
      <c r="P46" s="353"/>
      <c r="Q46" s="353"/>
      <c r="R46" s="353"/>
      <c r="S46" s="353"/>
      <c r="T46" s="353"/>
      <c r="U46" s="353"/>
      <c r="V46" s="353"/>
      <c r="W46" s="353"/>
      <c r="X46" s="353"/>
      <c r="Y46" s="353"/>
      <c r="Z46" s="353"/>
      <c r="AA46" s="353"/>
      <c r="AB46" s="353"/>
      <c r="AC46" s="353"/>
      <c r="AD46" s="353"/>
      <c r="AE46" s="353"/>
      <c r="AF46" s="353"/>
      <c r="AG46" s="353"/>
      <c r="AH46" s="353"/>
      <c r="AI46" s="353"/>
      <c r="AJ46" s="353"/>
      <c r="AK46" s="353"/>
      <c r="AL46" s="353"/>
      <c r="AM46" s="353"/>
      <c r="AN46" s="353"/>
      <c r="AO46" s="353"/>
      <c r="AP46" s="353"/>
      <c r="AQ46" s="353"/>
      <c r="AR46" s="353"/>
      <c r="AS46" s="353"/>
      <c r="AT46" s="353"/>
      <c r="AU46" s="353"/>
      <c r="AV46" s="353"/>
      <c r="AW46" s="353"/>
      <c r="AX46" s="353"/>
      <c r="AY46" s="353"/>
      <c r="AZ46" s="353"/>
      <c r="BA46" s="353"/>
      <c r="BB46" s="353"/>
      <c r="BC46" s="353"/>
      <c r="BD46" s="353"/>
      <c r="BE46" s="353"/>
      <c r="BF46" s="353"/>
      <c r="BG46" s="353"/>
      <c r="BH46" s="353"/>
      <c r="BI46" s="353"/>
      <c r="BJ46" s="353"/>
      <c r="BK46" s="353"/>
      <c r="BL46" s="353"/>
      <c r="BM46" s="353"/>
      <c r="BN46" s="353"/>
      <c r="BO46" s="353"/>
      <c r="CP46" s="1" t="s">
        <v>63</v>
      </c>
      <c r="CQ46" s="1" t="s">
        <v>63</v>
      </c>
      <c r="CR46" s="1" t="s">
        <v>63</v>
      </c>
      <c r="CS46" s="1" t="s">
        <v>63</v>
      </c>
      <c r="CT46" s="1" t="s">
        <v>63</v>
      </c>
      <c r="CU46" s="1" t="s">
        <v>63</v>
      </c>
      <c r="CV46" s="1" t="s">
        <v>63</v>
      </c>
      <c r="CW46" s="1" t="s">
        <v>63</v>
      </c>
      <c r="CX46" s="353">
        <v>25</v>
      </c>
      <c r="CY46" s="1" t="s">
        <v>63</v>
      </c>
      <c r="CZ46" s="1" t="s">
        <v>63</v>
      </c>
      <c r="DA46" s="1" t="s">
        <v>63</v>
      </c>
      <c r="DB46" s="1" t="s">
        <v>63</v>
      </c>
      <c r="DC46" s="1" t="s">
        <v>63</v>
      </c>
      <c r="DD46" s="1" t="s">
        <v>63</v>
      </c>
      <c r="DE46" s="1" t="s">
        <v>63</v>
      </c>
      <c r="DF46" s="1" t="s">
        <v>63</v>
      </c>
      <c r="DG46" s="1" t="s">
        <v>63</v>
      </c>
      <c r="DH46" s="1" t="s">
        <v>63</v>
      </c>
      <c r="DI46" s="1" t="s">
        <v>63</v>
      </c>
      <c r="DJ46" s="1" t="s">
        <v>63</v>
      </c>
      <c r="DK46" s="1" t="s">
        <v>63</v>
      </c>
      <c r="DL46" s="1" t="s">
        <v>63</v>
      </c>
      <c r="DM46" s="1" t="s">
        <v>63</v>
      </c>
      <c r="DN46" s="1" t="s">
        <v>63</v>
      </c>
      <c r="DO46" s="1" t="s">
        <v>63</v>
      </c>
      <c r="DP46" s="1" t="s">
        <v>63</v>
      </c>
      <c r="DQ46" s="1" t="s">
        <v>63</v>
      </c>
      <c r="DR46" s="1" t="s">
        <v>63</v>
      </c>
      <c r="DS46" s="1" t="s">
        <v>63</v>
      </c>
      <c r="DT46" s="1" t="s">
        <v>63</v>
      </c>
      <c r="DU46" s="1" t="s">
        <v>63</v>
      </c>
      <c r="DV46" s="1" t="s">
        <v>63</v>
      </c>
      <c r="DW46" s="1" t="s">
        <v>63</v>
      </c>
      <c r="DX46" s="1" t="s">
        <v>63</v>
      </c>
      <c r="DY46" s="1" t="s">
        <v>63</v>
      </c>
      <c r="DZ46" s="1" t="s">
        <v>63</v>
      </c>
      <c r="EA46" s="1" t="s">
        <v>63</v>
      </c>
      <c r="EB46" s="1" t="s">
        <v>63</v>
      </c>
      <c r="EC46" s="1" t="s">
        <v>63</v>
      </c>
      <c r="ED46" s="1" t="s">
        <v>63</v>
      </c>
      <c r="EE46" s="1" t="s">
        <v>63</v>
      </c>
      <c r="EF46" s="1" t="s">
        <v>63</v>
      </c>
      <c r="EG46" s="1" t="s">
        <v>63</v>
      </c>
      <c r="EH46" s="1" t="s">
        <v>63</v>
      </c>
      <c r="EI46" s="1" t="s">
        <v>63</v>
      </c>
      <c r="EJ46" s="1" t="s">
        <v>63</v>
      </c>
      <c r="EK46" s="1" t="s">
        <v>63</v>
      </c>
      <c r="EL46" s="1" t="s">
        <v>63</v>
      </c>
      <c r="EM46" s="1" t="s">
        <v>63</v>
      </c>
      <c r="EN46" s="1" t="s">
        <v>63</v>
      </c>
      <c r="EO46" s="1" t="s">
        <v>63</v>
      </c>
      <c r="EP46" s="1" t="s">
        <v>63</v>
      </c>
      <c r="EQ46" s="1" t="s">
        <v>63</v>
      </c>
      <c r="ER46" s="1" t="s">
        <v>63</v>
      </c>
      <c r="ES46" s="1" t="s">
        <v>63</v>
      </c>
      <c r="ET46" s="1" t="s">
        <v>63</v>
      </c>
      <c r="EU46" s="1" t="s">
        <v>63</v>
      </c>
      <c r="EV46" s="1" t="s">
        <v>63</v>
      </c>
      <c r="EW46" s="1" t="s">
        <v>63</v>
      </c>
      <c r="EX46" s="1" t="s">
        <v>63</v>
      </c>
      <c r="EY46" s="1" t="s">
        <v>63</v>
      </c>
      <c r="EZ46" s="1" t="s">
        <v>63</v>
      </c>
    </row>
    <row r="47" spans="1:156" ht="15.75">
      <c r="A47" s="327" t="s">
        <v>362</v>
      </c>
      <c r="B47" s="328" t="s">
        <v>130</v>
      </c>
      <c r="C47" s="83"/>
      <c r="D47" s="55"/>
      <c r="E47" s="361">
        <v>26</v>
      </c>
      <c r="F47" s="374">
        <f t="shared" si="5"/>
        <v>6</v>
      </c>
      <c r="G47" s="374">
        <f t="shared" si="6"/>
        <v>95</v>
      </c>
      <c r="H47" s="375" t="str">
        <f t="shared" si="0"/>
        <v>P</v>
      </c>
      <c r="I47" s="361" t="str">
        <f t="shared" si="7"/>
        <v>ID</v>
      </c>
      <c r="J47" s="430" t="str">
        <f t="shared" si="8"/>
        <v>Instrumento urbanístico proposto</v>
      </c>
      <c r="K47" s="374"/>
      <c r="L47" s="431" t="s">
        <v>559</v>
      </c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53"/>
      <c r="Z47" s="353"/>
      <c r="AA47" s="353"/>
      <c r="AB47" s="353"/>
      <c r="AC47" s="353"/>
      <c r="AD47" s="353"/>
      <c r="AE47" s="353"/>
      <c r="AF47" s="353"/>
      <c r="AG47" s="353"/>
      <c r="AH47" s="353"/>
      <c r="AI47" s="353"/>
      <c r="AJ47" s="353"/>
      <c r="AK47" s="353"/>
      <c r="AL47" s="353"/>
      <c r="AM47" s="353"/>
      <c r="AN47" s="353"/>
      <c r="AO47" s="353"/>
      <c r="AP47" s="353"/>
      <c r="AQ47" s="353"/>
      <c r="AR47" s="353"/>
      <c r="AS47" s="353"/>
      <c r="AT47" s="353"/>
      <c r="AU47" s="353"/>
      <c r="AV47" s="353"/>
      <c r="AW47" s="353"/>
      <c r="AX47" s="353"/>
      <c r="AY47" s="353"/>
      <c r="AZ47" s="353"/>
      <c r="BA47" s="353"/>
      <c r="BB47" s="353"/>
      <c r="BC47" s="353"/>
      <c r="BD47" s="353"/>
      <c r="BE47" s="353"/>
      <c r="BF47" s="353"/>
      <c r="BG47" s="353"/>
      <c r="BH47" s="353"/>
      <c r="BI47" s="353"/>
      <c r="BJ47" s="353"/>
      <c r="BK47" s="353"/>
      <c r="BL47" s="353"/>
      <c r="BM47" s="353"/>
      <c r="BN47" s="353"/>
      <c r="BO47" s="353"/>
      <c r="DC47" s="353">
        <v>26</v>
      </c>
    </row>
    <row r="48" spans="1:156" ht="15.75">
      <c r="A48" s="323" t="s">
        <v>363</v>
      </c>
      <c r="B48" s="176" t="s">
        <v>131</v>
      </c>
      <c r="C48" s="81"/>
      <c r="D48" s="54"/>
      <c r="E48" s="361">
        <v>27</v>
      </c>
      <c r="F48" s="374">
        <f t="shared" si="5"/>
        <v>6</v>
      </c>
      <c r="G48" s="374">
        <f t="shared" si="6"/>
        <v>96</v>
      </c>
      <c r="H48" s="375" t="str">
        <f t="shared" si="0"/>
        <v>P</v>
      </c>
      <c r="I48" s="361" t="str">
        <f t="shared" si="7"/>
        <v>ID</v>
      </c>
      <c r="J48" s="430" t="str">
        <f t="shared" si="8"/>
        <v>Instrumento juridico necessário</v>
      </c>
      <c r="K48" s="374"/>
      <c r="L48" s="423" t="s">
        <v>616</v>
      </c>
      <c r="M48" s="353"/>
      <c r="N48" s="353"/>
      <c r="O48" s="353"/>
      <c r="P48" s="353"/>
      <c r="Q48" s="353"/>
      <c r="R48" s="353"/>
      <c r="S48" s="353"/>
      <c r="T48" s="353"/>
      <c r="U48" s="353"/>
      <c r="V48" s="353"/>
      <c r="W48" s="353"/>
      <c r="X48" s="353"/>
      <c r="Y48" s="353"/>
      <c r="Z48" s="353"/>
      <c r="AA48" s="353"/>
      <c r="AB48" s="353"/>
      <c r="AC48" s="353"/>
      <c r="AD48" s="353"/>
      <c r="AE48" s="353"/>
      <c r="AF48" s="353"/>
      <c r="AG48" s="353"/>
      <c r="AH48" s="353"/>
      <c r="AI48" s="353"/>
      <c r="AJ48" s="353"/>
      <c r="AK48" s="353"/>
      <c r="AL48" s="353"/>
      <c r="AM48" s="353"/>
      <c r="AN48" s="353"/>
      <c r="AO48" s="353"/>
      <c r="AP48" s="353"/>
      <c r="AQ48" s="353"/>
      <c r="AR48" s="353"/>
      <c r="AS48" s="353"/>
      <c r="AT48" s="353"/>
      <c r="AU48" s="353"/>
      <c r="AV48" s="353"/>
      <c r="AW48" s="353"/>
      <c r="AX48" s="353"/>
      <c r="AY48" s="353"/>
      <c r="AZ48" s="353"/>
      <c r="BA48" s="353"/>
      <c r="BB48" s="353"/>
      <c r="BC48" s="353"/>
      <c r="BD48" s="353"/>
      <c r="BE48" s="353"/>
      <c r="BF48" s="353"/>
      <c r="BG48" s="353"/>
      <c r="BH48" s="353"/>
      <c r="BI48" s="353"/>
      <c r="BJ48" s="353"/>
      <c r="BK48" s="353"/>
      <c r="BL48" s="353"/>
      <c r="BM48" s="353"/>
      <c r="BN48" s="353"/>
      <c r="BO48" s="353"/>
      <c r="DD48" s="1">
        <v>27</v>
      </c>
    </row>
    <row r="49" spans="1:67">
      <c r="A49" s="171"/>
      <c r="M49" s="353"/>
      <c r="N49" s="353"/>
      <c r="O49" s="353"/>
      <c r="P49" s="353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53"/>
      <c r="AB49" s="353"/>
      <c r="AC49" s="353"/>
      <c r="AD49" s="353"/>
      <c r="AE49" s="353"/>
      <c r="AF49" s="353"/>
      <c r="AG49" s="353"/>
      <c r="AH49" s="353"/>
      <c r="AI49" s="353"/>
      <c r="AJ49" s="353"/>
      <c r="AK49" s="353"/>
      <c r="AL49" s="353"/>
      <c r="AM49" s="353"/>
      <c r="AN49" s="353"/>
      <c r="AO49" s="353"/>
      <c r="AP49" s="353"/>
      <c r="AQ49" s="353"/>
      <c r="AR49" s="353"/>
      <c r="AS49" s="353"/>
      <c r="AT49" s="353"/>
      <c r="AU49" s="353"/>
      <c r="AV49" s="353"/>
      <c r="AW49" s="353"/>
      <c r="AX49" s="353"/>
      <c r="AY49" s="353"/>
      <c r="AZ49" s="353"/>
      <c r="BA49" s="353"/>
      <c r="BB49" s="353"/>
      <c r="BC49" s="353"/>
      <c r="BD49" s="353"/>
      <c r="BE49" s="353"/>
      <c r="BF49" s="353"/>
      <c r="BG49" s="353"/>
      <c r="BH49" s="353"/>
      <c r="BI49" s="353"/>
      <c r="BJ49" s="353"/>
      <c r="BK49" s="353"/>
      <c r="BL49" s="353"/>
      <c r="BM49" s="353"/>
      <c r="BN49" s="353"/>
      <c r="BO49" s="353"/>
    </row>
    <row r="50" spans="1:67">
      <c r="A50" s="170"/>
      <c r="B50" s="76"/>
      <c r="M50" s="353"/>
      <c r="N50" s="353"/>
      <c r="O50" s="353"/>
      <c r="P50" s="353"/>
      <c r="Q50" s="353"/>
      <c r="R50" s="353"/>
      <c r="S50" s="353"/>
      <c r="T50" s="353"/>
      <c r="U50" s="353"/>
      <c r="V50" s="353"/>
      <c r="W50" s="353"/>
      <c r="X50" s="353"/>
      <c r="Y50" s="353"/>
      <c r="Z50" s="353"/>
      <c r="AA50" s="353"/>
      <c r="AB50" s="353"/>
      <c r="AC50" s="353"/>
      <c r="AD50" s="353"/>
      <c r="AE50" s="353"/>
      <c r="AF50" s="353"/>
      <c r="AG50" s="353"/>
      <c r="AH50" s="353"/>
      <c r="AI50" s="353"/>
      <c r="AJ50" s="353"/>
      <c r="AK50" s="353"/>
      <c r="AL50" s="353"/>
      <c r="AM50" s="353"/>
      <c r="AN50" s="353"/>
      <c r="AO50" s="353"/>
      <c r="AP50" s="353"/>
      <c r="AQ50" s="353"/>
      <c r="AR50" s="353"/>
      <c r="AS50" s="353"/>
      <c r="AT50" s="353"/>
      <c r="AU50" s="353"/>
      <c r="AV50" s="353"/>
      <c r="AW50" s="353"/>
      <c r="AX50" s="353"/>
      <c r="AY50" s="353"/>
      <c r="AZ50" s="353"/>
      <c r="BA50" s="353"/>
      <c r="BB50" s="353"/>
      <c r="BC50" s="353"/>
      <c r="BD50" s="353"/>
      <c r="BE50" s="353"/>
      <c r="BF50" s="353"/>
      <c r="BG50" s="353"/>
      <c r="BH50" s="353"/>
      <c r="BI50" s="353"/>
      <c r="BJ50" s="353"/>
      <c r="BK50" s="353"/>
      <c r="BL50" s="353"/>
      <c r="BM50" s="353"/>
      <c r="BN50" s="353"/>
      <c r="BO50" s="353"/>
    </row>
    <row r="51" spans="1:67">
      <c r="A51" s="77" t="s">
        <v>49</v>
      </c>
      <c r="B51" s="76"/>
      <c r="C51" s="76"/>
      <c r="E51" s="88"/>
      <c r="F51" s="88"/>
      <c r="G51" s="88"/>
      <c r="H51" s="88"/>
      <c r="I51" s="88"/>
      <c r="J51" s="88"/>
      <c r="K51" s="88"/>
      <c r="L51" s="88"/>
      <c r="M51" s="353"/>
      <c r="N51" s="353"/>
      <c r="O51" s="353"/>
      <c r="P51" s="353"/>
      <c r="Q51" s="353"/>
      <c r="R51" s="353"/>
      <c r="S51" s="353"/>
      <c r="T51" s="353"/>
      <c r="U51" s="353"/>
      <c r="V51" s="353"/>
      <c r="W51" s="353"/>
      <c r="X51" s="353"/>
      <c r="Y51" s="353"/>
      <c r="Z51" s="353"/>
      <c r="AA51" s="353"/>
      <c r="AB51" s="353"/>
      <c r="AC51" s="353"/>
      <c r="AD51" s="353"/>
      <c r="AE51" s="353"/>
      <c r="AF51" s="353"/>
      <c r="AG51" s="353"/>
      <c r="AH51" s="353"/>
      <c r="AI51" s="353"/>
      <c r="AJ51" s="353"/>
      <c r="AK51" s="353"/>
      <c r="AL51" s="353"/>
      <c r="AM51" s="353"/>
      <c r="AN51" s="353"/>
      <c r="AO51" s="353"/>
      <c r="AP51" s="353"/>
      <c r="AQ51" s="353"/>
      <c r="AR51" s="353"/>
      <c r="AS51" s="353"/>
      <c r="AT51" s="353"/>
      <c r="AU51" s="353"/>
      <c r="AV51" s="353"/>
      <c r="AW51" s="353"/>
      <c r="AX51" s="353"/>
      <c r="AY51" s="353"/>
      <c r="AZ51" s="353"/>
      <c r="BA51" s="353"/>
      <c r="BB51" s="353"/>
      <c r="BC51" s="353"/>
      <c r="BD51" s="353"/>
      <c r="BE51" s="353"/>
      <c r="BF51" s="353"/>
      <c r="BG51" s="353"/>
      <c r="BH51" s="353"/>
      <c r="BI51" s="353"/>
      <c r="BJ51" s="353"/>
      <c r="BK51" s="353"/>
      <c r="BL51" s="353"/>
      <c r="BM51" s="353"/>
      <c r="BN51" s="353"/>
      <c r="BO51" s="353"/>
    </row>
    <row r="52" spans="1:67" ht="15">
      <c r="A52" s="67" t="s">
        <v>63</v>
      </c>
      <c r="B52" s="76" t="s">
        <v>85</v>
      </c>
      <c r="C52" s="76"/>
      <c r="M52" s="353"/>
      <c r="N52" s="353"/>
      <c r="O52" s="353"/>
      <c r="P52" s="353"/>
      <c r="Q52" s="353"/>
      <c r="R52" s="353"/>
      <c r="S52" s="353"/>
      <c r="T52" s="353"/>
      <c r="U52" s="353"/>
      <c r="V52" s="353"/>
      <c r="W52" s="353"/>
      <c r="X52" s="353"/>
      <c r="Y52" s="353"/>
      <c r="Z52" s="353"/>
      <c r="AA52" s="353"/>
      <c r="AB52" s="353"/>
      <c r="AC52" s="353"/>
      <c r="AD52" s="353"/>
      <c r="AE52" s="353"/>
      <c r="AF52" s="353"/>
      <c r="AG52" s="353"/>
      <c r="AH52" s="353"/>
      <c r="AI52" s="353"/>
      <c r="AJ52" s="353"/>
      <c r="AK52" s="353"/>
      <c r="AL52" s="353"/>
      <c r="AM52" s="353"/>
      <c r="AN52" s="353"/>
      <c r="AO52" s="353"/>
      <c r="AP52" s="353"/>
      <c r="AQ52" s="353"/>
      <c r="AR52" s="353"/>
      <c r="AS52" s="353"/>
      <c r="AT52" s="353"/>
      <c r="AU52" s="353"/>
      <c r="AV52" s="353"/>
      <c r="AW52" s="353"/>
      <c r="AX52" s="353"/>
      <c r="AY52" s="353"/>
      <c r="AZ52" s="353"/>
      <c r="BA52" s="353"/>
      <c r="BB52" s="353"/>
      <c r="BC52" s="353"/>
      <c r="BD52" s="353"/>
      <c r="BE52" s="353"/>
      <c r="BF52" s="353"/>
      <c r="BG52" s="353"/>
      <c r="BH52" s="353"/>
      <c r="BI52" s="353"/>
      <c r="BJ52" s="353"/>
      <c r="BK52" s="353"/>
      <c r="BL52" s="353"/>
      <c r="BM52" s="353"/>
      <c r="BN52" s="353"/>
      <c r="BO52" s="353"/>
    </row>
    <row r="53" spans="1:67" ht="15">
      <c r="A53" s="67" t="s">
        <v>96</v>
      </c>
      <c r="B53" s="76" t="s">
        <v>86</v>
      </c>
      <c r="C53" s="76"/>
      <c r="D53" s="76"/>
      <c r="M53" s="353"/>
      <c r="N53" s="353"/>
      <c r="O53" s="353"/>
      <c r="P53" s="353"/>
      <c r="Q53" s="353"/>
      <c r="R53" s="353"/>
      <c r="S53" s="353"/>
      <c r="T53" s="353"/>
      <c r="U53" s="353"/>
      <c r="V53" s="353"/>
      <c r="W53" s="353"/>
      <c r="X53" s="353"/>
      <c r="Y53" s="353"/>
      <c r="Z53" s="353"/>
      <c r="AA53" s="353"/>
      <c r="AB53" s="353"/>
      <c r="AC53" s="353"/>
      <c r="AD53" s="353"/>
      <c r="AE53" s="353"/>
      <c r="AF53" s="353"/>
      <c r="AG53" s="353"/>
      <c r="AH53" s="353"/>
      <c r="AI53" s="353"/>
      <c r="AJ53" s="353"/>
      <c r="AK53" s="353"/>
      <c r="AL53" s="353"/>
      <c r="AM53" s="353"/>
      <c r="AN53" s="353"/>
      <c r="AO53" s="353"/>
      <c r="AP53" s="353"/>
      <c r="AQ53" s="353"/>
      <c r="AR53" s="353"/>
      <c r="AS53" s="353"/>
      <c r="AT53" s="353"/>
      <c r="AU53" s="353"/>
      <c r="AV53" s="353"/>
      <c r="AW53" s="353"/>
      <c r="AX53" s="353"/>
      <c r="AY53" s="353"/>
      <c r="AZ53" s="353"/>
      <c r="BA53" s="353"/>
      <c r="BB53" s="353"/>
      <c r="BC53" s="353"/>
      <c r="BD53" s="353"/>
      <c r="BE53" s="353"/>
      <c r="BF53" s="353"/>
      <c r="BG53" s="353"/>
      <c r="BH53" s="353"/>
      <c r="BI53" s="353"/>
      <c r="BJ53" s="353"/>
      <c r="BK53" s="353"/>
      <c r="BL53" s="353"/>
      <c r="BM53" s="353"/>
      <c r="BN53" s="353"/>
      <c r="BO53" s="353"/>
    </row>
    <row r="54" spans="1:67" ht="15">
      <c r="A54" s="67" t="s">
        <v>64</v>
      </c>
      <c r="B54" s="68" t="s">
        <v>87</v>
      </c>
      <c r="C54" s="68"/>
      <c r="D54" s="76"/>
      <c r="M54" s="353"/>
      <c r="N54" s="353"/>
      <c r="O54" s="353"/>
      <c r="P54" s="353"/>
      <c r="Q54" s="353"/>
      <c r="R54" s="353"/>
      <c r="S54" s="353"/>
      <c r="T54" s="353"/>
      <c r="U54" s="353"/>
      <c r="V54" s="353"/>
      <c r="W54" s="353"/>
      <c r="X54" s="353"/>
      <c r="Y54" s="353"/>
      <c r="Z54" s="353"/>
      <c r="AA54" s="353"/>
      <c r="AB54" s="353"/>
      <c r="AC54" s="353"/>
      <c r="AD54" s="353"/>
      <c r="AE54" s="353"/>
      <c r="AF54" s="353"/>
      <c r="AG54" s="353"/>
      <c r="AH54" s="353"/>
      <c r="AI54" s="353"/>
      <c r="AJ54" s="353"/>
      <c r="AK54" s="353"/>
      <c r="AL54" s="353"/>
      <c r="AM54" s="353"/>
      <c r="AN54" s="353"/>
      <c r="AO54" s="353"/>
      <c r="AP54" s="353"/>
      <c r="AQ54" s="353"/>
      <c r="AR54" s="353"/>
      <c r="AS54" s="353"/>
      <c r="AT54" s="353"/>
      <c r="AU54" s="353"/>
      <c r="AV54" s="353"/>
      <c r="AW54" s="353"/>
      <c r="AX54" s="353"/>
      <c r="AY54" s="353"/>
      <c r="AZ54" s="353"/>
      <c r="BA54" s="353"/>
      <c r="BB54" s="353"/>
      <c r="BC54" s="353"/>
      <c r="BD54" s="353"/>
      <c r="BE54" s="353"/>
      <c r="BF54" s="353"/>
      <c r="BG54" s="353"/>
      <c r="BH54" s="353"/>
      <c r="BI54" s="353"/>
      <c r="BJ54" s="353"/>
      <c r="BK54" s="353"/>
      <c r="BL54" s="353"/>
      <c r="BM54" s="353"/>
      <c r="BN54" s="353"/>
      <c r="BO54" s="353"/>
    </row>
    <row r="55" spans="1:67">
      <c r="A55" s="76"/>
      <c r="B55" s="56"/>
      <c r="C55" s="87"/>
      <c r="D55" s="76"/>
      <c r="M55" s="353"/>
      <c r="N55" s="353"/>
      <c r="O55" s="353"/>
      <c r="P55" s="353"/>
      <c r="Q55" s="353"/>
      <c r="R55" s="353"/>
      <c r="S55" s="353"/>
      <c r="T55" s="353"/>
      <c r="U55" s="353"/>
      <c r="V55" s="353"/>
      <c r="W55" s="353"/>
      <c r="X55" s="353"/>
      <c r="Y55" s="353"/>
      <c r="Z55" s="353"/>
      <c r="AA55" s="353"/>
      <c r="AB55" s="353"/>
      <c r="AC55" s="353"/>
      <c r="AD55" s="353"/>
      <c r="AE55" s="353"/>
      <c r="AF55" s="353"/>
      <c r="AG55" s="353"/>
      <c r="AH55" s="353"/>
      <c r="AI55" s="353"/>
      <c r="AJ55" s="353"/>
      <c r="AK55" s="353"/>
      <c r="AL55" s="353"/>
      <c r="AM55" s="353"/>
      <c r="AN55" s="353"/>
      <c r="AO55" s="353"/>
      <c r="AP55" s="353"/>
      <c r="AQ55" s="353"/>
      <c r="AR55" s="353"/>
      <c r="AS55" s="353"/>
      <c r="AT55" s="353"/>
      <c r="AU55" s="353"/>
      <c r="AV55" s="353"/>
      <c r="AW55" s="353"/>
      <c r="AX55" s="353"/>
      <c r="AY55" s="353"/>
      <c r="AZ55" s="353"/>
      <c r="BA55" s="353"/>
      <c r="BB55" s="353"/>
      <c r="BC55" s="353"/>
      <c r="BD55" s="353"/>
      <c r="BE55" s="353"/>
      <c r="BF55" s="353"/>
      <c r="BG55" s="353"/>
      <c r="BH55" s="353"/>
      <c r="BI55" s="353"/>
      <c r="BJ55" s="353"/>
      <c r="BK55" s="353"/>
      <c r="BL55" s="353"/>
      <c r="BM55" s="353"/>
      <c r="BN55" s="353"/>
      <c r="BO55" s="353"/>
    </row>
    <row r="56" spans="1:67">
      <c r="A56" s="76"/>
      <c r="B56" s="56"/>
      <c r="C56" s="56"/>
      <c r="D56" s="76"/>
      <c r="M56" s="353"/>
      <c r="N56" s="353"/>
      <c r="O56" s="353"/>
      <c r="P56" s="353"/>
      <c r="Q56" s="353"/>
      <c r="R56" s="353"/>
      <c r="S56" s="353"/>
      <c r="T56" s="353"/>
      <c r="U56" s="353"/>
      <c r="V56" s="353"/>
      <c r="W56" s="353"/>
      <c r="X56" s="353"/>
      <c r="Y56" s="353"/>
      <c r="Z56" s="353"/>
      <c r="AA56" s="353"/>
      <c r="AB56" s="353"/>
      <c r="AC56" s="353"/>
      <c r="AD56" s="353"/>
      <c r="AE56" s="353"/>
      <c r="AF56" s="353"/>
      <c r="AG56" s="353"/>
      <c r="AH56" s="353"/>
      <c r="AI56" s="353"/>
      <c r="AJ56" s="353"/>
      <c r="AK56" s="353"/>
      <c r="AL56" s="353"/>
      <c r="AM56" s="353"/>
      <c r="AN56" s="353"/>
      <c r="AO56" s="353"/>
      <c r="AP56" s="353"/>
      <c r="AQ56" s="353"/>
      <c r="AR56" s="353"/>
      <c r="AS56" s="353"/>
      <c r="AT56" s="353"/>
      <c r="AU56" s="353"/>
      <c r="AV56" s="353"/>
      <c r="AW56" s="353"/>
      <c r="AX56" s="353"/>
      <c r="AY56" s="353"/>
      <c r="AZ56" s="353"/>
      <c r="BA56" s="353"/>
      <c r="BB56" s="353"/>
      <c r="BC56" s="353"/>
      <c r="BD56" s="353"/>
      <c r="BE56" s="353"/>
      <c r="BF56" s="353"/>
      <c r="BG56" s="353"/>
      <c r="BH56" s="353"/>
      <c r="BI56" s="353"/>
      <c r="BJ56" s="353"/>
      <c r="BK56" s="353"/>
      <c r="BL56" s="353"/>
      <c r="BM56" s="353"/>
      <c r="BN56" s="353"/>
      <c r="BO56" s="353"/>
    </row>
    <row r="57" spans="1:67">
      <c r="B57" s="56"/>
      <c r="C57" s="56"/>
      <c r="D57" s="76"/>
      <c r="M57" s="353"/>
      <c r="N57" s="353"/>
      <c r="O57" s="353"/>
      <c r="P57" s="353"/>
      <c r="Q57" s="353"/>
      <c r="R57" s="353"/>
      <c r="S57" s="353"/>
      <c r="T57" s="353"/>
      <c r="U57" s="353"/>
      <c r="V57" s="353"/>
      <c r="W57" s="353"/>
      <c r="X57" s="353"/>
      <c r="Y57" s="353"/>
      <c r="Z57" s="353"/>
      <c r="AA57" s="353"/>
      <c r="AB57" s="353"/>
      <c r="AC57" s="353"/>
      <c r="AD57" s="353"/>
      <c r="AE57" s="353"/>
      <c r="AF57" s="353"/>
      <c r="AG57" s="353"/>
      <c r="AH57" s="353"/>
      <c r="AI57" s="353"/>
      <c r="AJ57" s="353"/>
      <c r="AK57" s="353"/>
      <c r="AL57" s="353"/>
      <c r="AM57" s="353"/>
      <c r="AN57" s="353"/>
      <c r="AO57" s="353"/>
      <c r="AP57" s="353"/>
      <c r="AQ57" s="353"/>
      <c r="AR57" s="353"/>
      <c r="AS57" s="353"/>
      <c r="AT57" s="353"/>
      <c r="AU57" s="353"/>
      <c r="AV57" s="353"/>
      <c r="AW57" s="353"/>
      <c r="AX57" s="353"/>
      <c r="AY57" s="353"/>
      <c r="AZ57" s="353"/>
      <c r="BA57" s="353"/>
      <c r="BB57" s="353"/>
      <c r="BC57" s="353"/>
      <c r="BD57" s="353"/>
      <c r="BE57" s="353"/>
      <c r="BF57" s="353"/>
      <c r="BG57" s="353"/>
      <c r="BH57" s="353"/>
      <c r="BI57" s="353"/>
      <c r="BJ57" s="353"/>
      <c r="BK57" s="353"/>
      <c r="BL57" s="353"/>
      <c r="BM57" s="353"/>
      <c r="BN57" s="353"/>
      <c r="BO57" s="353"/>
    </row>
    <row r="58" spans="1:67">
      <c r="A58" s="76"/>
      <c r="B58" s="56"/>
      <c r="C58" s="56"/>
      <c r="D58" s="76"/>
      <c r="M58" s="353"/>
      <c r="N58" s="353"/>
      <c r="O58" s="353"/>
      <c r="P58" s="353"/>
      <c r="Q58" s="353"/>
      <c r="R58" s="353"/>
      <c r="S58" s="353"/>
      <c r="T58" s="353"/>
      <c r="U58" s="353"/>
      <c r="V58" s="353"/>
      <c r="W58" s="353"/>
      <c r="X58" s="353"/>
      <c r="Y58" s="353"/>
      <c r="Z58" s="353"/>
      <c r="AA58" s="353"/>
      <c r="AB58" s="353"/>
      <c r="AC58" s="353"/>
      <c r="AD58" s="353"/>
      <c r="AE58" s="353"/>
      <c r="AF58" s="353"/>
      <c r="AG58" s="353"/>
      <c r="AH58" s="353"/>
      <c r="AI58" s="353"/>
      <c r="AJ58" s="353"/>
      <c r="AK58" s="353"/>
      <c r="AL58" s="353"/>
      <c r="AM58" s="353"/>
      <c r="AN58" s="353"/>
      <c r="AO58" s="353"/>
      <c r="AP58" s="353"/>
      <c r="AQ58" s="353"/>
      <c r="AR58" s="353"/>
      <c r="AS58" s="353"/>
      <c r="AT58" s="353"/>
      <c r="AU58" s="353"/>
      <c r="AV58" s="353"/>
      <c r="AW58" s="353"/>
      <c r="AX58" s="353"/>
      <c r="AY58" s="353"/>
      <c r="AZ58" s="353"/>
      <c r="BA58" s="353"/>
      <c r="BB58" s="353"/>
      <c r="BC58" s="353"/>
      <c r="BD58" s="353"/>
      <c r="BE58" s="353"/>
      <c r="BF58" s="353"/>
      <c r="BG58" s="353"/>
      <c r="BH58" s="353"/>
      <c r="BI58" s="353"/>
      <c r="BJ58" s="353"/>
      <c r="BK58" s="353"/>
      <c r="BL58" s="353"/>
      <c r="BM58" s="353"/>
      <c r="BN58" s="353"/>
      <c r="BO58" s="353"/>
    </row>
    <row r="59" spans="1:67">
      <c r="A59" s="76"/>
      <c r="B59" s="56"/>
      <c r="C59" s="56"/>
      <c r="D59" s="76"/>
      <c r="M59" s="353"/>
      <c r="N59" s="353"/>
      <c r="O59" s="353"/>
      <c r="P59" s="353"/>
      <c r="Q59" s="353"/>
      <c r="R59" s="353"/>
      <c r="S59" s="353"/>
      <c r="T59" s="353"/>
      <c r="U59" s="353"/>
      <c r="V59" s="353"/>
      <c r="W59" s="353"/>
      <c r="X59" s="353"/>
      <c r="Y59" s="353"/>
      <c r="Z59" s="353"/>
      <c r="AA59" s="353"/>
      <c r="AB59" s="353"/>
      <c r="AC59" s="353"/>
      <c r="AD59" s="353"/>
      <c r="AE59" s="353"/>
      <c r="AF59" s="353"/>
      <c r="AG59" s="353"/>
      <c r="AH59" s="353"/>
      <c r="AI59" s="353"/>
      <c r="AJ59" s="353"/>
      <c r="AK59" s="353"/>
      <c r="AL59" s="353"/>
      <c r="AM59" s="353"/>
      <c r="AN59" s="353"/>
      <c r="AO59" s="353"/>
      <c r="AP59" s="353"/>
      <c r="AQ59" s="353"/>
      <c r="AR59" s="353"/>
      <c r="AS59" s="353"/>
      <c r="AT59" s="353"/>
      <c r="AU59" s="353"/>
      <c r="AV59" s="353"/>
      <c r="AW59" s="353"/>
      <c r="AX59" s="353"/>
      <c r="AY59" s="353"/>
      <c r="AZ59" s="353"/>
      <c r="BA59" s="353"/>
      <c r="BB59" s="353"/>
      <c r="BC59" s="353"/>
      <c r="BD59" s="353"/>
      <c r="BE59" s="353"/>
      <c r="BF59" s="353"/>
      <c r="BG59" s="353"/>
      <c r="BH59" s="353"/>
      <c r="BI59" s="353"/>
      <c r="BJ59" s="353"/>
      <c r="BK59" s="353"/>
      <c r="BL59" s="353"/>
      <c r="BM59" s="353"/>
      <c r="BN59" s="353"/>
      <c r="BO59" s="353"/>
    </row>
    <row r="60" spans="1:67">
      <c r="A60" s="76"/>
      <c r="B60" s="56"/>
      <c r="C60" s="56"/>
      <c r="D60" s="76"/>
      <c r="M60" s="353"/>
      <c r="N60" s="353"/>
      <c r="O60" s="353"/>
      <c r="P60" s="353"/>
      <c r="Q60" s="353"/>
      <c r="R60" s="353"/>
      <c r="S60" s="353"/>
      <c r="T60" s="353"/>
      <c r="U60" s="353"/>
      <c r="V60" s="353"/>
      <c r="W60" s="353"/>
      <c r="X60" s="353"/>
      <c r="Y60" s="353"/>
      <c r="Z60" s="353"/>
      <c r="AA60" s="353"/>
      <c r="AB60" s="353"/>
      <c r="AC60" s="353"/>
      <c r="AD60" s="353"/>
      <c r="AE60" s="353"/>
      <c r="AF60" s="353"/>
      <c r="AG60" s="353"/>
      <c r="AH60" s="353"/>
      <c r="AI60" s="353"/>
      <c r="AJ60" s="353"/>
      <c r="AK60" s="353"/>
      <c r="AL60" s="353"/>
      <c r="AM60" s="353"/>
      <c r="AN60" s="353"/>
      <c r="AO60" s="353"/>
      <c r="AP60" s="353"/>
      <c r="AQ60" s="353"/>
      <c r="AR60" s="353"/>
      <c r="AS60" s="353"/>
      <c r="AT60" s="353"/>
      <c r="AU60" s="353"/>
      <c r="AV60" s="353"/>
      <c r="AW60" s="353"/>
      <c r="AX60" s="353"/>
      <c r="AY60" s="353"/>
      <c r="AZ60" s="353"/>
      <c r="BA60" s="353"/>
      <c r="BB60" s="353"/>
      <c r="BC60" s="353"/>
      <c r="BD60" s="353"/>
      <c r="BE60" s="353"/>
      <c r="BF60" s="353"/>
      <c r="BG60" s="353"/>
      <c r="BH60" s="353"/>
      <c r="BI60" s="353"/>
      <c r="BJ60" s="353"/>
      <c r="BK60" s="353"/>
      <c r="BL60" s="353"/>
      <c r="BM60" s="353"/>
      <c r="BN60" s="353"/>
      <c r="BO60" s="353"/>
    </row>
    <row r="61" spans="1:67">
      <c r="A61" s="76"/>
      <c r="B61" s="56"/>
      <c r="C61" s="56"/>
      <c r="D61" s="76"/>
      <c r="M61" s="353"/>
      <c r="N61" s="353"/>
      <c r="O61" s="353"/>
      <c r="P61" s="353"/>
      <c r="Q61" s="353"/>
      <c r="R61" s="353"/>
      <c r="S61" s="353"/>
      <c r="T61" s="353"/>
      <c r="U61" s="353"/>
      <c r="V61" s="353"/>
      <c r="W61" s="353"/>
      <c r="X61" s="353"/>
      <c r="Y61" s="353"/>
      <c r="Z61" s="353"/>
      <c r="AA61" s="353"/>
      <c r="AB61" s="353"/>
      <c r="AC61" s="353"/>
      <c r="AD61" s="353"/>
      <c r="AE61" s="353"/>
      <c r="AF61" s="353"/>
      <c r="AG61" s="353"/>
      <c r="AH61" s="353"/>
      <c r="AI61" s="353"/>
      <c r="AJ61" s="353"/>
      <c r="AK61" s="353"/>
      <c r="AL61" s="353"/>
      <c r="AM61" s="353"/>
      <c r="AN61" s="353"/>
      <c r="AO61" s="353"/>
      <c r="AP61" s="353"/>
      <c r="AQ61" s="353"/>
      <c r="AR61" s="353"/>
      <c r="AS61" s="353"/>
      <c r="AT61" s="353"/>
      <c r="AU61" s="353"/>
      <c r="AV61" s="353"/>
      <c r="AW61" s="353"/>
      <c r="AX61" s="353"/>
      <c r="AY61" s="353"/>
      <c r="AZ61" s="353"/>
      <c r="BA61" s="353"/>
      <c r="BB61" s="353"/>
      <c r="BC61" s="353"/>
      <c r="BD61" s="353"/>
      <c r="BE61" s="353"/>
      <c r="BF61" s="353"/>
      <c r="BG61" s="353"/>
      <c r="BH61" s="353"/>
      <c r="BI61" s="353"/>
      <c r="BJ61" s="353"/>
      <c r="BK61" s="353"/>
      <c r="BL61" s="353"/>
      <c r="BM61" s="353"/>
      <c r="BN61" s="353"/>
      <c r="BO61" s="353"/>
    </row>
    <row r="62" spans="1:67" ht="15">
      <c r="A62" s="86"/>
      <c r="B62" s="56"/>
      <c r="C62" s="56"/>
      <c r="D62" s="76"/>
      <c r="M62" s="353"/>
      <c r="N62" s="353"/>
      <c r="O62" s="353"/>
      <c r="P62" s="353"/>
      <c r="Q62" s="353"/>
      <c r="R62" s="353"/>
      <c r="S62" s="353"/>
      <c r="T62" s="353"/>
      <c r="U62" s="353"/>
      <c r="V62" s="353"/>
      <c r="W62" s="353"/>
      <c r="X62" s="353"/>
      <c r="Y62" s="353"/>
      <c r="Z62" s="353"/>
      <c r="AA62" s="353"/>
      <c r="AB62" s="353"/>
      <c r="AC62" s="353"/>
      <c r="AD62" s="353"/>
      <c r="AE62" s="353"/>
      <c r="AF62" s="353"/>
      <c r="AG62" s="353"/>
      <c r="AH62" s="353"/>
      <c r="AI62" s="353"/>
      <c r="AJ62" s="353"/>
      <c r="AK62" s="353"/>
      <c r="AL62" s="353"/>
      <c r="AM62" s="353"/>
      <c r="AN62" s="353"/>
      <c r="AO62" s="353"/>
      <c r="AP62" s="353"/>
      <c r="AQ62" s="353"/>
      <c r="AR62" s="353"/>
      <c r="AS62" s="353"/>
      <c r="AT62" s="353"/>
      <c r="AU62" s="353"/>
      <c r="AV62" s="353"/>
      <c r="AW62" s="353"/>
      <c r="AX62" s="353"/>
      <c r="AY62" s="353"/>
      <c r="AZ62" s="353"/>
      <c r="BA62" s="353"/>
      <c r="BB62" s="353"/>
      <c r="BC62" s="353"/>
      <c r="BD62" s="353"/>
      <c r="BE62" s="353"/>
      <c r="BF62" s="353"/>
      <c r="BG62" s="353"/>
      <c r="BH62" s="353"/>
      <c r="BI62" s="353"/>
      <c r="BJ62" s="353"/>
      <c r="BK62" s="353"/>
      <c r="BL62" s="353"/>
      <c r="BM62" s="353"/>
      <c r="BN62" s="353"/>
      <c r="BO62" s="353"/>
    </row>
    <row r="63" spans="1:67" ht="15">
      <c r="A63" s="86"/>
      <c r="B63" s="76"/>
      <c r="C63" s="76"/>
      <c r="D63" s="76"/>
      <c r="M63" s="353"/>
      <c r="N63" s="353"/>
      <c r="O63" s="353"/>
      <c r="P63" s="353"/>
      <c r="Q63" s="353"/>
      <c r="R63" s="353"/>
      <c r="S63" s="353"/>
      <c r="T63" s="353"/>
      <c r="U63" s="353"/>
      <c r="V63" s="353"/>
      <c r="W63" s="353"/>
      <c r="X63" s="353"/>
      <c r="Y63" s="353"/>
      <c r="Z63" s="353"/>
      <c r="AA63" s="353"/>
      <c r="AB63" s="353"/>
      <c r="AC63" s="353"/>
      <c r="AD63" s="353"/>
      <c r="AE63" s="353"/>
      <c r="AF63" s="353"/>
      <c r="AG63" s="353"/>
      <c r="AH63" s="353"/>
      <c r="AI63" s="353"/>
      <c r="AJ63" s="353"/>
      <c r="AK63" s="353"/>
      <c r="AL63" s="353"/>
      <c r="AM63" s="353"/>
      <c r="AN63" s="353"/>
      <c r="AO63" s="353"/>
      <c r="AP63" s="353"/>
      <c r="AQ63" s="353"/>
      <c r="AR63" s="353"/>
      <c r="AS63" s="353"/>
      <c r="AT63" s="353"/>
      <c r="AU63" s="353"/>
      <c r="AV63" s="353"/>
      <c r="AW63" s="353"/>
      <c r="AX63" s="353"/>
      <c r="AY63" s="353"/>
      <c r="AZ63" s="353"/>
      <c r="BA63" s="353"/>
      <c r="BB63" s="353"/>
      <c r="BC63" s="353"/>
      <c r="BD63" s="353"/>
      <c r="BE63" s="353"/>
      <c r="BF63" s="353"/>
      <c r="BG63" s="353"/>
      <c r="BH63" s="353"/>
      <c r="BI63" s="353"/>
      <c r="BJ63" s="353"/>
      <c r="BK63" s="353"/>
      <c r="BL63" s="353"/>
      <c r="BM63" s="353"/>
      <c r="BN63" s="353"/>
      <c r="BO63" s="353"/>
    </row>
    <row r="64" spans="1:67">
      <c r="B64" s="76"/>
      <c r="C64" s="76"/>
      <c r="D64" s="76"/>
      <c r="M64" s="353"/>
      <c r="N64" s="353"/>
      <c r="O64" s="353"/>
      <c r="P64" s="353"/>
      <c r="Q64" s="353"/>
      <c r="R64" s="353"/>
      <c r="S64" s="353"/>
      <c r="T64" s="353"/>
      <c r="U64" s="353"/>
      <c r="V64" s="353"/>
      <c r="W64" s="353"/>
      <c r="X64" s="353"/>
      <c r="Y64" s="353"/>
      <c r="Z64" s="353"/>
      <c r="AA64" s="353"/>
      <c r="AB64" s="353"/>
      <c r="AC64" s="353"/>
      <c r="AD64" s="353"/>
      <c r="AE64" s="353"/>
      <c r="AF64" s="353"/>
      <c r="AG64" s="353"/>
      <c r="AH64" s="353"/>
      <c r="AI64" s="353"/>
      <c r="AJ64" s="353"/>
      <c r="AK64" s="353"/>
      <c r="AL64" s="353"/>
      <c r="AM64" s="353"/>
      <c r="AN64" s="353"/>
      <c r="AO64" s="353"/>
      <c r="AP64" s="353"/>
      <c r="AQ64" s="353"/>
      <c r="AR64" s="353"/>
      <c r="AS64" s="353"/>
      <c r="AT64" s="353"/>
      <c r="AU64" s="353"/>
      <c r="AV64" s="353"/>
      <c r="AW64" s="353"/>
      <c r="AX64" s="353"/>
      <c r="AY64" s="353"/>
      <c r="AZ64" s="353"/>
      <c r="BA64" s="353"/>
      <c r="BB64" s="353"/>
      <c r="BC64" s="353"/>
      <c r="BD64" s="353"/>
      <c r="BE64" s="353"/>
      <c r="BF64" s="353"/>
      <c r="BG64" s="353"/>
      <c r="BH64" s="353"/>
      <c r="BI64" s="353"/>
      <c r="BJ64" s="353"/>
      <c r="BK64" s="353"/>
      <c r="BL64" s="353"/>
      <c r="BM64" s="353"/>
      <c r="BN64" s="353"/>
      <c r="BO64" s="353"/>
    </row>
    <row r="65" spans="2:67">
      <c r="B65" s="77"/>
      <c r="C65" s="77"/>
      <c r="D65" s="76"/>
      <c r="M65" s="353"/>
      <c r="N65" s="353"/>
      <c r="O65" s="353"/>
      <c r="P65" s="353"/>
      <c r="Q65" s="353"/>
      <c r="R65" s="353"/>
      <c r="S65" s="353"/>
      <c r="T65" s="353"/>
      <c r="U65" s="353"/>
      <c r="V65" s="353"/>
      <c r="W65" s="353"/>
      <c r="X65" s="353"/>
      <c r="Y65" s="353"/>
      <c r="Z65" s="353"/>
      <c r="AA65" s="353"/>
      <c r="AB65" s="353"/>
      <c r="AC65" s="353"/>
      <c r="AD65" s="353"/>
      <c r="AE65" s="353"/>
      <c r="AF65" s="353"/>
      <c r="AG65" s="353"/>
      <c r="AH65" s="353"/>
      <c r="AI65" s="353"/>
      <c r="AJ65" s="353"/>
      <c r="AK65" s="353"/>
      <c r="AL65" s="353"/>
      <c r="AM65" s="353"/>
      <c r="AN65" s="353"/>
      <c r="AO65" s="353"/>
      <c r="AP65" s="353"/>
      <c r="AQ65" s="353"/>
      <c r="AR65" s="353"/>
      <c r="AS65" s="353"/>
      <c r="AT65" s="353"/>
      <c r="AU65" s="353"/>
      <c r="AV65" s="353"/>
      <c r="AW65" s="353"/>
      <c r="AX65" s="353"/>
      <c r="AY65" s="353"/>
      <c r="AZ65" s="353"/>
      <c r="BA65" s="353"/>
      <c r="BB65" s="353"/>
      <c r="BC65" s="353"/>
      <c r="BD65" s="353"/>
      <c r="BE65" s="353"/>
      <c r="BF65" s="353"/>
      <c r="BG65" s="353"/>
      <c r="BH65" s="353"/>
      <c r="BI65" s="353"/>
      <c r="BJ65" s="353"/>
      <c r="BK65" s="353"/>
      <c r="BL65" s="353"/>
      <c r="BM65" s="353"/>
      <c r="BN65" s="353"/>
      <c r="BO65" s="353"/>
    </row>
    <row r="66" spans="2:67">
      <c r="B66" s="56"/>
      <c r="C66" s="56"/>
      <c r="D66" s="76"/>
      <c r="M66" s="353"/>
      <c r="N66" s="353"/>
      <c r="O66" s="353"/>
      <c r="P66" s="353"/>
      <c r="Q66" s="353"/>
      <c r="R66" s="353"/>
      <c r="S66" s="353"/>
      <c r="T66" s="353"/>
      <c r="U66" s="353"/>
      <c r="V66" s="353"/>
      <c r="W66" s="353"/>
      <c r="X66" s="353"/>
      <c r="Y66" s="353"/>
      <c r="Z66" s="353"/>
      <c r="AA66" s="353"/>
      <c r="AB66" s="353"/>
      <c r="AC66" s="353"/>
      <c r="AD66" s="353"/>
      <c r="AE66" s="353"/>
      <c r="AF66" s="353"/>
      <c r="AG66" s="353"/>
      <c r="AH66" s="353"/>
      <c r="AI66" s="353"/>
      <c r="AJ66" s="353"/>
      <c r="AK66" s="353"/>
      <c r="AL66" s="353"/>
      <c r="AM66" s="353"/>
      <c r="AN66" s="353"/>
      <c r="AO66" s="353"/>
      <c r="AP66" s="353"/>
      <c r="AQ66" s="353"/>
      <c r="AR66" s="353"/>
      <c r="AS66" s="353"/>
      <c r="AT66" s="353"/>
      <c r="AU66" s="353"/>
      <c r="AV66" s="353"/>
      <c r="AW66" s="353"/>
      <c r="AX66" s="353"/>
      <c r="AY66" s="353"/>
      <c r="AZ66" s="353"/>
      <c r="BA66" s="353"/>
      <c r="BB66" s="353"/>
      <c r="BC66" s="353"/>
      <c r="BD66" s="353"/>
      <c r="BE66" s="353"/>
      <c r="BF66" s="353"/>
      <c r="BG66" s="353"/>
      <c r="BH66" s="353"/>
      <c r="BI66" s="353"/>
      <c r="BJ66" s="353"/>
      <c r="BK66" s="353"/>
      <c r="BL66" s="353"/>
      <c r="BM66" s="353"/>
      <c r="BN66" s="353"/>
      <c r="BO66" s="353"/>
    </row>
    <row r="67" spans="2:67">
      <c r="B67" s="56"/>
      <c r="C67" s="56"/>
      <c r="D67" s="76"/>
      <c r="M67" s="353"/>
      <c r="N67" s="353"/>
      <c r="O67" s="353"/>
      <c r="P67" s="353"/>
      <c r="Q67" s="353"/>
      <c r="R67" s="353"/>
      <c r="S67" s="353"/>
      <c r="T67" s="353"/>
      <c r="U67" s="353"/>
      <c r="V67" s="353"/>
      <c r="W67" s="353"/>
      <c r="X67" s="353"/>
      <c r="Y67" s="353"/>
      <c r="Z67" s="353"/>
      <c r="AA67" s="353"/>
      <c r="AB67" s="353"/>
      <c r="AC67" s="353"/>
      <c r="AD67" s="353"/>
      <c r="AE67" s="353"/>
      <c r="AF67" s="353"/>
      <c r="AG67" s="353"/>
      <c r="AH67" s="353"/>
      <c r="AI67" s="353"/>
      <c r="AJ67" s="353"/>
      <c r="AK67" s="353"/>
      <c r="AL67" s="353"/>
      <c r="AM67" s="353"/>
      <c r="AN67" s="353"/>
      <c r="AO67" s="353"/>
      <c r="AP67" s="353"/>
      <c r="AQ67" s="353"/>
      <c r="AR67" s="353"/>
      <c r="AS67" s="353"/>
      <c r="AT67" s="353"/>
      <c r="AU67" s="353"/>
      <c r="AV67" s="353"/>
      <c r="AW67" s="353"/>
      <c r="AX67" s="353"/>
      <c r="AY67" s="353"/>
      <c r="AZ67" s="353"/>
      <c r="BA67" s="353"/>
      <c r="BB67" s="353"/>
      <c r="BC67" s="353"/>
      <c r="BD67" s="353"/>
      <c r="BE67" s="353"/>
      <c r="BF67" s="353"/>
      <c r="BG67" s="353"/>
      <c r="BH67" s="353"/>
      <c r="BI67" s="353"/>
      <c r="BJ67" s="353"/>
      <c r="BK67" s="353"/>
      <c r="BL67" s="353"/>
      <c r="BM67" s="353"/>
      <c r="BN67" s="353"/>
      <c r="BO67" s="353"/>
    </row>
    <row r="68" spans="2:67">
      <c r="B68" s="56"/>
      <c r="C68" s="56"/>
      <c r="D68" s="76"/>
      <c r="M68" s="353"/>
      <c r="N68" s="353"/>
      <c r="O68" s="353"/>
      <c r="P68" s="353"/>
      <c r="Q68" s="353"/>
      <c r="R68" s="353"/>
      <c r="S68" s="353"/>
      <c r="T68" s="353"/>
      <c r="U68" s="353"/>
      <c r="V68" s="353"/>
      <c r="W68" s="353"/>
      <c r="X68" s="353"/>
      <c r="Y68" s="353"/>
      <c r="Z68" s="353"/>
      <c r="AA68" s="353"/>
      <c r="AB68" s="353"/>
      <c r="AC68" s="353"/>
      <c r="AD68" s="353"/>
      <c r="AE68" s="353"/>
      <c r="AF68" s="353"/>
      <c r="AG68" s="353"/>
      <c r="AH68" s="353"/>
      <c r="AI68" s="353"/>
      <c r="AJ68" s="353"/>
      <c r="AK68" s="353"/>
      <c r="AL68" s="353"/>
      <c r="AM68" s="353"/>
      <c r="AN68" s="353"/>
      <c r="AO68" s="353"/>
      <c r="AP68" s="353"/>
      <c r="AQ68" s="353"/>
      <c r="AR68" s="353"/>
      <c r="AS68" s="353"/>
      <c r="AT68" s="353"/>
      <c r="AU68" s="353"/>
      <c r="AV68" s="353"/>
      <c r="AW68" s="353"/>
      <c r="AX68" s="353"/>
      <c r="AY68" s="353"/>
      <c r="AZ68" s="353"/>
      <c r="BA68" s="353"/>
      <c r="BB68" s="353"/>
      <c r="BC68" s="353"/>
      <c r="BD68" s="353"/>
      <c r="BE68" s="353"/>
      <c r="BF68" s="353"/>
      <c r="BG68" s="353"/>
      <c r="BH68" s="353"/>
      <c r="BI68" s="353"/>
      <c r="BJ68" s="353"/>
      <c r="BK68" s="353"/>
      <c r="BL68" s="353"/>
      <c r="BM68" s="353"/>
      <c r="BN68" s="353"/>
      <c r="BO68" s="353"/>
    </row>
    <row r="69" spans="2:67">
      <c r="B69" s="76"/>
      <c r="C69" s="76"/>
      <c r="D69" s="76"/>
      <c r="M69" s="353"/>
      <c r="N69" s="353"/>
      <c r="O69" s="353"/>
      <c r="P69" s="353"/>
      <c r="Q69" s="353"/>
      <c r="R69" s="353"/>
      <c r="S69" s="353"/>
      <c r="T69" s="353"/>
      <c r="U69" s="353"/>
      <c r="V69" s="353"/>
      <c r="W69" s="353"/>
      <c r="X69" s="353"/>
      <c r="Y69" s="353"/>
      <c r="Z69" s="353"/>
      <c r="AA69" s="353"/>
      <c r="AB69" s="353"/>
      <c r="AC69" s="353"/>
      <c r="AD69" s="353"/>
      <c r="AE69" s="353"/>
      <c r="AF69" s="353"/>
      <c r="AG69" s="353"/>
      <c r="AH69" s="353"/>
      <c r="AI69" s="353"/>
      <c r="AJ69" s="353"/>
      <c r="AK69" s="353"/>
      <c r="AL69" s="353"/>
      <c r="AM69" s="353"/>
      <c r="AN69" s="353"/>
      <c r="AO69" s="353"/>
      <c r="AP69" s="353"/>
      <c r="AQ69" s="353"/>
      <c r="AR69" s="353"/>
      <c r="AS69" s="353"/>
      <c r="AT69" s="353"/>
      <c r="AU69" s="353"/>
      <c r="AV69" s="353"/>
      <c r="AW69" s="353"/>
      <c r="AX69" s="353"/>
      <c r="AY69" s="353"/>
      <c r="AZ69" s="353"/>
      <c r="BA69" s="353"/>
      <c r="BB69" s="353"/>
      <c r="BC69" s="353"/>
      <c r="BD69" s="353"/>
      <c r="BE69" s="353"/>
      <c r="BF69" s="353"/>
      <c r="BG69" s="353"/>
      <c r="BH69" s="353"/>
      <c r="BI69" s="353"/>
      <c r="BJ69" s="353"/>
      <c r="BK69" s="353"/>
      <c r="BL69" s="353"/>
      <c r="BM69" s="353"/>
      <c r="BN69" s="353"/>
      <c r="BO69" s="353"/>
    </row>
    <row r="70" spans="2:67">
      <c r="B70" s="76"/>
      <c r="C70" s="76"/>
      <c r="D70" s="76"/>
      <c r="M70" s="353"/>
      <c r="N70" s="353"/>
      <c r="O70" s="353"/>
      <c r="P70" s="353"/>
      <c r="Q70" s="353"/>
      <c r="R70" s="353"/>
      <c r="S70" s="353"/>
      <c r="T70" s="353"/>
      <c r="U70" s="353"/>
      <c r="V70" s="353"/>
      <c r="W70" s="353"/>
      <c r="X70" s="353"/>
      <c r="Y70" s="353"/>
      <c r="Z70" s="353"/>
      <c r="AA70" s="353"/>
      <c r="AB70" s="353"/>
      <c r="AC70" s="353"/>
      <c r="AD70" s="353"/>
      <c r="AE70" s="353"/>
      <c r="AF70" s="353"/>
      <c r="AG70" s="353"/>
      <c r="AH70" s="353"/>
      <c r="AI70" s="353"/>
      <c r="AJ70" s="353"/>
      <c r="AK70" s="353"/>
      <c r="AL70" s="353"/>
      <c r="AM70" s="353"/>
      <c r="AN70" s="353"/>
      <c r="AO70" s="353"/>
      <c r="AP70" s="353"/>
      <c r="AQ70" s="353"/>
      <c r="AR70" s="353"/>
      <c r="AS70" s="353"/>
      <c r="AT70" s="353"/>
      <c r="AU70" s="353"/>
      <c r="AV70" s="353"/>
      <c r="AW70" s="353"/>
      <c r="AX70" s="353"/>
      <c r="AY70" s="353"/>
      <c r="AZ70" s="353"/>
      <c r="BA70" s="353"/>
      <c r="BB70" s="353"/>
      <c r="BC70" s="353"/>
      <c r="BD70" s="353"/>
      <c r="BE70" s="353"/>
      <c r="BF70" s="353"/>
      <c r="BG70" s="353"/>
      <c r="BH70" s="353"/>
      <c r="BI70" s="353"/>
      <c r="BJ70" s="353"/>
      <c r="BK70" s="353"/>
      <c r="BL70" s="353"/>
      <c r="BM70" s="353"/>
      <c r="BN70" s="353"/>
      <c r="BO70" s="353"/>
    </row>
    <row r="71" spans="2:67">
      <c r="B71" s="76"/>
      <c r="C71" s="76"/>
      <c r="D71" s="76"/>
      <c r="M71" s="353"/>
      <c r="N71" s="353"/>
      <c r="O71" s="353"/>
      <c r="P71" s="353"/>
      <c r="Q71" s="353"/>
      <c r="R71" s="353"/>
      <c r="S71" s="353"/>
      <c r="T71" s="353"/>
      <c r="U71" s="353"/>
      <c r="V71" s="353"/>
      <c r="W71" s="353"/>
      <c r="X71" s="353"/>
      <c r="Y71" s="353"/>
      <c r="Z71" s="353"/>
      <c r="AA71" s="353"/>
      <c r="AB71" s="353"/>
      <c r="AC71" s="353"/>
      <c r="AD71" s="353"/>
      <c r="AE71" s="353"/>
      <c r="AF71" s="353"/>
      <c r="AG71" s="353"/>
      <c r="AH71" s="353"/>
      <c r="AI71" s="353"/>
      <c r="AJ71" s="353"/>
      <c r="AK71" s="353"/>
      <c r="AL71" s="353"/>
      <c r="AM71" s="353"/>
      <c r="AN71" s="353"/>
      <c r="AO71" s="353"/>
      <c r="AP71" s="353"/>
      <c r="AQ71" s="353"/>
      <c r="AR71" s="353"/>
      <c r="AS71" s="353"/>
      <c r="AT71" s="353"/>
      <c r="AU71" s="353"/>
      <c r="AV71" s="353"/>
      <c r="AW71" s="353"/>
      <c r="AX71" s="353"/>
      <c r="AY71" s="353"/>
      <c r="AZ71" s="353"/>
      <c r="BA71" s="353"/>
      <c r="BB71" s="353"/>
      <c r="BC71" s="353"/>
      <c r="BD71" s="353"/>
      <c r="BE71" s="353"/>
      <c r="BF71" s="353"/>
      <c r="BG71" s="353"/>
      <c r="BH71" s="353"/>
      <c r="BI71" s="353"/>
      <c r="BJ71" s="353"/>
      <c r="BK71" s="353"/>
      <c r="BL71" s="353"/>
      <c r="BM71" s="353"/>
      <c r="BN71" s="353"/>
      <c r="BO71" s="353"/>
    </row>
    <row r="72" spans="2:67">
      <c r="B72" s="76"/>
      <c r="C72" s="76"/>
      <c r="D72" s="76"/>
      <c r="M72" s="353"/>
      <c r="N72" s="353"/>
      <c r="O72" s="353"/>
      <c r="P72" s="353"/>
      <c r="Q72" s="353"/>
      <c r="R72" s="353"/>
      <c r="S72" s="353"/>
      <c r="T72" s="353"/>
      <c r="U72" s="353"/>
      <c r="V72" s="353"/>
      <c r="W72" s="353"/>
      <c r="X72" s="353"/>
      <c r="Y72" s="353"/>
      <c r="Z72" s="353"/>
      <c r="AA72" s="353"/>
      <c r="AB72" s="353"/>
      <c r="AC72" s="353"/>
      <c r="AD72" s="353"/>
      <c r="AE72" s="353"/>
      <c r="AF72" s="353"/>
      <c r="AG72" s="353"/>
      <c r="AH72" s="353"/>
      <c r="AI72" s="353"/>
      <c r="AJ72" s="353"/>
      <c r="AK72" s="353"/>
      <c r="AL72" s="353"/>
      <c r="AM72" s="353"/>
      <c r="AN72" s="353"/>
      <c r="AO72" s="353"/>
      <c r="AP72" s="353"/>
      <c r="AQ72" s="353"/>
      <c r="AR72" s="353"/>
      <c r="AS72" s="353"/>
      <c r="AT72" s="353"/>
      <c r="AU72" s="353"/>
      <c r="AV72" s="353"/>
      <c r="AW72" s="353"/>
      <c r="AX72" s="353"/>
      <c r="AY72" s="353"/>
      <c r="AZ72" s="353"/>
      <c r="BA72" s="353"/>
      <c r="BB72" s="353"/>
      <c r="BC72" s="353"/>
      <c r="BD72" s="353"/>
      <c r="BE72" s="353"/>
      <c r="BF72" s="353"/>
      <c r="BG72" s="353"/>
      <c r="BH72" s="353"/>
      <c r="BI72" s="353"/>
      <c r="BJ72" s="353"/>
      <c r="BK72" s="353"/>
      <c r="BL72" s="353"/>
      <c r="BM72" s="353"/>
      <c r="BN72" s="353"/>
      <c r="BO72" s="353"/>
    </row>
    <row r="73" spans="2:67">
      <c r="M73" s="353"/>
      <c r="N73" s="353"/>
      <c r="O73" s="353"/>
      <c r="P73" s="353"/>
      <c r="Q73" s="353"/>
      <c r="R73" s="353"/>
      <c r="S73" s="353"/>
      <c r="T73" s="353"/>
      <c r="U73" s="353"/>
      <c r="V73" s="353"/>
      <c r="W73" s="353"/>
      <c r="X73" s="353"/>
      <c r="Y73" s="353"/>
      <c r="Z73" s="353"/>
      <c r="AA73" s="353"/>
      <c r="AB73" s="353"/>
      <c r="AC73" s="353"/>
      <c r="AD73" s="353"/>
      <c r="AE73" s="353"/>
      <c r="AF73" s="353"/>
      <c r="AG73" s="353"/>
      <c r="AH73" s="353"/>
      <c r="AI73" s="353"/>
      <c r="AJ73" s="353"/>
      <c r="AK73" s="353"/>
      <c r="AL73" s="353"/>
      <c r="AM73" s="353"/>
      <c r="AN73" s="353"/>
      <c r="AO73" s="353"/>
      <c r="AP73" s="353"/>
      <c r="AQ73" s="353"/>
      <c r="AR73" s="353"/>
      <c r="AS73" s="353"/>
      <c r="AT73" s="353"/>
      <c r="AU73" s="353"/>
      <c r="AV73" s="353"/>
      <c r="AW73" s="353"/>
      <c r="AX73" s="353"/>
      <c r="AY73" s="353"/>
      <c r="AZ73" s="353"/>
      <c r="BA73" s="353"/>
      <c r="BB73" s="353"/>
      <c r="BC73" s="353"/>
      <c r="BD73" s="353"/>
      <c r="BE73" s="353"/>
      <c r="BF73" s="353"/>
      <c r="BG73" s="353"/>
      <c r="BH73" s="353"/>
      <c r="BI73" s="353"/>
      <c r="BJ73" s="353"/>
      <c r="BK73" s="353"/>
      <c r="BL73" s="353"/>
      <c r="BM73" s="353"/>
      <c r="BN73" s="353"/>
      <c r="BO73" s="353"/>
    </row>
    <row r="74" spans="2:67">
      <c r="M74" s="353"/>
      <c r="N74" s="353"/>
      <c r="O74" s="353"/>
      <c r="P74" s="353"/>
      <c r="Q74" s="353"/>
      <c r="R74" s="353"/>
      <c r="S74" s="353"/>
      <c r="T74" s="353"/>
      <c r="U74" s="353"/>
      <c r="V74" s="353"/>
      <c r="W74" s="353"/>
      <c r="X74" s="353"/>
      <c r="Y74" s="353"/>
      <c r="Z74" s="353"/>
      <c r="AA74" s="353"/>
      <c r="AB74" s="353"/>
      <c r="AC74" s="353"/>
      <c r="AD74" s="353"/>
      <c r="AE74" s="353"/>
      <c r="AF74" s="353"/>
      <c r="AG74" s="353"/>
      <c r="AH74" s="353"/>
      <c r="AI74" s="353"/>
      <c r="AJ74" s="353"/>
      <c r="AK74" s="353"/>
      <c r="AL74" s="353"/>
      <c r="AM74" s="353"/>
      <c r="AN74" s="353"/>
      <c r="AO74" s="353"/>
      <c r="AP74" s="353"/>
      <c r="AQ74" s="353"/>
      <c r="AR74" s="353"/>
      <c r="AS74" s="353"/>
      <c r="AT74" s="353"/>
      <c r="AU74" s="353"/>
      <c r="AV74" s="353"/>
      <c r="AW74" s="353"/>
      <c r="AX74" s="353"/>
      <c r="AY74" s="353"/>
      <c r="AZ74" s="353"/>
      <c r="BA74" s="353"/>
      <c r="BB74" s="353"/>
      <c r="BC74" s="353"/>
      <c r="BD74" s="353"/>
      <c r="BE74" s="353"/>
      <c r="BF74" s="353"/>
      <c r="BG74" s="353"/>
      <c r="BH74" s="353"/>
      <c r="BI74" s="353"/>
      <c r="BJ74" s="353"/>
      <c r="BK74" s="353"/>
      <c r="BL74" s="353"/>
      <c r="BM74" s="353"/>
      <c r="BN74" s="353"/>
      <c r="BO74" s="353"/>
    </row>
    <row r="75" spans="2:67">
      <c r="M75" s="353"/>
      <c r="N75" s="353"/>
      <c r="O75" s="353"/>
      <c r="P75" s="353"/>
      <c r="Q75" s="353"/>
      <c r="R75" s="353"/>
      <c r="S75" s="353"/>
      <c r="T75" s="353"/>
      <c r="U75" s="353"/>
      <c r="V75" s="353"/>
      <c r="W75" s="353"/>
      <c r="X75" s="353"/>
      <c r="Y75" s="353"/>
      <c r="Z75" s="353"/>
      <c r="AA75" s="353"/>
      <c r="AB75" s="353"/>
      <c r="AC75" s="353"/>
      <c r="AD75" s="353"/>
      <c r="AE75" s="353"/>
      <c r="AF75" s="353"/>
      <c r="AG75" s="353"/>
      <c r="AH75" s="353"/>
      <c r="AI75" s="353"/>
      <c r="AJ75" s="353"/>
      <c r="AK75" s="353"/>
      <c r="AL75" s="353"/>
      <c r="AM75" s="353"/>
      <c r="AN75" s="353"/>
      <c r="AO75" s="353"/>
      <c r="AP75" s="353"/>
      <c r="AQ75" s="353"/>
      <c r="AR75" s="353"/>
      <c r="AS75" s="353"/>
      <c r="AT75" s="353"/>
      <c r="AU75" s="353"/>
      <c r="AV75" s="353"/>
      <c r="AW75" s="353"/>
      <c r="AX75" s="353"/>
      <c r="AY75" s="353"/>
      <c r="AZ75" s="353"/>
      <c r="BA75" s="353"/>
      <c r="BB75" s="353"/>
      <c r="BC75" s="353"/>
      <c r="BD75" s="353"/>
      <c r="BE75" s="353"/>
      <c r="BF75" s="353"/>
      <c r="BG75" s="353"/>
      <c r="BH75" s="353"/>
      <c r="BI75" s="353"/>
      <c r="BJ75" s="353"/>
      <c r="BK75" s="353"/>
      <c r="BL75" s="353"/>
      <c r="BM75" s="353"/>
      <c r="BN75" s="353"/>
      <c r="BO75" s="353"/>
    </row>
    <row r="76" spans="2:67">
      <c r="M76" s="353"/>
      <c r="N76" s="353"/>
      <c r="O76" s="353"/>
      <c r="P76" s="353"/>
      <c r="Q76" s="353"/>
      <c r="R76" s="353"/>
      <c r="S76" s="353"/>
      <c r="T76" s="353"/>
      <c r="U76" s="353"/>
      <c r="V76" s="353"/>
      <c r="W76" s="353"/>
      <c r="X76" s="353"/>
      <c r="Y76" s="353"/>
      <c r="Z76" s="353"/>
      <c r="AA76" s="353"/>
      <c r="AB76" s="353"/>
      <c r="AC76" s="353"/>
      <c r="AD76" s="353"/>
      <c r="AE76" s="353"/>
      <c r="AF76" s="353"/>
      <c r="AG76" s="353"/>
      <c r="AH76" s="353"/>
      <c r="AI76" s="353"/>
      <c r="AJ76" s="353"/>
      <c r="AK76" s="353"/>
      <c r="AL76" s="353"/>
      <c r="AM76" s="353"/>
      <c r="AN76" s="353"/>
      <c r="AO76" s="353"/>
      <c r="AP76" s="353"/>
      <c r="AQ76" s="353"/>
      <c r="AR76" s="353"/>
      <c r="AS76" s="353"/>
      <c r="AT76" s="353"/>
      <c r="AU76" s="353"/>
      <c r="AV76" s="353"/>
      <c r="AW76" s="353"/>
      <c r="AX76" s="353"/>
      <c r="AY76" s="353"/>
      <c r="AZ76" s="353"/>
      <c r="BA76" s="353"/>
      <c r="BB76" s="353"/>
      <c r="BC76" s="353"/>
      <c r="BD76" s="353"/>
      <c r="BE76" s="353"/>
      <c r="BF76" s="353"/>
      <c r="BG76" s="353"/>
      <c r="BH76" s="353"/>
      <c r="BI76" s="353"/>
      <c r="BJ76" s="353"/>
      <c r="BK76" s="353"/>
      <c r="BL76" s="353"/>
      <c r="BM76" s="353"/>
      <c r="BN76" s="353"/>
      <c r="BO76" s="353"/>
    </row>
    <row r="77" spans="2:67">
      <c r="M77" s="353"/>
      <c r="N77" s="353"/>
      <c r="O77" s="353"/>
      <c r="P77" s="353"/>
      <c r="Q77" s="353"/>
      <c r="R77" s="353"/>
      <c r="S77" s="353"/>
      <c r="T77" s="353"/>
      <c r="U77" s="353"/>
      <c r="V77" s="353"/>
      <c r="W77" s="353"/>
      <c r="X77" s="353"/>
      <c r="Y77" s="353"/>
      <c r="Z77" s="353"/>
      <c r="AA77" s="353"/>
      <c r="AB77" s="353"/>
      <c r="AC77" s="353"/>
      <c r="AD77" s="353"/>
      <c r="AE77" s="353"/>
      <c r="AF77" s="353"/>
      <c r="AG77" s="353"/>
      <c r="AH77" s="353"/>
      <c r="AI77" s="353"/>
      <c r="AJ77" s="353"/>
      <c r="AK77" s="353"/>
      <c r="AL77" s="353"/>
      <c r="AM77" s="353"/>
      <c r="AN77" s="353"/>
      <c r="AO77" s="353"/>
      <c r="AP77" s="353"/>
      <c r="AQ77" s="353"/>
      <c r="AR77" s="353"/>
      <c r="AS77" s="353"/>
      <c r="AT77" s="353"/>
      <c r="AU77" s="353"/>
      <c r="AV77" s="353"/>
      <c r="AW77" s="353"/>
      <c r="AX77" s="353"/>
      <c r="AY77" s="353"/>
      <c r="AZ77" s="353"/>
      <c r="BA77" s="353"/>
      <c r="BB77" s="353"/>
      <c r="BC77" s="353"/>
      <c r="BD77" s="353"/>
      <c r="BE77" s="353"/>
      <c r="BF77" s="353"/>
      <c r="BG77" s="353"/>
      <c r="BH77" s="353"/>
      <c r="BI77" s="353"/>
      <c r="BJ77" s="353"/>
      <c r="BK77" s="353"/>
      <c r="BL77" s="353"/>
      <c r="BM77" s="353"/>
      <c r="BN77" s="353"/>
      <c r="BO77" s="353"/>
    </row>
    <row r="78" spans="2:67">
      <c r="M78" s="353"/>
      <c r="N78" s="353"/>
      <c r="O78" s="353"/>
      <c r="P78" s="353"/>
      <c r="Q78" s="353"/>
      <c r="R78" s="353"/>
      <c r="S78" s="353"/>
      <c r="T78" s="353"/>
      <c r="U78" s="353"/>
      <c r="V78" s="353"/>
      <c r="W78" s="353"/>
      <c r="X78" s="353"/>
      <c r="Y78" s="353"/>
      <c r="Z78" s="353"/>
      <c r="AA78" s="353"/>
      <c r="AB78" s="353"/>
      <c r="AC78" s="353"/>
      <c r="AD78" s="353"/>
      <c r="AE78" s="353"/>
      <c r="AF78" s="353"/>
      <c r="AG78" s="353"/>
      <c r="AH78" s="353"/>
      <c r="AI78" s="353"/>
      <c r="AJ78" s="353"/>
      <c r="AK78" s="353"/>
      <c r="AL78" s="353"/>
      <c r="AM78" s="353"/>
      <c r="AN78" s="353"/>
      <c r="AO78" s="353"/>
      <c r="AP78" s="353"/>
      <c r="AQ78" s="353"/>
      <c r="AR78" s="353"/>
      <c r="AS78" s="353"/>
      <c r="AT78" s="353"/>
      <c r="AU78" s="353"/>
      <c r="AV78" s="353"/>
      <c r="AW78" s="353"/>
      <c r="AX78" s="353"/>
      <c r="AY78" s="353"/>
      <c r="AZ78" s="353"/>
      <c r="BA78" s="353"/>
      <c r="BB78" s="353"/>
      <c r="BC78" s="353"/>
      <c r="BD78" s="353"/>
      <c r="BE78" s="353"/>
      <c r="BF78" s="353"/>
      <c r="BG78" s="353"/>
      <c r="BH78" s="353"/>
      <c r="BI78" s="353"/>
      <c r="BJ78" s="353"/>
      <c r="BK78" s="353"/>
      <c r="BL78" s="353"/>
      <c r="BM78" s="353"/>
      <c r="BN78" s="353"/>
      <c r="BO78" s="353"/>
    </row>
    <row r="79" spans="2:67">
      <c r="M79" s="353"/>
      <c r="N79" s="353"/>
      <c r="O79" s="353"/>
      <c r="P79" s="353"/>
      <c r="Q79" s="353"/>
      <c r="R79" s="353"/>
      <c r="S79" s="353"/>
      <c r="T79" s="353"/>
      <c r="U79" s="353"/>
      <c r="V79" s="353"/>
      <c r="W79" s="353"/>
      <c r="X79" s="353"/>
      <c r="Y79" s="353"/>
      <c r="Z79" s="353"/>
      <c r="AA79" s="353"/>
      <c r="AB79" s="353"/>
      <c r="AC79" s="353"/>
      <c r="AD79" s="353"/>
      <c r="AE79" s="353"/>
      <c r="AF79" s="353"/>
      <c r="AG79" s="353"/>
      <c r="AH79" s="353"/>
      <c r="AI79" s="353"/>
      <c r="AJ79" s="353"/>
      <c r="AK79" s="353"/>
      <c r="AL79" s="353"/>
      <c r="AM79" s="353"/>
      <c r="AN79" s="353"/>
      <c r="AO79" s="353"/>
      <c r="AP79" s="353"/>
      <c r="AQ79" s="353"/>
      <c r="AR79" s="353"/>
      <c r="AS79" s="353"/>
      <c r="AT79" s="353"/>
      <c r="AU79" s="353"/>
      <c r="AV79" s="353"/>
      <c r="AW79" s="353"/>
      <c r="AX79" s="353"/>
      <c r="AY79" s="353"/>
      <c r="AZ79" s="353"/>
      <c r="BA79" s="353"/>
      <c r="BB79" s="353"/>
      <c r="BC79" s="353"/>
      <c r="BD79" s="353"/>
      <c r="BE79" s="353"/>
      <c r="BF79" s="353"/>
      <c r="BG79" s="353"/>
      <c r="BH79" s="353"/>
      <c r="BI79" s="353"/>
      <c r="BJ79" s="353"/>
      <c r="BK79" s="353"/>
      <c r="BL79" s="353"/>
      <c r="BM79" s="353"/>
      <c r="BN79" s="353"/>
      <c r="BO79" s="353"/>
    </row>
    <row r="80" spans="2:67"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  <c r="AD80" s="353"/>
      <c r="AE80" s="353"/>
      <c r="AF80" s="353"/>
      <c r="AG80" s="353"/>
      <c r="AH80" s="353"/>
      <c r="AI80" s="353"/>
      <c r="AJ80" s="353"/>
      <c r="AK80" s="353"/>
      <c r="AL80" s="353"/>
      <c r="AM80" s="353"/>
      <c r="AN80" s="353"/>
      <c r="AO80" s="353"/>
      <c r="AP80" s="353"/>
      <c r="AQ80" s="353"/>
      <c r="AR80" s="353"/>
      <c r="AS80" s="353"/>
      <c r="AT80" s="353"/>
      <c r="AU80" s="353"/>
      <c r="AV80" s="353"/>
      <c r="AW80" s="353"/>
      <c r="AX80" s="353"/>
      <c r="AY80" s="353"/>
      <c r="AZ80" s="353"/>
      <c r="BA80" s="353"/>
      <c r="BB80" s="353"/>
      <c r="BC80" s="353"/>
      <c r="BD80" s="353"/>
      <c r="BE80" s="353"/>
      <c r="BF80" s="353"/>
      <c r="BG80" s="353"/>
      <c r="BH80" s="353"/>
      <c r="BI80" s="353"/>
      <c r="BJ80" s="353"/>
      <c r="BK80" s="353"/>
      <c r="BL80" s="353"/>
      <c r="BM80" s="353"/>
      <c r="BN80" s="353"/>
      <c r="BO80" s="353"/>
    </row>
    <row r="81" spans="13:67">
      <c r="M81" s="353"/>
      <c r="N81" s="353"/>
      <c r="O81" s="353"/>
      <c r="P81" s="353"/>
      <c r="Q81" s="353"/>
      <c r="R81" s="353"/>
      <c r="S81" s="353"/>
      <c r="T81" s="353"/>
      <c r="U81" s="353"/>
      <c r="V81" s="353"/>
      <c r="W81" s="353"/>
      <c r="X81" s="353"/>
      <c r="Y81" s="353"/>
      <c r="Z81" s="353"/>
      <c r="AA81" s="353"/>
      <c r="AB81" s="353"/>
      <c r="AC81" s="353"/>
      <c r="AD81" s="353"/>
      <c r="AE81" s="353"/>
      <c r="AF81" s="353"/>
      <c r="AG81" s="353"/>
      <c r="AH81" s="353"/>
      <c r="AI81" s="353"/>
      <c r="AJ81" s="353"/>
      <c r="AK81" s="353"/>
      <c r="AL81" s="353"/>
      <c r="AM81" s="353"/>
      <c r="AN81" s="353"/>
      <c r="AO81" s="353"/>
      <c r="AP81" s="353"/>
      <c r="AQ81" s="353"/>
      <c r="AR81" s="353"/>
      <c r="AS81" s="353"/>
      <c r="AT81" s="353"/>
      <c r="AU81" s="353"/>
      <c r="AV81" s="353"/>
      <c r="AW81" s="353"/>
      <c r="AX81" s="353"/>
      <c r="AY81" s="353"/>
      <c r="AZ81" s="353"/>
      <c r="BA81" s="353"/>
      <c r="BB81" s="353"/>
      <c r="BC81" s="353"/>
      <c r="BD81" s="353"/>
      <c r="BE81" s="353"/>
      <c r="BF81" s="353"/>
      <c r="BG81" s="353"/>
      <c r="BH81" s="353"/>
      <c r="BI81" s="353"/>
      <c r="BJ81" s="353"/>
      <c r="BK81" s="353"/>
      <c r="BL81" s="353"/>
      <c r="BM81" s="353"/>
      <c r="BN81" s="353"/>
      <c r="BO81" s="353"/>
    </row>
    <row r="82" spans="13:67">
      <c r="M82" s="353"/>
      <c r="N82" s="353"/>
      <c r="O82" s="353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Z82" s="353"/>
      <c r="AA82" s="353"/>
      <c r="AB82" s="353"/>
      <c r="AC82" s="353"/>
      <c r="AD82" s="353"/>
      <c r="AE82" s="353"/>
      <c r="AF82" s="353"/>
      <c r="AG82" s="353"/>
      <c r="AH82" s="353"/>
      <c r="AI82" s="353"/>
      <c r="AJ82" s="353"/>
      <c r="AK82" s="353"/>
      <c r="AL82" s="353"/>
      <c r="AM82" s="353"/>
      <c r="AN82" s="353"/>
      <c r="AO82" s="353"/>
      <c r="AP82" s="353"/>
      <c r="AQ82" s="353"/>
      <c r="AR82" s="353"/>
      <c r="AS82" s="353"/>
      <c r="AT82" s="353"/>
      <c r="AU82" s="353"/>
      <c r="AV82" s="353"/>
      <c r="AW82" s="353"/>
      <c r="AX82" s="353"/>
      <c r="AY82" s="353"/>
      <c r="AZ82" s="353"/>
      <c r="BA82" s="353"/>
      <c r="BB82" s="353"/>
      <c r="BC82" s="353"/>
      <c r="BD82" s="353"/>
      <c r="BE82" s="353"/>
      <c r="BF82" s="353"/>
      <c r="BG82" s="353"/>
      <c r="BH82" s="353"/>
      <c r="BI82" s="353"/>
      <c r="BJ82" s="353"/>
      <c r="BK82" s="353"/>
      <c r="BL82" s="353"/>
      <c r="BM82" s="353"/>
      <c r="BN82" s="353"/>
      <c r="BO82" s="353"/>
    </row>
    <row r="83" spans="13:67">
      <c r="M83" s="353"/>
      <c r="N83" s="353"/>
      <c r="O83" s="353"/>
      <c r="P83" s="353"/>
      <c r="Q83" s="353"/>
      <c r="R83" s="353"/>
      <c r="S83" s="353"/>
      <c r="T83" s="353"/>
      <c r="U83" s="353"/>
      <c r="V83" s="353"/>
      <c r="W83" s="353"/>
      <c r="X83" s="353"/>
      <c r="Y83" s="353"/>
      <c r="Z83" s="353"/>
      <c r="AA83" s="353"/>
      <c r="AB83" s="353"/>
      <c r="AC83" s="353"/>
      <c r="AD83" s="353"/>
      <c r="AE83" s="353"/>
      <c r="AF83" s="353"/>
      <c r="AG83" s="353"/>
      <c r="AH83" s="353"/>
      <c r="AI83" s="353"/>
      <c r="AJ83" s="353"/>
      <c r="AK83" s="353"/>
      <c r="AL83" s="353"/>
      <c r="AM83" s="353"/>
      <c r="AN83" s="353"/>
      <c r="AO83" s="353"/>
      <c r="AP83" s="353"/>
      <c r="AQ83" s="353"/>
      <c r="AR83" s="353"/>
      <c r="AS83" s="353"/>
      <c r="AT83" s="353"/>
      <c r="AU83" s="353"/>
      <c r="AV83" s="353"/>
      <c r="AW83" s="353"/>
      <c r="AX83" s="353"/>
      <c r="AY83" s="353"/>
      <c r="AZ83" s="353"/>
      <c r="BA83" s="353"/>
      <c r="BB83" s="353"/>
      <c r="BC83" s="353"/>
      <c r="BD83" s="353"/>
      <c r="BE83" s="353"/>
      <c r="BF83" s="353"/>
      <c r="BG83" s="353"/>
      <c r="BH83" s="353"/>
      <c r="BI83" s="353"/>
      <c r="BJ83" s="353"/>
      <c r="BK83" s="353"/>
      <c r="BL83" s="353"/>
      <c r="BM83" s="353"/>
      <c r="BN83" s="353"/>
      <c r="BO83" s="353"/>
    </row>
    <row r="84" spans="13:67">
      <c r="M84" s="353"/>
      <c r="N84" s="353"/>
      <c r="O84" s="353"/>
      <c r="P84" s="353"/>
      <c r="Q84" s="353"/>
      <c r="R84" s="353"/>
      <c r="S84" s="353"/>
      <c r="T84" s="353"/>
      <c r="U84" s="353"/>
      <c r="V84" s="353"/>
      <c r="W84" s="353"/>
      <c r="X84" s="353"/>
      <c r="Y84" s="353"/>
      <c r="Z84" s="353"/>
      <c r="AA84" s="353"/>
      <c r="AB84" s="353"/>
      <c r="AC84" s="353"/>
      <c r="AD84" s="353"/>
      <c r="AE84" s="353"/>
      <c r="AF84" s="353"/>
      <c r="AG84" s="353"/>
      <c r="AH84" s="353"/>
      <c r="AI84" s="353"/>
      <c r="AJ84" s="353"/>
      <c r="AK84" s="353"/>
      <c r="AL84" s="353"/>
      <c r="AM84" s="353"/>
      <c r="AN84" s="353"/>
      <c r="AO84" s="353"/>
      <c r="AP84" s="353"/>
      <c r="AQ84" s="353"/>
      <c r="AR84" s="353"/>
      <c r="AS84" s="353"/>
      <c r="AT84" s="353"/>
      <c r="AU84" s="353"/>
      <c r="AV84" s="353"/>
      <c r="AW84" s="353"/>
      <c r="AX84" s="353"/>
      <c r="AY84" s="353"/>
      <c r="AZ84" s="353"/>
      <c r="BA84" s="353"/>
      <c r="BB84" s="353"/>
      <c r="BC84" s="353"/>
      <c r="BD84" s="353"/>
      <c r="BE84" s="353"/>
      <c r="BF84" s="353"/>
      <c r="BG84" s="353"/>
      <c r="BH84" s="353"/>
      <c r="BI84" s="353"/>
      <c r="BJ84" s="353"/>
      <c r="BK84" s="353"/>
      <c r="BL84" s="353"/>
      <c r="BM84" s="353"/>
      <c r="BN84" s="353"/>
      <c r="BO84" s="353"/>
    </row>
    <row r="85" spans="13:67">
      <c r="M85" s="353"/>
      <c r="N85" s="353"/>
      <c r="O85" s="353"/>
      <c r="P85" s="353"/>
      <c r="Q85" s="353"/>
      <c r="R85" s="353"/>
      <c r="S85" s="353"/>
      <c r="T85" s="353"/>
      <c r="U85" s="353"/>
      <c r="V85" s="353"/>
      <c r="W85" s="353"/>
      <c r="X85" s="353"/>
      <c r="Y85" s="353"/>
      <c r="Z85" s="353"/>
      <c r="AA85" s="353"/>
      <c r="AB85" s="353"/>
      <c r="AC85" s="353"/>
      <c r="AD85" s="353"/>
      <c r="AE85" s="353"/>
      <c r="AF85" s="353"/>
      <c r="AG85" s="353"/>
      <c r="AH85" s="353"/>
      <c r="AI85" s="353"/>
      <c r="AJ85" s="353"/>
      <c r="AK85" s="353"/>
      <c r="AL85" s="353"/>
      <c r="AM85" s="353"/>
      <c r="AN85" s="353"/>
      <c r="AO85" s="353"/>
      <c r="AP85" s="353"/>
      <c r="AQ85" s="353"/>
      <c r="AR85" s="353"/>
      <c r="AS85" s="353"/>
      <c r="AT85" s="353"/>
      <c r="AU85" s="353"/>
      <c r="AV85" s="353"/>
      <c r="AW85" s="353"/>
      <c r="AX85" s="353"/>
      <c r="AY85" s="353"/>
      <c r="AZ85" s="353"/>
      <c r="BA85" s="353"/>
      <c r="BB85" s="353"/>
      <c r="BC85" s="353"/>
      <c r="BD85" s="353"/>
      <c r="BE85" s="353"/>
      <c r="BF85" s="353"/>
      <c r="BG85" s="353"/>
      <c r="BH85" s="353"/>
      <c r="BI85" s="353"/>
      <c r="BJ85" s="353"/>
      <c r="BK85" s="353"/>
      <c r="BL85" s="353"/>
      <c r="BM85" s="353"/>
      <c r="BN85" s="353"/>
      <c r="BO85" s="353"/>
    </row>
    <row r="86" spans="13:67">
      <c r="M86" s="353"/>
      <c r="N86" s="353"/>
      <c r="O86" s="353"/>
      <c r="P86" s="353"/>
      <c r="Q86" s="353"/>
      <c r="R86" s="353"/>
      <c r="S86" s="353"/>
      <c r="T86" s="353"/>
      <c r="U86" s="353"/>
      <c r="V86" s="353"/>
      <c r="W86" s="353"/>
      <c r="X86" s="353"/>
      <c r="Y86" s="353"/>
      <c r="Z86" s="353"/>
      <c r="AA86" s="353"/>
      <c r="AB86" s="353"/>
      <c r="AC86" s="353"/>
      <c r="AD86" s="353"/>
      <c r="AE86" s="353"/>
      <c r="AF86" s="353"/>
      <c r="AG86" s="353"/>
      <c r="AH86" s="353"/>
      <c r="AI86" s="353"/>
      <c r="AJ86" s="353"/>
      <c r="AK86" s="353"/>
      <c r="AL86" s="353"/>
      <c r="AM86" s="353"/>
      <c r="AN86" s="353"/>
      <c r="AO86" s="353"/>
      <c r="AP86" s="353"/>
      <c r="AQ86" s="353"/>
      <c r="AR86" s="353"/>
      <c r="AS86" s="353"/>
      <c r="AT86" s="353"/>
      <c r="AU86" s="353"/>
      <c r="AV86" s="353"/>
      <c r="AW86" s="353"/>
      <c r="AX86" s="353"/>
      <c r="AY86" s="353"/>
      <c r="AZ86" s="353"/>
      <c r="BA86" s="353"/>
      <c r="BB86" s="353"/>
      <c r="BC86" s="353"/>
      <c r="BD86" s="353"/>
      <c r="BE86" s="353"/>
      <c r="BF86" s="353"/>
      <c r="BG86" s="353"/>
      <c r="BH86" s="353"/>
      <c r="BI86" s="353"/>
      <c r="BJ86" s="353"/>
      <c r="BK86" s="353"/>
      <c r="BL86" s="353"/>
      <c r="BM86" s="353"/>
      <c r="BN86" s="353"/>
      <c r="BO86" s="353"/>
    </row>
    <row r="87" spans="13:67">
      <c r="M87" s="353"/>
      <c r="N87" s="353"/>
      <c r="O87" s="353"/>
      <c r="P87" s="353"/>
      <c r="Q87" s="353"/>
      <c r="R87" s="353"/>
      <c r="S87" s="353"/>
      <c r="T87" s="353"/>
      <c r="U87" s="353"/>
      <c r="V87" s="353"/>
      <c r="W87" s="353"/>
      <c r="X87" s="353"/>
      <c r="Y87" s="353"/>
      <c r="Z87" s="353"/>
      <c r="AA87" s="353"/>
      <c r="AB87" s="353"/>
      <c r="AC87" s="353"/>
      <c r="AD87" s="353"/>
      <c r="AE87" s="353"/>
      <c r="AF87" s="353"/>
      <c r="AG87" s="353"/>
      <c r="AH87" s="353"/>
      <c r="AI87" s="353"/>
      <c r="AJ87" s="353"/>
      <c r="AK87" s="353"/>
      <c r="AL87" s="353"/>
      <c r="AM87" s="353"/>
      <c r="AN87" s="353"/>
      <c r="AO87" s="353"/>
      <c r="AP87" s="353"/>
      <c r="AQ87" s="353"/>
      <c r="AR87" s="353"/>
      <c r="AS87" s="353"/>
      <c r="AT87" s="353"/>
      <c r="AU87" s="353"/>
      <c r="AV87" s="353"/>
      <c r="AW87" s="353"/>
      <c r="AX87" s="353"/>
      <c r="AY87" s="353"/>
      <c r="AZ87" s="353"/>
      <c r="BA87" s="353"/>
      <c r="BB87" s="353"/>
      <c r="BC87" s="353"/>
      <c r="BD87" s="353"/>
      <c r="BE87" s="353"/>
      <c r="BF87" s="353"/>
      <c r="BG87" s="353"/>
      <c r="BH87" s="353"/>
      <c r="BI87" s="353"/>
      <c r="BJ87" s="353"/>
      <c r="BK87" s="353"/>
      <c r="BL87" s="353"/>
      <c r="BM87" s="353"/>
      <c r="BN87" s="353"/>
      <c r="BO87" s="353"/>
    </row>
    <row r="88" spans="13:67">
      <c r="M88" s="353"/>
      <c r="N88" s="353"/>
      <c r="O88" s="353"/>
      <c r="P88" s="353"/>
      <c r="Q88" s="353"/>
      <c r="R88" s="353"/>
      <c r="S88" s="353"/>
      <c r="T88" s="353"/>
      <c r="U88" s="353"/>
      <c r="V88" s="353"/>
      <c r="W88" s="353"/>
      <c r="X88" s="353"/>
      <c r="Y88" s="353"/>
      <c r="Z88" s="353"/>
      <c r="AA88" s="353"/>
      <c r="AB88" s="353"/>
      <c r="AC88" s="353"/>
      <c r="AD88" s="353"/>
      <c r="AE88" s="353"/>
      <c r="AF88" s="353"/>
      <c r="AG88" s="353"/>
      <c r="AH88" s="353"/>
      <c r="AI88" s="353"/>
      <c r="AJ88" s="353"/>
      <c r="AK88" s="353"/>
      <c r="AL88" s="353"/>
      <c r="AM88" s="353"/>
      <c r="AN88" s="353"/>
      <c r="AO88" s="353"/>
      <c r="AP88" s="353"/>
      <c r="AQ88" s="353"/>
      <c r="AR88" s="353"/>
      <c r="AS88" s="353"/>
      <c r="AT88" s="353"/>
      <c r="AU88" s="353"/>
      <c r="AV88" s="353"/>
      <c r="AW88" s="353"/>
      <c r="AX88" s="353"/>
      <c r="AY88" s="353"/>
      <c r="AZ88" s="353"/>
      <c r="BA88" s="353"/>
      <c r="BB88" s="353"/>
      <c r="BC88" s="353"/>
      <c r="BD88" s="353"/>
      <c r="BE88" s="353"/>
      <c r="BF88" s="353"/>
      <c r="BG88" s="353"/>
      <c r="BH88" s="353"/>
      <c r="BI88" s="353"/>
      <c r="BJ88" s="353"/>
      <c r="BK88" s="353"/>
      <c r="BL88" s="353"/>
      <c r="BM88" s="353"/>
      <c r="BN88" s="353"/>
      <c r="BO88" s="353"/>
    </row>
    <row r="89" spans="13:67">
      <c r="M89" s="353"/>
      <c r="N89" s="353"/>
      <c r="O89" s="353"/>
      <c r="P89" s="353"/>
      <c r="Q89" s="353"/>
      <c r="R89" s="353"/>
      <c r="S89" s="353"/>
      <c r="T89" s="353"/>
      <c r="U89" s="353"/>
      <c r="V89" s="353"/>
      <c r="W89" s="353"/>
      <c r="X89" s="353"/>
      <c r="Y89" s="353"/>
      <c r="Z89" s="353"/>
      <c r="AA89" s="353"/>
      <c r="AB89" s="353"/>
      <c r="AC89" s="353"/>
      <c r="AD89" s="353"/>
      <c r="AE89" s="353"/>
      <c r="AF89" s="353"/>
      <c r="AG89" s="353"/>
      <c r="AH89" s="353"/>
      <c r="AI89" s="353"/>
      <c r="AJ89" s="353"/>
      <c r="AK89" s="353"/>
      <c r="AL89" s="353"/>
      <c r="AM89" s="353"/>
      <c r="AN89" s="353"/>
      <c r="AO89" s="353"/>
      <c r="AP89" s="353"/>
      <c r="AQ89" s="353"/>
      <c r="AR89" s="353"/>
      <c r="AS89" s="353"/>
      <c r="AT89" s="353"/>
      <c r="AU89" s="353"/>
      <c r="AV89" s="353"/>
      <c r="AW89" s="353"/>
      <c r="AX89" s="353"/>
      <c r="AY89" s="353"/>
      <c r="AZ89" s="353"/>
      <c r="BA89" s="353"/>
      <c r="BB89" s="353"/>
      <c r="BC89" s="353"/>
      <c r="BD89" s="353"/>
      <c r="BE89" s="353"/>
      <c r="BF89" s="353"/>
      <c r="BG89" s="353"/>
      <c r="BH89" s="353"/>
      <c r="BI89" s="353"/>
      <c r="BJ89" s="353"/>
      <c r="BK89" s="353"/>
      <c r="BL89" s="353"/>
      <c r="BM89" s="353"/>
      <c r="BN89" s="353"/>
      <c r="BO89" s="353"/>
    </row>
    <row r="90" spans="13:67">
      <c r="M90" s="353"/>
      <c r="N90" s="353"/>
      <c r="O90" s="353"/>
      <c r="P90" s="353"/>
      <c r="Q90" s="353"/>
      <c r="R90" s="353"/>
      <c r="S90" s="353"/>
      <c r="T90" s="353"/>
      <c r="U90" s="353"/>
      <c r="V90" s="353"/>
      <c r="W90" s="353"/>
      <c r="X90" s="353"/>
      <c r="Y90" s="353"/>
      <c r="Z90" s="353"/>
      <c r="AA90" s="353"/>
      <c r="AB90" s="353"/>
      <c r="AC90" s="353"/>
      <c r="AD90" s="353"/>
      <c r="AE90" s="353"/>
      <c r="AF90" s="353"/>
      <c r="AG90" s="353"/>
      <c r="AH90" s="353"/>
      <c r="AI90" s="353"/>
      <c r="AJ90" s="353"/>
      <c r="AK90" s="353"/>
      <c r="AL90" s="353"/>
      <c r="AM90" s="353"/>
      <c r="AN90" s="353"/>
      <c r="AO90" s="353"/>
      <c r="AP90" s="353"/>
      <c r="AQ90" s="353"/>
      <c r="AR90" s="353"/>
      <c r="AS90" s="353"/>
      <c r="AT90" s="353"/>
      <c r="AU90" s="353"/>
      <c r="AV90" s="353"/>
      <c r="AW90" s="353"/>
      <c r="AX90" s="353"/>
      <c r="AY90" s="353"/>
      <c r="AZ90" s="353"/>
      <c r="BA90" s="353"/>
      <c r="BB90" s="353"/>
      <c r="BC90" s="353"/>
      <c r="BD90" s="353"/>
      <c r="BE90" s="353"/>
      <c r="BF90" s="353"/>
      <c r="BG90" s="353"/>
      <c r="BH90" s="353"/>
      <c r="BI90" s="353"/>
      <c r="BJ90" s="353"/>
      <c r="BK90" s="353"/>
      <c r="BL90" s="353"/>
      <c r="BM90" s="353"/>
      <c r="BN90" s="353"/>
      <c r="BO90" s="353"/>
    </row>
    <row r="91" spans="13:67">
      <c r="M91" s="353"/>
      <c r="N91" s="353"/>
      <c r="O91" s="353"/>
      <c r="P91" s="353"/>
      <c r="Q91" s="353"/>
      <c r="R91" s="353"/>
      <c r="S91" s="353"/>
      <c r="T91" s="353"/>
      <c r="U91" s="353"/>
      <c r="V91" s="353"/>
      <c r="W91" s="353"/>
      <c r="X91" s="353"/>
      <c r="Y91" s="353"/>
      <c r="Z91" s="353"/>
      <c r="AA91" s="353"/>
      <c r="AB91" s="353"/>
      <c r="AC91" s="353"/>
      <c r="AD91" s="353"/>
      <c r="AE91" s="353"/>
      <c r="AF91" s="353"/>
      <c r="AG91" s="353"/>
      <c r="AH91" s="353"/>
      <c r="AI91" s="353"/>
      <c r="AJ91" s="353"/>
      <c r="AK91" s="353"/>
      <c r="AL91" s="353"/>
      <c r="AM91" s="353"/>
      <c r="AN91" s="353"/>
      <c r="AO91" s="353"/>
      <c r="AP91" s="353"/>
      <c r="AQ91" s="353"/>
      <c r="AR91" s="353"/>
      <c r="AS91" s="353"/>
      <c r="AT91" s="353"/>
      <c r="AU91" s="353"/>
      <c r="AV91" s="353"/>
      <c r="AW91" s="353"/>
      <c r="AX91" s="353"/>
      <c r="AY91" s="353"/>
      <c r="AZ91" s="353"/>
      <c r="BA91" s="353"/>
      <c r="BB91" s="353"/>
      <c r="BC91" s="353"/>
      <c r="BD91" s="353"/>
      <c r="BE91" s="353"/>
      <c r="BF91" s="353"/>
      <c r="BG91" s="353"/>
      <c r="BH91" s="353"/>
      <c r="BI91" s="353"/>
      <c r="BJ91" s="353"/>
      <c r="BK91" s="353"/>
      <c r="BL91" s="353"/>
      <c r="BM91" s="353"/>
      <c r="BN91" s="353"/>
      <c r="BO91" s="353"/>
    </row>
    <row r="92" spans="13:67">
      <c r="M92" s="353"/>
      <c r="N92" s="353"/>
      <c r="O92" s="353"/>
      <c r="P92" s="353"/>
      <c r="Q92" s="353"/>
      <c r="R92" s="353"/>
      <c r="S92" s="353"/>
      <c r="T92" s="353"/>
      <c r="U92" s="353"/>
      <c r="V92" s="353"/>
      <c r="W92" s="353"/>
      <c r="X92" s="353"/>
      <c r="Y92" s="353"/>
      <c r="Z92" s="353"/>
      <c r="AA92" s="353"/>
      <c r="AB92" s="353"/>
      <c r="AC92" s="353"/>
      <c r="AD92" s="353"/>
      <c r="AE92" s="353"/>
      <c r="AF92" s="353"/>
      <c r="AG92" s="353"/>
      <c r="AH92" s="353"/>
      <c r="AI92" s="353"/>
      <c r="AJ92" s="353"/>
      <c r="AK92" s="353"/>
      <c r="AL92" s="353"/>
      <c r="AM92" s="353"/>
      <c r="AN92" s="353"/>
      <c r="AO92" s="353"/>
      <c r="AP92" s="353"/>
      <c r="AQ92" s="353"/>
      <c r="AR92" s="353"/>
      <c r="AS92" s="353"/>
      <c r="AT92" s="353"/>
      <c r="AU92" s="353"/>
      <c r="AV92" s="353"/>
      <c r="AW92" s="353"/>
      <c r="AX92" s="353"/>
      <c r="AY92" s="353"/>
      <c r="AZ92" s="353"/>
      <c r="BA92" s="353"/>
      <c r="BB92" s="353"/>
      <c r="BC92" s="353"/>
      <c r="BD92" s="353"/>
      <c r="BE92" s="353"/>
      <c r="BF92" s="353"/>
      <c r="BG92" s="353"/>
      <c r="BH92" s="353"/>
      <c r="BI92" s="353"/>
      <c r="BJ92" s="353"/>
      <c r="BK92" s="353"/>
      <c r="BL92" s="353"/>
      <c r="BM92" s="353"/>
      <c r="BN92" s="353"/>
      <c r="BO92" s="353"/>
    </row>
    <row r="93" spans="13:67">
      <c r="M93" s="353"/>
      <c r="N93" s="353"/>
      <c r="O93" s="353"/>
      <c r="P93" s="353"/>
      <c r="Q93" s="353"/>
      <c r="R93" s="353"/>
      <c r="S93" s="353"/>
      <c r="T93" s="353"/>
      <c r="U93" s="353"/>
      <c r="V93" s="353"/>
      <c r="W93" s="353"/>
      <c r="X93" s="353"/>
      <c r="Y93" s="353"/>
      <c r="Z93" s="353"/>
      <c r="AA93" s="353"/>
      <c r="AB93" s="353"/>
      <c r="AC93" s="353"/>
      <c r="AD93" s="353"/>
      <c r="AE93" s="353"/>
      <c r="AF93" s="353"/>
      <c r="AG93" s="353"/>
      <c r="AH93" s="353"/>
      <c r="AI93" s="353"/>
      <c r="AJ93" s="353"/>
      <c r="AK93" s="353"/>
      <c r="AL93" s="353"/>
      <c r="AM93" s="353"/>
      <c r="AN93" s="353"/>
      <c r="AO93" s="353"/>
      <c r="AP93" s="353"/>
      <c r="AQ93" s="353"/>
      <c r="AR93" s="353"/>
      <c r="AS93" s="353"/>
      <c r="AT93" s="353"/>
      <c r="AU93" s="353"/>
      <c r="AV93" s="353"/>
      <c r="AW93" s="353"/>
      <c r="AX93" s="353"/>
      <c r="AY93" s="353"/>
      <c r="AZ93" s="353"/>
      <c r="BA93" s="353"/>
      <c r="BB93" s="353"/>
      <c r="BC93" s="353"/>
      <c r="BD93" s="353"/>
      <c r="BE93" s="353"/>
      <c r="BF93" s="353"/>
      <c r="BG93" s="353"/>
      <c r="BH93" s="353"/>
      <c r="BI93" s="353"/>
      <c r="BJ93" s="353"/>
      <c r="BK93" s="353"/>
      <c r="BL93" s="353"/>
      <c r="BM93" s="353"/>
      <c r="BN93" s="353"/>
      <c r="BO93" s="353"/>
    </row>
    <row r="94" spans="13:67">
      <c r="M94" s="353"/>
      <c r="N94" s="353"/>
      <c r="O94" s="353"/>
      <c r="P94" s="353"/>
      <c r="Q94" s="353"/>
      <c r="R94" s="353"/>
      <c r="S94" s="353"/>
      <c r="T94" s="353"/>
      <c r="U94" s="353"/>
      <c r="V94" s="353"/>
      <c r="W94" s="353"/>
      <c r="X94" s="353"/>
      <c r="Y94" s="353"/>
      <c r="Z94" s="353"/>
      <c r="AA94" s="353"/>
      <c r="AB94" s="353"/>
      <c r="AC94" s="353"/>
      <c r="AD94" s="353"/>
      <c r="AE94" s="353"/>
      <c r="AF94" s="353"/>
      <c r="AG94" s="353"/>
      <c r="AH94" s="353"/>
      <c r="AI94" s="353"/>
      <c r="AJ94" s="353"/>
      <c r="AK94" s="353"/>
      <c r="AL94" s="353"/>
      <c r="AM94" s="353"/>
      <c r="AN94" s="353"/>
      <c r="AO94" s="353"/>
      <c r="AP94" s="353"/>
      <c r="AQ94" s="353"/>
      <c r="AR94" s="353"/>
      <c r="AS94" s="353"/>
      <c r="AT94" s="353"/>
      <c r="AU94" s="353"/>
      <c r="AV94" s="353"/>
      <c r="AW94" s="353"/>
      <c r="AX94" s="353"/>
      <c r="AY94" s="353"/>
      <c r="AZ94" s="353"/>
      <c r="BA94" s="353"/>
      <c r="BB94" s="353"/>
      <c r="BC94" s="353"/>
      <c r="BD94" s="353"/>
      <c r="BE94" s="353"/>
      <c r="BF94" s="353"/>
      <c r="BG94" s="353"/>
      <c r="BH94" s="353"/>
      <c r="BI94" s="353"/>
      <c r="BJ94" s="353"/>
      <c r="BK94" s="353"/>
      <c r="BL94" s="353"/>
      <c r="BM94" s="353"/>
      <c r="BN94" s="353"/>
      <c r="BO94" s="353"/>
    </row>
    <row r="95" spans="13:67">
      <c r="M95" s="353"/>
      <c r="N95" s="353"/>
      <c r="O95" s="353"/>
      <c r="P95" s="353"/>
      <c r="Q95" s="353"/>
      <c r="R95" s="353"/>
      <c r="S95" s="353"/>
      <c r="T95" s="353"/>
      <c r="U95" s="353"/>
      <c r="V95" s="353"/>
      <c r="W95" s="353"/>
      <c r="X95" s="353"/>
      <c r="Y95" s="353"/>
      <c r="Z95" s="353"/>
      <c r="AA95" s="353"/>
      <c r="AB95" s="353"/>
      <c r="AC95" s="353"/>
      <c r="AD95" s="353"/>
      <c r="AE95" s="353"/>
      <c r="AF95" s="353"/>
      <c r="AG95" s="353"/>
      <c r="AH95" s="353"/>
      <c r="AI95" s="353"/>
      <c r="AJ95" s="353"/>
      <c r="AK95" s="353"/>
      <c r="AL95" s="353"/>
      <c r="AM95" s="353"/>
      <c r="AN95" s="353"/>
      <c r="AO95" s="353"/>
      <c r="AP95" s="353"/>
      <c r="AQ95" s="353"/>
      <c r="AR95" s="353"/>
      <c r="AS95" s="353"/>
      <c r="AT95" s="353"/>
      <c r="AU95" s="353"/>
      <c r="AV95" s="353"/>
      <c r="AW95" s="353"/>
      <c r="AX95" s="353"/>
      <c r="AY95" s="353"/>
      <c r="AZ95" s="353"/>
      <c r="BA95" s="353"/>
      <c r="BB95" s="353"/>
      <c r="BC95" s="353"/>
      <c r="BD95" s="353"/>
      <c r="BE95" s="353"/>
      <c r="BF95" s="353"/>
      <c r="BG95" s="353"/>
      <c r="BH95" s="353"/>
      <c r="BI95" s="353"/>
      <c r="BJ95" s="353"/>
      <c r="BK95" s="353"/>
      <c r="BL95" s="353"/>
      <c r="BM95" s="353"/>
      <c r="BN95" s="353"/>
      <c r="BO95" s="353"/>
    </row>
    <row r="96" spans="13:67">
      <c r="M96" s="353"/>
      <c r="N96" s="353"/>
      <c r="O96" s="353"/>
      <c r="P96" s="353"/>
      <c r="Q96" s="353"/>
      <c r="R96" s="353"/>
      <c r="S96" s="353"/>
      <c r="T96" s="353"/>
      <c r="U96" s="353"/>
      <c r="V96" s="353"/>
      <c r="W96" s="353"/>
      <c r="X96" s="353"/>
      <c r="Y96" s="353"/>
      <c r="Z96" s="353"/>
      <c r="AA96" s="353"/>
      <c r="AB96" s="353"/>
      <c r="AC96" s="353"/>
      <c r="AD96" s="353"/>
      <c r="AE96" s="353"/>
      <c r="AF96" s="353"/>
      <c r="AG96" s="353"/>
      <c r="AH96" s="353"/>
      <c r="AI96" s="353"/>
      <c r="AJ96" s="353"/>
      <c r="AK96" s="353"/>
      <c r="AL96" s="353"/>
      <c r="AM96" s="353"/>
      <c r="AN96" s="353"/>
      <c r="AO96" s="353"/>
      <c r="AP96" s="353"/>
      <c r="AQ96" s="353"/>
      <c r="AR96" s="353"/>
      <c r="AS96" s="353"/>
      <c r="AT96" s="353"/>
      <c r="AU96" s="353"/>
      <c r="AV96" s="353"/>
      <c r="AW96" s="353"/>
      <c r="AX96" s="353"/>
      <c r="AY96" s="353"/>
      <c r="AZ96" s="353"/>
      <c r="BA96" s="353"/>
      <c r="BB96" s="353"/>
      <c r="BC96" s="353"/>
      <c r="BD96" s="353"/>
      <c r="BE96" s="353"/>
      <c r="BF96" s="353"/>
      <c r="BG96" s="353"/>
      <c r="BH96" s="353"/>
      <c r="BI96" s="353"/>
      <c r="BJ96" s="353"/>
      <c r="BK96" s="353"/>
      <c r="BL96" s="353"/>
      <c r="BM96" s="353"/>
      <c r="BN96" s="353"/>
      <c r="BO96" s="353"/>
    </row>
    <row r="97" spans="13:67">
      <c r="M97" s="353"/>
      <c r="N97" s="353"/>
      <c r="O97" s="353"/>
      <c r="P97" s="353"/>
      <c r="Q97" s="353"/>
      <c r="R97" s="353"/>
      <c r="S97" s="353"/>
      <c r="T97" s="353"/>
      <c r="U97" s="353"/>
      <c r="V97" s="353"/>
      <c r="W97" s="353"/>
      <c r="X97" s="353"/>
      <c r="Y97" s="353"/>
      <c r="Z97" s="353"/>
      <c r="AA97" s="353"/>
      <c r="AB97" s="353"/>
      <c r="AC97" s="353"/>
      <c r="AD97" s="353"/>
      <c r="AE97" s="353"/>
      <c r="AF97" s="353"/>
      <c r="AG97" s="353"/>
      <c r="AH97" s="353"/>
      <c r="AI97" s="353"/>
      <c r="AJ97" s="353"/>
      <c r="AK97" s="353"/>
      <c r="AL97" s="353"/>
      <c r="AM97" s="353"/>
      <c r="AN97" s="353"/>
      <c r="AO97" s="353"/>
      <c r="AP97" s="353"/>
      <c r="AQ97" s="353"/>
      <c r="AR97" s="353"/>
      <c r="AS97" s="353"/>
      <c r="AT97" s="353"/>
      <c r="AU97" s="353"/>
      <c r="AV97" s="353"/>
      <c r="AW97" s="353"/>
      <c r="AX97" s="353"/>
      <c r="AY97" s="353"/>
      <c r="AZ97" s="353"/>
      <c r="BA97" s="353"/>
      <c r="BB97" s="353"/>
      <c r="BC97" s="353"/>
      <c r="BD97" s="353"/>
      <c r="BE97" s="353"/>
      <c r="BF97" s="353"/>
      <c r="BG97" s="353"/>
      <c r="BH97" s="353"/>
      <c r="BI97" s="353"/>
      <c r="BJ97" s="353"/>
      <c r="BK97" s="353"/>
      <c r="BL97" s="353"/>
      <c r="BM97" s="353"/>
      <c r="BN97" s="353"/>
      <c r="BO97" s="353"/>
    </row>
    <row r="98" spans="13:67">
      <c r="M98" s="353"/>
      <c r="N98" s="353"/>
      <c r="O98" s="353"/>
      <c r="P98" s="353"/>
      <c r="Q98" s="353"/>
      <c r="R98" s="353"/>
      <c r="S98" s="353"/>
      <c r="T98" s="353"/>
      <c r="U98" s="353"/>
      <c r="V98" s="353"/>
      <c r="W98" s="353"/>
      <c r="X98" s="353"/>
      <c r="Y98" s="353"/>
      <c r="Z98" s="353"/>
      <c r="AA98" s="353"/>
      <c r="AB98" s="353"/>
      <c r="AC98" s="353"/>
      <c r="AD98" s="353"/>
      <c r="AE98" s="353"/>
      <c r="AF98" s="353"/>
      <c r="AG98" s="353"/>
      <c r="AH98" s="353"/>
      <c r="AI98" s="353"/>
      <c r="AJ98" s="353"/>
      <c r="AK98" s="353"/>
      <c r="AL98" s="353"/>
      <c r="AM98" s="353"/>
      <c r="AN98" s="353"/>
      <c r="AO98" s="353"/>
      <c r="AP98" s="353"/>
      <c r="AQ98" s="353"/>
      <c r="AR98" s="353"/>
      <c r="AS98" s="353"/>
      <c r="AT98" s="353"/>
      <c r="AU98" s="353"/>
      <c r="AV98" s="353"/>
      <c r="AW98" s="353"/>
      <c r="AX98" s="353"/>
      <c r="AY98" s="353"/>
      <c r="AZ98" s="353"/>
      <c r="BA98" s="353"/>
      <c r="BB98" s="353"/>
      <c r="BC98" s="353"/>
      <c r="BD98" s="353"/>
      <c r="BE98" s="353"/>
      <c r="BF98" s="353"/>
      <c r="BG98" s="353"/>
      <c r="BH98" s="353"/>
      <c r="BI98" s="353"/>
      <c r="BJ98" s="353"/>
      <c r="BK98" s="353"/>
      <c r="BL98" s="353"/>
      <c r="BM98" s="353"/>
      <c r="BN98" s="353"/>
      <c r="BO98" s="353"/>
    </row>
    <row r="99" spans="13:67">
      <c r="M99" s="353"/>
      <c r="N99" s="353"/>
      <c r="O99" s="353"/>
      <c r="P99" s="353"/>
      <c r="Q99" s="353"/>
      <c r="R99" s="353"/>
      <c r="S99" s="353"/>
      <c r="T99" s="353"/>
      <c r="U99" s="353"/>
      <c r="V99" s="353"/>
      <c r="W99" s="353"/>
      <c r="X99" s="353"/>
      <c r="Y99" s="353"/>
      <c r="Z99" s="353"/>
      <c r="AA99" s="353"/>
      <c r="AB99" s="353"/>
      <c r="AC99" s="353"/>
      <c r="AD99" s="353"/>
      <c r="AE99" s="353"/>
      <c r="AF99" s="353"/>
      <c r="AG99" s="353"/>
      <c r="AH99" s="353"/>
      <c r="AI99" s="353"/>
      <c r="AJ99" s="353"/>
      <c r="AK99" s="353"/>
      <c r="AL99" s="353"/>
      <c r="AM99" s="353"/>
      <c r="AN99" s="353"/>
      <c r="AO99" s="353"/>
      <c r="AP99" s="353"/>
      <c r="AQ99" s="353"/>
      <c r="AR99" s="353"/>
      <c r="AS99" s="353"/>
      <c r="AT99" s="353"/>
      <c r="AU99" s="353"/>
      <c r="AV99" s="353"/>
      <c r="AW99" s="353"/>
      <c r="AX99" s="353"/>
      <c r="AY99" s="353"/>
      <c r="AZ99" s="353"/>
      <c r="BA99" s="353"/>
      <c r="BB99" s="353"/>
      <c r="BC99" s="353"/>
      <c r="BD99" s="353"/>
      <c r="BE99" s="353"/>
      <c r="BF99" s="353"/>
      <c r="BG99" s="353"/>
      <c r="BH99" s="353"/>
      <c r="BI99" s="353"/>
      <c r="BJ99" s="353"/>
      <c r="BK99" s="353"/>
      <c r="BL99" s="353"/>
      <c r="BM99" s="353"/>
      <c r="BN99" s="353"/>
      <c r="BO99" s="353"/>
    </row>
    <row r="100" spans="13:67">
      <c r="M100" s="353"/>
      <c r="N100" s="353"/>
      <c r="O100" s="353"/>
      <c r="P100" s="353"/>
      <c r="Q100" s="353"/>
      <c r="R100" s="353"/>
      <c r="S100" s="353"/>
      <c r="T100" s="353"/>
      <c r="U100" s="353"/>
      <c r="V100" s="353"/>
      <c r="W100" s="353"/>
      <c r="X100" s="353"/>
      <c r="Y100" s="353"/>
      <c r="Z100" s="353"/>
      <c r="AA100" s="353"/>
      <c r="AB100" s="353"/>
      <c r="AC100" s="353"/>
      <c r="AD100" s="353"/>
      <c r="AE100" s="353"/>
      <c r="AF100" s="353"/>
      <c r="AG100" s="353"/>
      <c r="AH100" s="353"/>
      <c r="AI100" s="353"/>
      <c r="AJ100" s="353"/>
      <c r="AK100" s="353"/>
      <c r="AL100" s="353"/>
      <c r="AM100" s="353"/>
      <c r="AN100" s="353"/>
      <c r="AO100" s="353"/>
      <c r="AP100" s="353"/>
      <c r="AQ100" s="353"/>
      <c r="AR100" s="353"/>
      <c r="AS100" s="353"/>
      <c r="AT100" s="353"/>
      <c r="AU100" s="353"/>
      <c r="AV100" s="353"/>
      <c r="AW100" s="353"/>
      <c r="AX100" s="353"/>
      <c r="AY100" s="353"/>
      <c r="AZ100" s="353"/>
      <c r="BA100" s="353"/>
      <c r="BB100" s="353"/>
      <c r="BC100" s="353"/>
      <c r="BD100" s="353"/>
      <c r="BE100" s="353"/>
      <c r="BF100" s="353"/>
      <c r="BG100" s="353"/>
      <c r="BH100" s="353"/>
      <c r="BI100" s="353"/>
      <c r="BJ100" s="353"/>
      <c r="BK100" s="353"/>
      <c r="BL100" s="353"/>
      <c r="BM100" s="353"/>
      <c r="BN100" s="353"/>
      <c r="BO100" s="353"/>
    </row>
    <row r="101" spans="13:67">
      <c r="M101" s="353"/>
      <c r="N101" s="353"/>
      <c r="O101" s="353"/>
      <c r="P101" s="353"/>
      <c r="Q101" s="353"/>
      <c r="R101" s="353"/>
      <c r="S101" s="353"/>
      <c r="T101" s="353"/>
      <c r="U101" s="353"/>
      <c r="V101" s="353"/>
      <c r="W101" s="353"/>
      <c r="X101" s="353"/>
      <c r="Y101" s="353"/>
      <c r="Z101" s="353"/>
      <c r="AA101" s="353"/>
      <c r="AB101" s="353"/>
      <c r="AC101" s="353"/>
      <c r="AD101" s="353"/>
      <c r="AE101" s="353"/>
      <c r="AF101" s="353"/>
      <c r="AG101" s="353"/>
      <c r="AH101" s="353"/>
      <c r="AI101" s="353"/>
      <c r="AJ101" s="353"/>
      <c r="AK101" s="353"/>
      <c r="AL101" s="353"/>
      <c r="AM101" s="353"/>
      <c r="AN101" s="353"/>
      <c r="AO101" s="353"/>
      <c r="AP101" s="353"/>
      <c r="AQ101" s="353"/>
      <c r="AR101" s="353"/>
      <c r="AS101" s="353"/>
      <c r="AT101" s="353"/>
      <c r="AU101" s="353"/>
      <c r="AV101" s="353"/>
      <c r="AW101" s="353"/>
      <c r="AX101" s="353"/>
      <c r="AY101" s="353"/>
      <c r="AZ101" s="353"/>
      <c r="BA101" s="353"/>
      <c r="BB101" s="353"/>
      <c r="BC101" s="353"/>
      <c r="BD101" s="353"/>
      <c r="BE101" s="353"/>
      <c r="BF101" s="353"/>
      <c r="BG101" s="353"/>
      <c r="BH101" s="353"/>
      <c r="BI101" s="353"/>
      <c r="BJ101" s="353"/>
      <c r="BK101" s="353"/>
      <c r="BL101" s="353"/>
      <c r="BM101" s="353"/>
      <c r="BN101" s="353"/>
      <c r="BO101" s="353"/>
    </row>
    <row r="102" spans="13:67">
      <c r="M102" s="353"/>
      <c r="N102" s="353"/>
      <c r="O102" s="353"/>
      <c r="P102" s="353"/>
      <c r="Q102" s="353"/>
      <c r="R102" s="353"/>
      <c r="S102" s="353"/>
      <c r="T102" s="353"/>
      <c r="U102" s="353"/>
      <c r="V102" s="353"/>
      <c r="W102" s="353"/>
      <c r="X102" s="353"/>
      <c r="Y102" s="353"/>
      <c r="Z102" s="353"/>
      <c r="AA102" s="353"/>
      <c r="AB102" s="353"/>
      <c r="AC102" s="353"/>
      <c r="AD102" s="353"/>
      <c r="AE102" s="353"/>
      <c r="AF102" s="353"/>
      <c r="AG102" s="353"/>
      <c r="AH102" s="353"/>
      <c r="AI102" s="353"/>
      <c r="AJ102" s="353"/>
      <c r="AK102" s="353"/>
      <c r="AL102" s="353"/>
      <c r="AM102" s="353"/>
      <c r="AN102" s="353"/>
      <c r="AO102" s="353"/>
      <c r="AP102" s="353"/>
      <c r="AQ102" s="353"/>
      <c r="AR102" s="353"/>
      <c r="AS102" s="353"/>
      <c r="AT102" s="353"/>
      <c r="AU102" s="353"/>
      <c r="AV102" s="353"/>
      <c r="AW102" s="353"/>
      <c r="AX102" s="353"/>
      <c r="AY102" s="353"/>
      <c r="AZ102" s="353"/>
      <c r="BA102" s="353"/>
      <c r="BB102" s="353"/>
      <c r="BC102" s="353"/>
      <c r="BD102" s="353"/>
      <c r="BE102" s="353"/>
      <c r="BF102" s="353"/>
      <c r="BG102" s="353"/>
      <c r="BH102" s="353"/>
      <c r="BI102" s="353"/>
      <c r="BJ102" s="353"/>
      <c r="BK102" s="353"/>
      <c r="BL102" s="353"/>
      <c r="BM102" s="353"/>
      <c r="BN102" s="353"/>
      <c r="BO102" s="353"/>
    </row>
    <row r="103" spans="13:67">
      <c r="M103" s="353"/>
      <c r="N103" s="353"/>
      <c r="O103" s="353"/>
      <c r="P103" s="353"/>
      <c r="Q103" s="353"/>
      <c r="R103" s="353"/>
      <c r="S103" s="353"/>
      <c r="T103" s="353"/>
      <c r="U103" s="353"/>
      <c r="V103" s="353"/>
      <c r="W103" s="353"/>
      <c r="X103" s="353"/>
      <c r="Y103" s="353"/>
      <c r="Z103" s="353"/>
      <c r="AA103" s="353"/>
      <c r="AB103" s="353"/>
      <c r="AC103" s="353"/>
      <c r="AD103" s="353"/>
      <c r="AE103" s="353"/>
      <c r="AF103" s="353"/>
      <c r="AG103" s="353"/>
      <c r="AH103" s="353"/>
      <c r="AI103" s="353"/>
      <c r="AJ103" s="353"/>
      <c r="AK103" s="353"/>
      <c r="AL103" s="353"/>
      <c r="AM103" s="353"/>
      <c r="AN103" s="353"/>
      <c r="AO103" s="353"/>
      <c r="AP103" s="353"/>
      <c r="AQ103" s="353"/>
      <c r="AR103" s="353"/>
      <c r="AS103" s="353"/>
      <c r="AT103" s="353"/>
      <c r="AU103" s="353"/>
      <c r="AV103" s="353"/>
      <c r="AW103" s="353"/>
      <c r="AX103" s="353"/>
      <c r="AY103" s="353"/>
      <c r="AZ103" s="353"/>
      <c r="BA103" s="353"/>
      <c r="BB103" s="353"/>
      <c r="BC103" s="353"/>
      <c r="BD103" s="353"/>
      <c r="BE103" s="353"/>
      <c r="BF103" s="353"/>
      <c r="BG103" s="353"/>
      <c r="BH103" s="353"/>
      <c r="BI103" s="353"/>
      <c r="BJ103" s="353"/>
      <c r="BK103" s="353"/>
      <c r="BL103" s="353"/>
      <c r="BM103" s="353"/>
      <c r="BN103" s="353"/>
      <c r="BO103" s="353"/>
    </row>
    <row r="104" spans="13:67">
      <c r="M104" s="353"/>
      <c r="N104" s="353"/>
      <c r="O104" s="353"/>
      <c r="P104" s="353"/>
      <c r="Q104" s="353"/>
      <c r="R104" s="353"/>
      <c r="S104" s="353"/>
      <c r="T104" s="353"/>
      <c r="U104" s="353"/>
      <c r="V104" s="353"/>
      <c r="W104" s="353"/>
      <c r="X104" s="353"/>
      <c r="Y104" s="353"/>
      <c r="Z104" s="353"/>
      <c r="AA104" s="353"/>
      <c r="AB104" s="353"/>
      <c r="AC104" s="353"/>
      <c r="AD104" s="353"/>
      <c r="AE104" s="353"/>
      <c r="AF104" s="353"/>
      <c r="AG104" s="353"/>
      <c r="AH104" s="353"/>
      <c r="AI104" s="353"/>
      <c r="AJ104" s="353"/>
      <c r="AK104" s="353"/>
      <c r="AL104" s="353"/>
      <c r="AM104" s="353"/>
      <c r="AN104" s="353"/>
      <c r="AO104" s="353"/>
      <c r="AP104" s="353"/>
      <c r="AQ104" s="353"/>
      <c r="AR104" s="353"/>
      <c r="AS104" s="353"/>
      <c r="AT104" s="353"/>
      <c r="AU104" s="353"/>
      <c r="AV104" s="353"/>
      <c r="AW104" s="353"/>
      <c r="AX104" s="353"/>
      <c r="AY104" s="353"/>
      <c r="AZ104" s="353"/>
      <c r="BA104" s="353"/>
      <c r="BB104" s="353"/>
      <c r="BC104" s="353"/>
      <c r="BD104" s="353"/>
      <c r="BE104" s="353"/>
      <c r="BF104" s="353"/>
      <c r="BG104" s="353"/>
      <c r="BH104" s="353"/>
      <c r="BI104" s="353"/>
      <c r="BJ104" s="353"/>
      <c r="BK104" s="353"/>
      <c r="BL104" s="353"/>
      <c r="BM104" s="353"/>
      <c r="BN104" s="353"/>
      <c r="BO104" s="353"/>
    </row>
    <row r="105" spans="13:67">
      <c r="M105" s="353"/>
      <c r="N105" s="353"/>
      <c r="O105" s="353"/>
      <c r="P105" s="353"/>
      <c r="Q105" s="353"/>
      <c r="R105" s="353"/>
      <c r="S105" s="353"/>
      <c r="T105" s="353"/>
      <c r="U105" s="353"/>
      <c r="V105" s="353"/>
      <c r="W105" s="353"/>
      <c r="X105" s="353"/>
      <c r="Y105" s="353"/>
      <c r="Z105" s="353"/>
      <c r="AA105" s="353"/>
      <c r="AB105" s="353"/>
      <c r="AC105" s="353"/>
      <c r="AD105" s="353"/>
      <c r="AE105" s="353"/>
      <c r="AF105" s="353"/>
      <c r="AG105" s="353"/>
      <c r="AH105" s="353"/>
      <c r="AI105" s="353"/>
      <c r="AJ105" s="353"/>
      <c r="AK105" s="353"/>
      <c r="AL105" s="353"/>
      <c r="AM105" s="353"/>
      <c r="AN105" s="353"/>
      <c r="AO105" s="353"/>
      <c r="AP105" s="353"/>
      <c r="AQ105" s="353"/>
      <c r="AR105" s="353"/>
      <c r="AS105" s="353"/>
      <c r="AT105" s="353"/>
      <c r="AU105" s="353"/>
      <c r="AV105" s="353"/>
      <c r="AW105" s="353"/>
      <c r="AX105" s="353"/>
      <c r="AY105" s="353"/>
      <c r="AZ105" s="353"/>
      <c r="BA105" s="353"/>
      <c r="BB105" s="353"/>
      <c r="BC105" s="353"/>
      <c r="BD105" s="353"/>
      <c r="BE105" s="353"/>
      <c r="BF105" s="353"/>
      <c r="BG105" s="353"/>
      <c r="BH105" s="353"/>
      <c r="BI105" s="353"/>
      <c r="BJ105" s="353"/>
      <c r="BK105" s="353"/>
      <c r="BL105" s="353"/>
      <c r="BM105" s="353"/>
      <c r="BN105" s="353"/>
      <c r="BO105" s="353"/>
    </row>
    <row r="106" spans="13:67">
      <c r="M106" s="353"/>
      <c r="N106" s="353"/>
      <c r="O106" s="353"/>
      <c r="P106" s="353"/>
      <c r="Q106" s="353"/>
      <c r="R106" s="353"/>
      <c r="S106" s="353"/>
      <c r="T106" s="353"/>
      <c r="U106" s="353"/>
      <c r="V106" s="353"/>
      <c r="W106" s="353"/>
      <c r="X106" s="353"/>
      <c r="Y106" s="353"/>
      <c r="Z106" s="353"/>
      <c r="AA106" s="353"/>
      <c r="AB106" s="353"/>
      <c r="AC106" s="353"/>
      <c r="AD106" s="353"/>
      <c r="AE106" s="353"/>
      <c r="AF106" s="353"/>
      <c r="AG106" s="353"/>
      <c r="AH106" s="353"/>
      <c r="AI106" s="353"/>
      <c r="AJ106" s="353"/>
      <c r="AK106" s="353"/>
      <c r="AL106" s="353"/>
      <c r="AM106" s="353"/>
      <c r="AN106" s="353"/>
      <c r="AO106" s="353"/>
      <c r="AP106" s="353"/>
      <c r="AQ106" s="353"/>
      <c r="AR106" s="353"/>
      <c r="AS106" s="353"/>
      <c r="AT106" s="353"/>
      <c r="AU106" s="353"/>
      <c r="AV106" s="353"/>
      <c r="AW106" s="353"/>
      <c r="AX106" s="353"/>
      <c r="AY106" s="353"/>
      <c r="AZ106" s="353"/>
      <c r="BA106" s="353"/>
      <c r="BB106" s="353"/>
      <c r="BC106" s="353"/>
      <c r="BD106" s="353"/>
      <c r="BE106" s="353"/>
      <c r="BF106" s="353"/>
      <c r="BG106" s="353"/>
      <c r="BH106" s="353"/>
      <c r="BI106" s="353"/>
      <c r="BJ106" s="353"/>
      <c r="BK106" s="353"/>
      <c r="BL106" s="353"/>
      <c r="BM106" s="353"/>
      <c r="BN106" s="353"/>
      <c r="BO106" s="353"/>
    </row>
    <row r="107" spans="13:67">
      <c r="M107" s="353"/>
      <c r="N107" s="353"/>
      <c r="O107" s="353"/>
      <c r="P107" s="353"/>
      <c r="Q107" s="353"/>
      <c r="R107" s="353"/>
      <c r="S107" s="353"/>
      <c r="T107" s="353"/>
      <c r="U107" s="353"/>
      <c r="V107" s="353"/>
      <c r="W107" s="353"/>
      <c r="X107" s="353"/>
      <c r="Y107" s="353"/>
      <c r="Z107" s="353"/>
      <c r="AA107" s="353"/>
      <c r="AB107" s="353"/>
      <c r="AC107" s="353"/>
      <c r="AD107" s="353"/>
      <c r="AE107" s="353"/>
      <c r="AF107" s="353"/>
      <c r="AG107" s="353"/>
      <c r="AH107" s="353"/>
      <c r="AI107" s="353"/>
      <c r="AJ107" s="353"/>
      <c r="AK107" s="353"/>
      <c r="AL107" s="353"/>
      <c r="AM107" s="353"/>
      <c r="AN107" s="353"/>
      <c r="AO107" s="353"/>
      <c r="AP107" s="353"/>
      <c r="AQ107" s="353"/>
      <c r="AR107" s="353"/>
      <c r="AS107" s="353"/>
      <c r="AT107" s="353"/>
      <c r="AU107" s="353"/>
      <c r="AV107" s="353"/>
      <c r="AW107" s="353"/>
      <c r="AX107" s="353"/>
      <c r="AY107" s="353"/>
      <c r="AZ107" s="353"/>
      <c r="BA107" s="353"/>
      <c r="BB107" s="353"/>
      <c r="BC107" s="353"/>
      <c r="BD107" s="353"/>
      <c r="BE107" s="353"/>
      <c r="BF107" s="353"/>
      <c r="BG107" s="353"/>
      <c r="BH107" s="353"/>
      <c r="BI107" s="353"/>
      <c r="BJ107" s="353"/>
      <c r="BK107" s="353"/>
      <c r="BL107" s="353"/>
      <c r="BM107" s="353"/>
      <c r="BN107" s="353"/>
      <c r="BO107" s="353"/>
    </row>
    <row r="108" spans="13:67">
      <c r="M108" s="353"/>
      <c r="N108" s="353"/>
      <c r="O108" s="353"/>
      <c r="P108" s="353"/>
      <c r="Q108" s="353"/>
      <c r="R108" s="353"/>
      <c r="S108" s="353"/>
      <c r="T108" s="353"/>
      <c r="U108" s="353"/>
      <c r="V108" s="353"/>
      <c r="W108" s="353"/>
      <c r="X108" s="353"/>
      <c r="Y108" s="353"/>
      <c r="Z108" s="353"/>
      <c r="AA108" s="353"/>
      <c r="AB108" s="353"/>
      <c r="AC108" s="353"/>
      <c r="AD108" s="353"/>
      <c r="AE108" s="353"/>
      <c r="AF108" s="353"/>
      <c r="AG108" s="353"/>
      <c r="AH108" s="353"/>
      <c r="AI108" s="353"/>
      <c r="AJ108" s="353"/>
      <c r="AK108" s="353"/>
      <c r="AL108" s="353"/>
      <c r="AM108" s="353"/>
      <c r="AN108" s="353"/>
      <c r="AO108" s="353"/>
      <c r="AP108" s="353"/>
      <c r="AQ108" s="353"/>
      <c r="AR108" s="353"/>
      <c r="AS108" s="353"/>
      <c r="AT108" s="353"/>
      <c r="AU108" s="353"/>
      <c r="AV108" s="353"/>
      <c r="AW108" s="353"/>
      <c r="AX108" s="353"/>
      <c r="AY108" s="353"/>
      <c r="AZ108" s="353"/>
      <c r="BA108" s="353"/>
      <c r="BB108" s="353"/>
      <c r="BC108" s="353"/>
      <c r="BD108" s="353"/>
      <c r="BE108" s="353"/>
      <c r="BF108" s="353"/>
      <c r="BG108" s="353"/>
      <c r="BH108" s="353"/>
      <c r="BI108" s="353"/>
      <c r="BJ108" s="353"/>
      <c r="BK108" s="353"/>
      <c r="BL108" s="353"/>
      <c r="BM108" s="353"/>
      <c r="BN108" s="353"/>
      <c r="BO108" s="353"/>
    </row>
    <row r="109" spans="13:67">
      <c r="M109" s="353"/>
      <c r="N109" s="353"/>
      <c r="O109" s="353"/>
      <c r="P109" s="353"/>
      <c r="Q109" s="353"/>
      <c r="R109" s="353"/>
      <c r="S109" s="353"/>
      <c r="T109" s="353"/>
      <c r="U109" s="353"/>
      <c r="V109" s="353"/>
      <c r="W109" s="353"/>
      <c r="X109" s="353"/>
      <c r="Y109" s="353"/>
      <c r="Z109" s="353"/>
      <c r="AA109" s="353"/>
      <c r="AB109" s="353"/>
      <c r="AC109" s="353"/>
      <c r="AD109" s="353"/>
      <c r="AE109" s="353"/>
      <c r="AF109" s="353"/>
      <c r="AG109" s="353"/>
      <c r="AH109" s="353"/>
      <c r="AI109" s="353"/>
      <c r="AJ109" s="353"/>
      <c r="AK109" s="353"/>
      <c r="AL109" s="353"/>
      <c r="AM109" s="353"/>
      <c r="AN109" s="353"/>
      <c r="AO109" s="353"/>
      <c r="AP109" s="353"/>
      <c r="AQ109" s="353"/>
      <c r="AR109" s="353"/>
      <c r="AS109" s="353"/>
      <c r="AT109" s="353"/>
      <c r="AU109" s="353"/>
      <c r="AV109" s="353"/>
      <c r="AW109" s="353"/>
      <c r="AX109" s="353"/>
      <c r="AY109" s="353"/>
      <c r="AZ109" s="353"/>
      <c r="BA109" s="353"/>
      <c r="BB109" s="353"/>
      <c r="BC109" s="353"/>
      <c r="BD109" s="353"/>
      <c r="BE109" s="353"/>
      <c r="BF109" s="353"/>
      <c r="BG109" s="353"/>
      <c r="BH109" s="353"/>
      <c r="BI109" s="353"/>
      <c r="BJ109" s="353"/>
      <c r="BK109" s="353"/>
      <c r="BL109" s="353"/>
      <c r="BM109" s="353"/>
      <c r="BN109" s="353"/>
      <c r="BO109" s="353"/>
    </row>
    <row r="110" spans="13:67">
      <c r="M110" s="353"/>
      <c r="N110" s="353"/>
      <c r="O110" s="353"/>
      <c r="P110" s="353"/>
      <c r="Q110" s="353"/>
      <c r="R110" s="353"/>
      <c r="S110" s="353"/>
      <c r="T110" s="353"/>
      <c r="U110" s="353"/>
      <c r="V110" s="353"/>
      <c r="W110" s="353"/>
      <c r="X110" s="353"/>
      <c r="Y110" s="353"/>
      <c r="Z110" s="353"/>
      <c r="AA110" s="353"/>
      <c r="AB110" s="353"/>
      <c r="AC110" s="353"/>
      <c r="AD110" s="353"/>
      <c r="AE110" s="353"/>
      <c r="AF110" s="353"/>
      <c r="AG110" s="353"/>
      <c r="AH110" s="353"/>
      <c r="AI110" s="353"/>
      <c r="AJ110" s="353"/>
      <c r="AK110" s="353"/>
      <c r="AL110" s="353"/>
      <c r="AM110" s="353"/>
      <c r="AN110" s="353"/>
      <c r="AO110" s="353"/>
      <c r="AP110" s="353"/>
      <c r="AQ110" s="353"/>
      <c r="AR110" s="353"/>
      <c r="AS110" s="353"/>
      <c r="AT110" s="353"/>
      <c r="AU110" s="353"/>
      <c r="AV110" s="353"/>
      <c r="AW110" s="353"/>
      <c r="AX110" s="353"/>
      <c r="AY110" s="353"/>
      <c r="AZ110" s="353"/>
      <c r="BA110" s="353"/>
      <c r="BB110" s="353"/>
      <c r="BC110" s="353"/>
      <c r="BD110" s="353"/>
      <c r="BE110" s="353"/>
      <c r="BF110" s="353"/>
      <c r="BG110" s="353"/>
      <c r="BH110" s="353"/>
      <c r="BI110" s="353"/>
      <c r="BJ110" s="353"/>
      <c r="BK110" s="353"/>
      <c r="BL110" s="353"/>
      <c r="BM110" s="353"/>
      <c r="BN110" s="353"/>
      <c r="BO110" s="353"/>
    </row>
    <row r="111" spans="13:67">
      <c r="M111" s="353"/>
      <c r="N111" s="353"/>
      <c r="O111" s="353"/>
      <c r="P111" s="353"/>
      <c r="Q111" s="353"/>
      <c r="R111" s="353"/>
      <c r="S111" s="353"/>
      <c r="T111" s="353"/>
      <c r="U111" s="353"/>
      <c r="V111" s="353"/>
      <c r="W111" s="353"/>
      <c r="X111" s="353"/>
      <c r="Y111" s="353"/>
      <c r="Z111" s="353"/>
      <c r="AA111" s="353"/>
      <c r="AB111" s="353"/>
      <c r="AC111" s="353"/>
      <c r="AD111" s="353"/>
      <c r="AE111" s="353"/>
      <c r="AF111" s="353"/>
      <c r="AG111" s="353"/>
      <c r="AH111" s="353"/>
      <c r="AI111" s="353"/>
      <c r="AJ111" s="353"/>
      <c r="AK111" s="353"/>
      <c r="AL111" s="353"/>
      <c r="AM111" s="353"/>
      <c r="AN111" s="353"/>
      <c r="AO111" s="353"/>
      <c r="AP111" s="353"/>
      <c r="AQ111" s="353"/>
      <c r="AR111" s="353"/>
      <c r="AS111" s="353"/>
      <c r="AT111" s="353"/>
      <c r="AU111" s="353"/>
      <c r="AV111" s="353"/>
      <c r="AW111" s="353"/>
      <c r="AX111" s="353"/>
      <c r="AY111" s="353"/>
      <c r="AZ111" s="353"/>
      <c r="BA111" s="353"/>
      <c r="BB111" s="353"/>
      <c r="BC111" s="353"/>
      <c r="BD111" s="353"/>
      <c r="BE111" s="353"/>
      <c r="BF111" s="353"/>
      <c r="BG111" s="353"/>
      <c r="BH111" s="353"/>
      <c r="BI111" s="353"/>
      <c r="BJ111" s="353"/>
      <c r="BK111" s="353"/>
      <c r="BL111" s="353"/>
      <c r="BM111" s="353"/>
      <c r="BN111" s="353"/>
      <c r="BO111" s="353"/>
    </row>
    <row r="112" spans="13:67">
      <c r="M112" s="353"/>
      <c r="N112" s="353"/>
      <c r="O112" s="353"/>
      <c r="P112" s="353"/>
      <c r="Q112" s="353"/>
      <c r="R112" s="353"/>
      <c r="S112" s="353"/>
      <c r="T112" s="353"/>
      <c r="U112" s="353"/>
      <c r="V112" s="353"/>
      <c r="W112" s="353"/>
      <c r="X112" s="353"/>
      <c r="Y112" s="353"/>
      <c r="Z112" s="353"/>
      <c r="AA112" s="353"/>
      <c r="AB112" s="353"/>
      <c r="AC112" s="353"/>
      <c r="AD112" s="353"/>
      <c r="AE112" s="353"/>
      <c r="AF112" s="353"/>
      <c r="AG112" s="353"/>
      <c r="AH112" s="353"/>
      <c r="AI112" s="353"/>
      <c r="AJ112" s="353"/>
      <c r="AK112" s="353"/>
      <c r="AL112" s="353"/>
      <c r="AM112" s="353"/>
      <c r="AN112" s="353"/>
      <c r="AO112" s="353"/>
      <c r="AP112" s="353"/>
      <c r="AQ112" s="353"/>
      <c r="AR112" s="353"/>
      <c r="AS112" s="353"/>
      <c r="AT112" s="353"/>
      <c r="AU112" s="353"/>
      <c r="AV112" s="353"/>
      <c r="AW112" s="353"/>
      <c r="AX112" s="353"/>
      <c r="AY112" s="353"/>
      <c r="AZ112" s="353"/>
      <c r="BA112" s="353"/>
      <c r="BB112" s="353"/>
      <c r="BC112" s="353"/>
      <c r="BD112" s="353"/>
      <c r="BE112" s="353"/>
      <c r="BF112" s="353"/>
      <c r="BG112" s="353"/>
      <c r="BH112" s="353"/>
      <c r="BI112" s="353"/>
      <c r="BJ112" s="353"/>
      <c r="BK112" s="353"/>
      <c r="BL112" s="353"/>
      <c r="BM112" s="353"/>
      <c r="BN112" s="353"/>
      <c r="BO112" s="353"/>
    </row>
    <row r="113" spans="13:67">
      <c r="M113" s="353"/>
      <c r="N113" s="353"/>
      <c r="O113" s="353"/>
      <c r="P113" s="353"/>
      <c r="Q113" s="353"/>
      <c r="R113" s="353"/>
      <c r="S113" s="353"/>
      <c r="T113" s="353"/>
      <c r="U113" s="353"/>
      <c r="V113" s="353"/>
      <c r="W113" s="353"/>
      <c r="X113" s="353"/>
      <c r="Y113" s="353"/>
      <c r="Z113" s="353"/>
      <c r="AA113" s="353"/>
      <c r="AB113" s="353"/>
      <c r="AC113" s="353"/>
      <c r="AD113" s="353"/>
      <c r="AE113" s="353"/>
      <c r="AF113" s="353"/>
      <c r="AG113" s="353"/>
      <c r="AH113" s="353"/>
      <c r="AI113" s="353"/>
      <c r="AJ113" s="353"/>
      <c r="AK113" s="353"/>
      <c r="AL113" s="353"/>
      <c r="AM113" s="353"/>
      <c r="AN113" s="353"/>
      <c r="AO113" s="353"/>
      <c r="AP113" s="353"/>
      <c r="AQ113" s="353"/>
      <c r="AR113" s="353"/>
      <c r="AS113" s="353"/>
      <c r="AT113" s="353"/>
      <c r="AU113" s="353"/>
      <c r="AV113" s="353"/>
      <c r="AW113" s="353"/>
      <c r="AX113" s="353"/>
      <c r="AY113" s="353"/>
      <c r="AZ113" s="353"/>
      <c r="BA113" s="353"/>
      <c r="BB113" s="353"/>
      <c r="BC113" s="353"/>
      <c r="BD113" s="353"/>
      <c r="BE113" s="353"/>
      <c r="BF113" s="353"/>
      <c r="BG113" s="353"/>
      <c r="BH113" s="353"/>
      <c r="BI113" s="353"/>
      <c r="BJ113" s="353"/>
      <c r="BK113" s="353"/>
      <c r="BL113" s="353"/>
      <c r="BM113" s="353"/>
      <c r="BN113" s="353"/>
      <c r="BO113" s="353"/>
    </row>
    <row r="114" spans="13:67">
      <c r="M114" s="353"/>
      <c r="N114" s="353"/>
      <c r="O114" s="353"/>
      <c r="P114" s="353"/>
      <c r="Q114" s="353"/>
      <c r="R114" s="353"/>
      <c r="S114" s="353"/>
      <c r="T114" s="353"/>
      <c r="U114" s="353"/>
      <c r="V114" s="353"/>
      <c r="W114" s="353"/>
      <c r="X114" s="353"/>
      <c r="Y114" s="353"/>
      <c r="Z114" s="353"/>
      <c r="AA114" s="353"/>
      <c r="AB114" s="353"/>
      <c r="AC114" s="353"/>
      <c r="AD114" s="353"/>
      <c r="AE114" s="353"/>
      <c r="AF114" s="353"/>
      <c r="AG114" s="353"/>
      <c r="AH114" s="353"/>
      <c r="AI114" s="353"/>
      <c r="AJ114" s="353"/>
      <c r="AK114" s="353"/>
      <c r="AL114" s="353"/>
      <c r="AM114" s="353"/>
      <c r="AN114" s="353"/>
      <c r="AO114" s="353"/>
      <c r="AP114" s="353"/>
      <c r="AQ114" s="353"/>
      <c r="AR114" s="353"/>
      <c r="AS114" s="353"/>
      <c r="AT114" s="353"/>
      <c r="AU114" s="353"/>
      <c r="AV114" s="353"/>
      <c r="AW114" s="353"/>
      <c r="AX114" s="353"/>
      <c r="AY114" s="353"/>
      <c r="AZ114" s="353"/>
      <c r="BA114" s="353"/>
      <c r="BB114" s="353"/>
      <c r="BC114" s="353"/>
      <c r="BD114" s="353"/>
      <c r="BE114" s="353"/>
      <c r="BF114" s="353"/>
      <c r="BG114" s="353"/>
      <c r="BH114" s="353"/>
      <c r="BI114" s="353"/>
      <c r="BJ114" s="353"/>
      <c r="BK114" s="353"/>
      <c r="BL114" s="353"/>
      <c r="BM114" s="353"/>
      <c r="BN114" s="353"/>
      <c r="BO114" s="353"/>
    </row>
    <row r="115" spans="13:67">
      <c r="M115" s="353"/>
      <c r="N115" s="353"/>
      <c r="O115" s="353"/>
      <c r="P115" s="353"/>
      <c r="Q115" s="353"/>
      <c r="R115" s="353"/>
      <c r="S115" s="353"/>
      <c r="T115" s="353"/>
      <c r="U115" s="353"/>
      <c r="V115" s="353"/>
      <c r="W115" s="353"/>
      <c r="X115" s="353"/>
      <c r="Y115" s="353"/>
      <c r="Z115" s="353"/>
      <c r="AA115" s="353"/>
      <c r="AB115" s="353"/>
      <c r="AC115" s="353"/>
      <c r="AD115" s="353"/>
      <c r="AE115" s="353"/>
      <c r="AF115" s="353"/>
      <c r="AG115" s="353"/>
      <c r="AH115" s="353"/>
      <c r="AI115" s="353"/>
      <c r="AJ115" s="353"/>
      <c r="AK115" s="353"/>
      <c r="AL115" s="353"/>
      <c r="AM115" s="353"/>
      <c r="AN115" s="353"/>
      <c r="AO115" s="353"/>
      <c r="AP115" s="353"/>
      <c r="AQ115" s="353"/>
      <c r="AR115" s="353"/>
      <c r="AS115" s="353"/>
      <c r="AT115" s="353"/>
      <c r="AU115" s="353"/>
      <c r="AV115" s="353"/>
      <c r="AW115" s="353"/>
      <c r="AX115" s="353"/>
      <c r="AY115" s="353"/>
      <c r="AZ115" s="353"/>
      <c r="BA115" s="353"/>
      <c r="BB115" s="353"/>
      <c r="BC115" s="353"/>
      <c r="BD115" s="353"/>
      <c r="BE115" s="353"/>
      <c r="BF115" s="353"/>
      <c r="BG115" s="353"/>
      <c r="BH115" s="353"/>
      <c r="BI115" s="353"/>
      <c r="BJ115" s="353"/>
      <c r="BK115" s="353"/>
      <c r="BL115" s="353"/>
      <c r="BM115" s="353"/>
      <c r="BN115" s="353"/>
      <c r="BO115" s="353"/>
    </row>
    <row r="116" spans="13:67">
      <c r="M116" s="353"/>
      <c r="N116" s="353"/>
      <c r="O116" s="353"/>
      <c r="P116" s="353"/>
      <c r="Q116" s="353"/>
      <c r="R116" s="353"/>
      <c r="S116" s="353"/>
      <c r="T116" s="353"/>
      <c r="U116" s="353"/>
      <c r="V116" s="353"/>
      <c r="W116" s="353"/>
      <c r="X116" s="353"/>
      <c r="Y116" s="353"/>
      <c r="Z116" s="353"/>
      <c r="AA116" s="353"/>
      <c r="AB116" s="353"/>
      <c r="AC116" s="353"/>
      <c r="AD116" s="353"/>
      <c r="AE116" s="353"/>
      <c r="AF116" s="353"/>
      <c r="AG116" s="353"/>
      <c r="AH116" s="353"/>
      <c r="AI116" s="353"/>
      <c r="AJ116" s="353"/>
      <c r="AK116" s="353"/>
      <c r="AL116" s="353"/>
      <c r="AM116" s="353"/>
      <c r="AN116" s="353"/>
      <c r="AO116" s="353"/>
      <c r="AP116" s="353"/>
      <c r="AQ116" s="353"/>
      <c r="AR116" s="353"/>
      <c r="AS116" s="353"/>
      <c r="AT116" s="353"/>
      <c r="AU116" s="353"/>
      <c r="AV116" s="353"/>
      <c r="AW116" s="353"/>
      <c r="AX116" s="353"/>
      <c r="AY116" s="353"/>
      <c r="AZ116" s="353"/>
      <c r="BA116" s="353"/>
      <c r="BB116" s="353"/>
      <c r="BC116" s="353"/>
      <c r="BD116" s="353"/>
      <c r="BE116" s="353"/>
      <c r="BF116" s="353"/>
      <c r="BG116" s="353"/>
      <c r="BH116" s="353"/>
      <c r="BI116" s="353"/>
      <c r="BJ116" s="353"/>
      <c r="BK116" s="353"/>
      <c r="BL116" s="353"/>
      <c r="BM116" s="353"/>
      <c r="BN116" s="353"/>
      <c r="BO116" s="353"/>
    </row>
    <row r="117" spans="13:67">
      <c r="M117" s="353"/>
      <c r="N117" s="353"/>
      <c r="O117" s="353"/>
      <c r="P117" s="353"/>
      <c r="Q117" s="353"/>
      <c r="R117" s="353"/>
      <c r="S117" s="353"/>
      <c r="T117" s="353"/>
      <c r="U117" s="353"/>
      <c r="V117" s="353"/>
      <c r="W117" s="353"/>
      <c r="X117" s="353"/>
      <c r="Y117" s="353"/>
      <c r="Z117" s="353"/>
      <c r="AA117" s="353"/>
      <c r="AB117" s="353"/>
      <c r="AC117" s="353"/>
      <c r="AD117" s="353"/>
      <c r="AE117" s="353"/>
      <c r="AF117" s="353"/>
      <c r="AG117" s="353"/>
      <c r="AH117" s="353"/>
      <c r="AI117" s="353"/>
      <c r="AJ117" s="353"/>
      <c r="AK117" s="353"/>
      <c r="AL117" s="353"/>
      <c r="AM117" s="353"/>
      <c r="AN117" s="353"/>
      <c r="AO117" s="353"/>
      <c r="AP117" s="353"/>
      <c r="AQ117" s="353"/>
      <c r="AR117" s="353"/>
      <c r="AS117" s="353"/>
      <c r="AT117" s="353"/>
      <c r="AU117" s="353"/>
      <c r="AV117" s="353"/>
      <c r="AW117" s="353"/>
      <c r="AX117" s="353"/>
      <c r="AY117" s="353"/>
      <c r="AZ117" s="353"/>
      <c r="BA117" s="353"/>
      <c r="BB117" s="353"/>
      <c r="BC117" s="353"/>
      <c r="BD117" s="353"/>
      <c r="BE117" s="353"/>
      <c r="BF117" s="353"/>
      <c r="BG117" s="353"/>
      <c r="BH117" s="353"/>
      <c r="BI117" s="353"/>
      <c r="BJ117" s="353"/>
      <c r="BK117" s="353"/>
      <c r="BL117" s="353"/>
      <c r="BM117" s="353"/>
      <c r="BN117" s="353"/>
      <c r="BO117" s="353"/>
    </row>
    <row r="118" spans="13:67">
      <c r="M118" s="353"/>
      <c r="N118" s="353"/>
      <c r="O118" s="353"/>
      <c r="P118" s="353"/>
      <c r="Q118" s="353"/>
      <c r="R118" s="353"/>
      <c r="S118" s="353"/>
      <c r="T118" s="353"/>
      <c r="U118" s="353"/>
      <c r="V118" s="353"/>
      <c r="W118" s="353"/>
      <c r="X118" s="353"/>
      <c r="Y118" s="353"/>
      <c r="Z118" s="353"/>
      <c r="AA118" s="353"/>
      <c r="AB118" s="353"/>
      <c r="AC118" s="353"/>
      <c r="AD118" s="353"/>
      <c r="AE118" s="353"/>
      <c r="AF118" s="353"/>
      <c r="AG118" s="353"/>
      <c r="AH118" s="353"/>
      <c r="AI118" s="353"/>
      <c r="AJ118" s="353"/>
      <c r="AK118" s="353"/>
      <c r="AL118" s="353"/>
      <c r="AM118" s="353"/>
      <c r="AN118" s="353"/>
      <c r="AO118" s="353"/>
      <c r="AP118" s="353"/>
      <c r="AQ118" s="353"/>
      <c r="AR118" s="353"/>
      <c r="AS118" s="353"/>
      <c r="AT118" s="353"/>
      <c r="AU118" s="353"/>
      <c r="AV118" s="353"/>
      <c r="AW118" s="353"/>
      <c r="AX118" s="353"/>
      <c r="AY118" s="353"/>
      <c r="AZ118" s="353"/>
      <c r="BA118" s="353"/>
      <c r="BB118" s="353"/>
      <c r="BC118" s="353"/>
      <c r="BD118" s="353"/>
      <c r="BE118" s="353"/>
      <c r="BF118" s="353"/>
      <c r="BG118" s="353"/>
      <c r="BH118" s="353"/>
      <c r="BI118" s="353"/>
      <c r="BJ118" s="353"/>
      <c r="BK118" s="353"/>
      <c r="BL118" s="353"/>
      <c r="BM118" s="353"/>
      <c r="BN118" s="353"/>
      <c r="BO118" s="353"/>
    </row>
    <row r="119" spans="13:67">
      <c r="M119" s="353"/>
      <c r="N119" s="353"/>
      <c r="O119" s="353"/>
      <c r="P119" s="353"/>
      <c r="Q119" s="353"/>
      <c r="R119" s="353"/>
      <c r="S119" s="353"/>
      <c r="T119" s="353"/>
      <c r="U119" s="353"/>
      <c r="V119" s="353"/>
      <c r="W119" s="353"/>
      <c r="X119" s="353"/>
      <c r="Y119" s="353"/>
      <c r="Z119" s="353"/>
      <c r="AA119" s="353"/>
      <c r="AB119" s="353"/>
      <c r="AC119" s="353"/>
      <c r="AD119" s="353"/>
      <c r="AE119" s="353"/>
      <c r="AF119" s="353"/>
      <c r="AG119" s="353"/>
      <c r="AH119" s="353"/>
      <c r="AI119" s="353"/>
      <c r="AJ119" s="353"/>
      <c r="AK119" s="353"/>
      <c r="AL119" s="353"/>
      <c r="AM119" s="353"/>
      <c r="AN119" s="353"/>
      <c r="AO119" s="353"/>
      <c r="AP119" s="353"/>
      <c r="AQ119" s="353"/>
      <c r="AR119" s="353"/>
      <c r="AS119" s="353"/>
      <c r="AT119" s="353"/>
      <c r="AU119" s="353"/>
      <c r="AV119" s="353"/>
      <c r="AW119" s="353"/>
      <c r="AX119" s="353"/>
      <c r="AY119" s="353"/>
      <c r="AZ119" s="353"/>
      <c r="BA119" s="353"/>
      <c r="BB119" s="353"/>
      <c r="BC119" s="353"/>
      <c r="BD119" s="353"/>
      <c r="BE119" s="353"/>
      <c r="BF119" s="353"/>
      <c r="BG119" s="353"/>
      <c r="BH119" s="353"/>
      <c r="BI119" s="353"/>
      <c r="BJ119" s="353"/>
      <c r="BK119" s="353"/>
      <c r="BL119" s="353"/>
      <c r="BM119" s="353"/>
      <c r="BN119" s="353"/>
      <c r="BO119" s="353"/>
    </row>
    <row r="120" spans="13:67">
      <c r="M120" s="353"/>
      <c r="N120" s="353"/>
      <c r="O120" s="353"/>
      <c r="P120" s="353"/>
      <c r="Q120" s="353"/>
      <c r="R120" s="353"/>
      <c r="S120" s="353"/>
      <c r="T120" s="353"/>
      <c r="U120" s="353"/>
      <c r="V120" s="353"/>
      <c r="W120" s="353"/>
      <c r="X120" s="353"/>
      <c r="Y120" s="353"/>
      <c r="Z120" s="353"/>
      <c r="AA120" s="353"/>
      <c r="AB120" s="353"/>
      <c r="AC120" s="353"/>
      <c r="AD120" s="353"/>
      <c r="AE120" s="353"/>
      <c r="AF120" s="353"/>
      <c r="AG120" s="353"/>
      <c r="AH120" s="353"/>
      <c r="AI120" s="353"/>
      <c r="AJ120" s="353"/>
      <c r="AK120" s="353"/>
      <c r="AL120" s="353"/>
      <c r="AM120" s="353"/>
      <c r="AN120" s="353"/>
      <c r="AO120" s="353"/>
      <c r="AP120" s="353"/>
      <c r="AQ120" s="353"/>
      <c r="AR120" s="353"/>
      <c r="AS120" s="353"/>
      <c r="AT120" s="353"/>
      <c r="AU120" s="353"/>
      <c r="AV120" s="353"/>
      <c r="AW120" s="353"/>
      <c r="AX120" s="353"/>
      <c r="AY120" s="353"/>
      <c r="AZ120" s="353"/>
      <c r="BA120" s="353"/>
      <c r="BB120" s="353"/>
      <c r="BC120" s="353"/>
      <c r="BD120" s="353"/>
      <c r="BE120" s="353"/>
      <c r="BF120" s="353"/>
      <c r="BG120" s="353"/>
      <c r="BH120" s="353"/>
      <c r="BI120" s="353"/>
      <c r="BJ120" s="353"/>
      <c r="BK120" s="353"/>
      <c r="BL120" s="353"/>
      <c r="BM120" s="353"/>
      <c r="BN120" s="353"/>
      <c r="BO120" s="353"/>
    </row>
    <row r="121" spans="13:67">
      <c r="M121" s="353"/>
      <c r="N121" s="353"/>
      <c r="O121" s="353"/>
      <c r="P121" s="353"/>
      <c r="Q121" s="353"/>
      <c r="R121" s="353"/>
      <c r="S121" s="353"/>
      <c r="T121" s="353"/>
      <c r="U121" s="353"/>
      <c r="V121" s="353"/>
      <c r="W121" s="353"/>
      <c r="X121" s="353"/>
      <c r="Y121" s="353"/>
      <c r="Z121" s="353"/>
      <c r="AA121" s="353"/>
      <c r="AB121" s="353"/>
      <c r="AC121" s="353"/>
      <c r="AD121" s="353"/>
      <c r="AE121" s="353"/>
      <c r="AF121" s="353"/>
      <c r="AG121" s="353"/>
      <c r="AH121" s="353"/>
      <c r="AI121" s="353"/>
      <c r="AJ121" s="353"/>
      <c r="AK121" s="353"/>
      <c r="AL121" s="353"/>
      <c r="AM121" s="353"/>
      <c r="AN121" s="353"/>
      <c r="AO121" s="353"/>
      <c r="AP121" s="353"/>
      <c r="AQ121" s="353"/>
      <c r="AR121" s="353"/>
      <c r="AS121" s="353"/>
      <c r="AT121" s="353"/>
      <c r="AU121" s="353"/>
      <c r="AV121" s="353"/>
      <c r="AW121" s="353"/>
      <c r="AX121" s="353"/>
      <c r="AY121" s="353"/>
      <c r="AZ121" s="353"/>
      <c r="BA121" s="353"/>
      <c r="BB121" s="353"/>
      <c r="BC121" s="353"/>
      <c r="BD121" s="353"/>
      <c r="BE121" s="353"/>
      <c r="BF121" s="353"/>
      <c r="BG121" s="353"/>
      <c r="BH121" s="353"/>
      <c r="BI121" s="353"/>
      <c r="BJ121" s="353"/>
      <c r="BK121" s="353"/>
      <c r="BL121" s="353"/>
      <c r="BM121" s="353"/>
      <c r="BN121" s="353"/>
      <c r="BO121" s="353"/>
    </row>
    <row r="122" spans="13:67">
      <c r="M122" s="353"/>
      <c r="N122" s="353"/>
      <c r="O122" s="353"/>
      <c r="P122" s="353"/>
      <c r="Q122" s="353"/>
      <c r="R122" s="353"/>
      <c r="S122" s="353"/>
      <c r="T122" s="353"/>
      <c r="U122" s="353"/>
      <c r="V122" s="353"/>
      <c r="W122" s="353"/>
      <c r="X122" s="353"/>
      <c r="Y122" s="353"/>
      <c r="Z122" s="353"/>
      <c r="AA122" s="353"/>
      <c r="AB122" s="353"/>
      <c r="AC122" s="353"/>
      <c r="AD122" s="353"/>
      <c r="AE122" s="353"/>
      <c r="AF122" s="353"/>
      <c r="AG122" s="353"/>
      <c r="AH122" s="353"/>
      <c r="AI122" s="353"/>
      <c r="AJ122" s="353"/>
      <c r="AK122" s="353"/>
      <c r="AL122" s="353"/>
      <c r="AM122" s="353"/>
      <c r="AN122" s="353"/>
      <c r="AO122" s="353"/>
      <c r="AP122" s="353"/>
      <c r="AQ122" s="353"/>
      <c r="AR122" s="353"/>
      <c r="AS122" s="353"/>
      <c r="AT122" s="353"/>
      <c r="AU122" s="353"/>
      <c r="AV122" s="353"/>
      <c r="AW122" s="353"/>
      <c r="AX122" s="353"/>
      <c r="AY122" s="353"/>
      <c r="AZ122" s="353"/>
      <c r="BA122" s="353"/>
      <c r="BB122" s="353"/>
      <c r="BC122" s="353"/>
      <c r="BD122" s="353"/>
      <c r="BE122" s="353"/>
      <c r="BF122" s="353"/>
      <c r="BG122" s="353"/>
      <c r="BH122" s="353"/>
      <c r="BI122" s="353"/>
      <c r="BJ122" s="353"/>
      <c r="BK122" s="353"/>
      <c r="BL122" s="353"/>
      <c r="BM122" s="353"/>
      <c r="BN122" s="353"/>
      <c r="BO122" s="353"/>
    </row>
    <row r="123" spans="13:67">
      <c r="M123" s="353"/>
      <c r="N123" s="353"/>
      <c r="O123" s="353"/>
      <c r="P123" s="353"/>
      <c r="Q123" s="353"/>
      <c r="R123" s="353"/>
      <c r="S123" s="353"/>
      <c r="T123" s="353"/>
      <c r="U123" s="353"/>
      <c r="V123" s="353"/>
      <c r="W123" s="353"/>
      <c r="X123" s="353"/>
      <c r="Y123" s="353"/>
      <c r="Z123" s="353"/>
      <c r="AA123" s="353"/>
      <c r="AB123" s="353"/>
      <c r="AC123" s="353"/>
      <c r="AD123" s="353"/>
      <c r="AE123" s="353"/>
      <c r="AF123" s="353"/>
      <c r="AG123" s="353"/>
      <c r="AH123" s="353"/>
      <c r="AI123" s="353"/>
      <c r="AJ123" s="353"/>
      <c r="AK123" s="353"/>
      <c r="AL123" s="353"/>
      <c r="AM123" s="353"/>
      <c r="AN123" s="353"/>
      <c r="AO123" s="353"/>
      <c r="AP123" s="353"/>
      <c r="AQ123" s="353"/>
      <c r="AR123" s="353"/>
      <c r="AS123" s="353"/>
      <c r="AT123" s="353"/>
      <c r="AU123" s="353"/>
      <c r="AV123" s="353"/>
      <c r="AW123" s="353"/>
      <c r="AX123" s="353"/>
      <c r="AY123" s="353"/>
      <c r="AZ123" s="353"/>
      <c r="BA123" s="353"/>
      <c r="BB123" s="353"/>
      <c r="BC123" s="353"/>
      <c r="BD123" s="353"/>
      <c r="BE123" s="353"/>
      <c r="BF123" s="353"/>
      <c r="BG123" s="353"/>
      <c r="BH123" s="353"/>
      <c r="BI123" s="353"/>
      <c r="BJ123" s="353"/>
      <c r="BK123" s="353"/>
      <c r="BL123" s="353"/>
      <c r="BM123" s="353"/>
      <c r="BN123" s="353"/>
      <c r="BO123" s="353"/>
    </row>
    <row r="124" spans="13:67">
      <c r="M124" s="353"/>
      <c r="N124" s="353"/>
      <c r="O124" s="353"/>
      <c r="P124" s="353"/>
      <c r="Q124" s="353"/>
      <c r="R124" s="353"/>
      <c r="S124" s="353"/>
      <c r="T124" s="353"/>
      <c r="U124" s="353"/>
      <c r="V124" s="353"/>
      <c r="W124" s="353"/>
      <c r="X124" s="353"/>
      <c r="Y124" s="353"/>
      <c r="Z124" s="353"/>
      <c r="AA124" s="353"/>
      <c r="AB124" s="353"/>
      <c r="AC124" s="353"/>
      <c r="AD124" s="353"/>
      <c r="AE124" s="353"/>
      <c r="AF124" s="353"/>
      <c r="AG124" s="353"/>
      <c r="AH124" s="353"/>
      <c r="AI124" s="353"/>
      <c r="AJ124" s="353"/>
      <c r="AK124" s="353"/>
      <c r="AL124" s="353"/>
      <c r="AM124" s="353"/>
      <c r="AN124" s="353"/>
      <c r="AO124" s="353"/>
      <c r="AP124" s="353"/>
      <c r="AQ124" s="353"/>
      <c r="AR124" s="353"/>
      <c r="AS124" s="353"/>
      <c r="AT124" s="353"/>
      <c r="AU124" s="353"/>
      <c r="AV124" s="353"/>
      <c r="AW124" s="353"/>
      <c r="AX124" s="353"/>
      <c r="AY124" s="353"/>
      <c r="AZ124" s="353"/>
      <c r="BA124" s="353"/>
      <c r="BB124" s="353"/>
      <c r="BC124" s="353"/>
      <c r="BD124" s="353"/>
      <c r="BE124" s="353"/>
      <c r="BF124" s="353"/>
      <c r="BG124" s="353"/>
      <c r="BH124" s="353"/>
      <c r="BI124" s="353"/>
      <c r="BJ124" s="353"/>
      <c r="BK124" s="353"/>
      <c r="BL124" s="353"/>
      <c r="BM124" s="353"/>
      <c r="BN124" s="353"/>
      <c r="BO124" s="353"/>
    </row>
    <row r="125" spans="13:67">
      <c r="M125" s="353"/>
      <c r="N125" s="353"/>
      <c r="O125" s="353"/>
      <c r="P125" s="353"/>
      <c r="Q125" s="353"/>
      <c r="R125" s="353"/>
      <c r="S125" s="353"/>
      <c r="T125" s="353"/>
      <c r="U125" s="353"/>
      <c r="V125" s="353"/>
      <c r="W125" s="353"/>
      <c r="X125" s="353"/>
      <c r="Y125" s="353"/>
      <c r="Z125" s="353"/>
      <c r="AA125" s="353"/>
      <c r="AB125" s="353"/>
      <c r="AC125" s="353"/>
      <c r="AD125" s="353"/>
      <c r="AE125" s="353"/>
      <c r="AF125" s="353"/>
      <c r="AG125" s="353"/>
      <c r="AH125" s="353"/>
      <c r="AI125" s="353"/>
      <c r="AJ125" s="353"/>
      <c r="AK125" s="353"/>
      <c r="AL125" s="353"/>
      <c r="AM125" s="353"/>
      <c r="AN125" s="353"/>
      <c r="AO125" s="353"/>
      <c r="AP125" s="353"/>
      <c r="AQ125" s="353"/>
      <c r="AR125" s="353"/>
      <c r="AS125" s="353"/>
      <c r="AT125" s="353"/>
      <c r="AU125" s="353"/>
      <c r="AV125" s="353"/>
      <c r="AW125" s="353"/>
      <c r="AX125" s="353"/>
      <c r="AY125" s="353"/>
      <c r="AZ125" s="353"/>
      <c r="BA125" s="353"/>
      <c r="BB125" s="353"/>
      <c r="BC125" s="353"/>
      <c r="BD125" s="353"/>
      <c r="BE125" s="353"/>
      <c r="BF125" s="353"/>
      <c r="BG125" s="353"/>
      <c r="BH125" s="353"/>
      <c r="BI125" s="353"/>
      <c r="BJ125" s="353"/>
      <c r="BK125" s="353"/>
      <c r="BL125" s="353"/>
      <c r="BM125" s="353"/>
      <c r="BN125" s="353"/>
      <c r="BO125" s="353"/>
    </row>
    <row r="126" spans="13:67">
      <c r="M126" s="353"/>
      <c r="N126" s="353"/>
      <c r="O126" s="353"/>
      <c r="P126" s="353"/>
      <c r="Q126" s="353"/>
      <c r="R126" s="353"/>
      <c r="S126" s="353"/>
      <c r="T126" s="353"/>
      <c r="U126" s="353"/>
      <c r="V126" s="353"/>
      <c r="W126" s="353"/>
      <c r="X126" s="353"/>
      <c r="Y126" s="353"/>
      <c r="Z126" s="353"/>
      <c r="AA126" s="353"/>
      <c r="AB126" s="353"/>
      <c r="AC126" s="353"/>
      <c r="AD126" s="353"/>
      <c r="AE126" s="353"/>
      <c r="AF126" s="353"/>
      <c r="AG126" s="353"/>
      <c r="AH126" s="353"/>
      <c r="AI126" s="353"/>
      <c r="AJ126" s="353"/>
      <c r="AK126" s="353"/>
      <c r="AL126" s="353"/>
      <c r="AM126" s="353"/>
      <c r="AN126" s="353"/>
      <c r="AO126" s="353"/>
      <c r="AP126" s="353"/>
      <c r="AQ126" s="353"/>
      <c r="AR126" s="353"/>
      <c r="AS126" s="353"/>
      <c r="AT126" s="353"/>
      <c r="AU126" s="353"/>
      <c r="AV126" s="353"/>
      <c r="AW126" s="353"/>
      <c r="AX126" s="353"/>
      <c r="AY126" s="353"/>
      <c r="AZ126" s="353"/>
      <c r="BA126" s="353"/>
      <c r="BB126" s="353"/>
      <c r="BC126" s="353"/>
      <c r="BD126" s="353"/>
      <c r="BE126" s="353"/>
      <c r="BF126" s="353"/>
      <c r="BG126" s="353"/>
      <c r="BH126" s="353"/>
      <c r="BI126" s="353"/>
      <c r="BJ126" s="353"/>
      <c r="BK126" s="353"/>
      <c r="BL126" s="353"/>
      <c r="BM126" s="353"/>
      <c r="BN126" s="353"/>
      <c r="BO126" s="353"/>
    </row>
    <row r="127" spans="13:67">
      <c r="M127" s="353"/>
      <c r="N127" s="353"/>
      <c r="O127" s="353"/>
      <c r="P127" s="353"/>
      <c r="Q127" s="353"/>
      <c r="R127" s="353"/>
      <c r="S127" s="353"/>
      <c r="T127" s="353"/>
      <c r="U127" s="353"/>
      <c r="V127" s="353"/>
      <c r="W127" s="353"/>
      <c r="X127" s="353"/>
      <c r="Y127" s="353"/>
      <c r="Z127" s="353"/>
      <c r="AA127" s="353"/>
      <c r="AB127" s="353"/>
      <c r="AC127" s="353"/>
      <c r="AD127" s="353"/>
      <c r="AE127" s="353"/>
      <c r="AF127" s="353"/>
      <c r="AG127" s="353"/>
      <c r="AH127" s="353"/>
      <c r="AI127" s="353"/>
      <c r="AJ127" s="353"/>
      <c r="AK127" s="353"/>
      <c r="AL127" s="353"/>
      <c r="AM127" s="353"/>
      <c r="AN127" s="353"/>
      <c r="AO127" s="353"/>
      <c r="AP127" s="353"/>
      <c r="AQ127" s="353"/>
      <c r="AR127" s="353"/>
      <c r="AS127" s="353"/>
      <c r="AT127" s="353"/>
      <c r="AU127" s="353"/>
      <c r="AV127" s="353"/>
      <c r="AW127" s="353"/>
      <c r="AX127" s="353"/>
      <c r="AY127" s="353"/>
      <c r="AZ127" s="353"/>
      <c r="BA127" s="353"/>
      <c r="BB127" s="353"/>
      <c r="BC127" s="353"/>
      <c r="BD127" s="353"/>
      <c r="BE127" s="353"/>
      <c r="BF127" s="353"/>
      <c r="BG127" s="353"/>
      <c r="BH127" s="353"/>
      <c r="BI127" s="353"/>
      <c r="BJ127" s="353"/>
      <c r="BK127" s="353"/>
      <c r="BL127" s="353"/>
      <c r="BM127" s="353"/>
      <c r="BN127" s="353"/>
      <c r="BO127" s="353"/>
    </row>
    <row r="128" spans="13:67">
      <c r="M128" s="353"/>
      <c r="N128" s="353"/>
      <c r="O128" s="353"/>
      <c r="P128" s="353"/>
      <c r="Q128" s="353"/>
      <c r="R128" s="353"/>
      <c r="S128" s="353"/>
      <c r="T128" s="353"/>
      <c r="U128" s="353"/>
      <c r="V128" s="353"/>
      <c r="W128" s="353"/>
      <c r="X128" s="353"/>
      <c r="Y128" s="353"/>
      <c r="Z128" s="353"/>
      <c r="AA128" s="353"/>
      <c r="AB128" s="353"/>
      <c r="AC128" s="353"/>
      <c r="AD128" s="353"/>
      <c r="AE128" s="353"/>
      <c r="AF128" s="353"/>
      <c r="AG128" s="353"/>
      <c r="AH128" s="353"/>
      <c r="AI128" s="353"/>
      <c r="AJ128" s="353"/>
      <c r="AK128" s="353"/>
      <c r="AL128" s="353"/>
      <c r="AM128" s="353"/>
      <c r="AN128" s="353"/>
      <c r="AO128" s="353"/>
      <c r="AP128" s="353"/>
      <c r="AQ128" s="353"/>
      <c r="AR128" s="353"/>
      <c r="AS128" s="353"/>
      <c r="AT128" s="353"/>
      <c r="AU128" s="353"/>
      <c r="AV128" s="353"/>
      <c r="AW128" s="353"/>
      <c r="AX128" s="353"/>
      <c r="AY128" s="353"/>
      <c r="AZ128" s="353"/>
      <c r="BA128" s="353"/>
      <c r="BB128" s="353"/>
      <c r="BC128" s="353"/>
      <c r="BD128" s="353"/>
      <c r="BE128" s="353"/>
      <c r="BF128" s="353"/>
      <c r="BG128" s="353"/>
      <c r="BH128" s="353"/>
      <c r="BI128" s="353"/>
      <c r="BJ128" s="353"/>
      <c r="BK128" s="353"/>
      <c r="BL128" s="353"/>
      <c r="BM128" s="353"/>
      <c r="BN128" s="353"/>
      <c r="BO128" s="353"/>
    </row>
    <row r="129" spans="13:67">
      <c r="M129" s="353"/>
      <c r="N129" s="353"/>
      <c r="O129" s="353"/>
      <c r="P129" s="353"/>
      <c r="Q129" s="353"/>
      <c r="R129" s="353"/>
      <c r="S129" s="353"/>
      <c r="T129" s="353"/>
      <c r="U129" s="353"/>
      <c r="V129" s="353"/>
      <c r="W129" s="353"/>
      <c r="X129" s="353"/>
      <c r="Y129" s="353"/>
      <c r="Z129" s="353"/>
      <c r="AA129" s="353"/>
      <c r="AB129" s="353"/>
      <c r="AC129" s="353"/>
      <c r="AD129" s="353"/>
      <c r="AE129" s="353"/>
      <c r="AF129" s="353"/>
      <c r="AG129" s="353"/>
      <c r="AH129" s="353"/>
      <c r="AI129" s="353"/>
      <c r="AJ129" s="353"/>
      <c r="AK129" s="353"/>
      <c r="AL129" s="353"/>
      <c r="AM129" s="353"/>
      <c r="AN129" s="353"/>
      <c r="AO129" s="353"/>
      <c r="AP129" s="353"/>
      <c r="AQ129" s="353"/>
      <c r="AR129" s="353"/>
      <c r="AS129" s="353"/>
      <c r="AT129" s="353"/>
      <c r="AU129" s="353"/>
      <c r="AV129" s="353"/>
      <c r="AW129" s="353"/>
      <c r="AX129" s="353"/>
      <c r="AY129" s="353"/>
      <c r="AZ129" s="353"/>
      <c r="BA129" s="353"/>
      <c r="BB129" s="353"/>
      <c r="BC129" s="353"/>
      <c r="BD129" s="353"/>
      <c r="BE129" s="353"/>
      <c r="BF129" s="353"/>
      <c r="BG129" s="353"/>
      <c r="BH129" s="353"/>
      <c r="BI129" s="353"/>
      <c r="BJ129" s="353"/>
      <c r="BK129" s="353"/>
      <c r="BL129" s="353"/>
      <c r="BM129" s="353"/>
      <c r="BN129" s="353"/>
      <c r="BO129" s="353"/>
    </row>
    <row r="130" spans="13:67">
      <c r="M130" s="353"/>
      <c r="N130" s="353"/>
      <c r="O130" s="353"/>
      <c r="P130" s="353"/>
      <c r="Q130" s="353"/>
      <c r="R130" s="353"/>
      <c r="S130" s="353"/>
      <c r="T130" s="353"/>
      <c r="U130" s="353"/>
      <c r="V130" s="353"/>
      <c r="W130" s="353"/>
      <c r="X130" s="353"/>
      <c r="Y130" s="353"/>
      <c r="Z130" s="353"/>
      <c r="AA130" s="353"/>
      <c r="AB130" s="353"/>
      <c r="AC130" s="353"/>
      <c r="AD130" s="353"/>
      <c r="AE130" s="353"/>
      <c r="AF130" s="353"/>
      <c r="AG130" s="353"/>
      <c r="AH130" s="353"/>
      <c r="AI130" s="353"/>
      <c r="AJ130" s="353"/>
      <c r="AK130" s="353"/>
      <c r="AL130" s="353"/>
      <c r="AM130" s="353"/>
      <c r="AN130" s="353"/>
      <c r="AO130" s="353"/>
      <c r="AP130" s="353"/>
      <c r="AQ130" s="353"/>
      <c r="AR130" s="353"/>
      <c r="AS130" s="353"/>
      <c r="AT130" s="353"/>
      <c r="AU130" s="353"/>
      <c r="AV130" s="353"/>
      <c r="AW130" s="353"/>
      <c r="AX130" s="353"/>
      <c r="AY130" s="353"/>
      <c r="AZ130" s="353"/>
      <c r="BA130" s="353"/>
      <c r="BB130" s="353"/>
      <c r="BC130" s="353"/>
      <c r="BD130" s="353"/>
      <c r="BE130" s="353"/>
      <c r="BF130" s="353"/>
      <c r="BG130" s="353"/>
      <c r="BH130" s="353"/>
      <c r="BI130" s="353"/>
      <c r="BJ130" s="353"/>
      <c r="BK130" s="353"/>
      <c r="BL130" s="353"/>
      <c r="BM130" s="353"/>
      <c r="BN130" s="353"/>
      <c r="BO130" s="353"/>
    </row>
    <row r="131" spans="13:67">
      <c r="M131" s="353"/>
      <c r="N131" s="353"/>
      <c r="O131" s="353"/>
      <c r="P131" s="353"/>
      <c r="Q131" s="353"/>
      <c r="R131" s="353"/>
      <c r="S131" s="353"/>
      <c r="T131" s="353"/>
      <c r="U131" s="353"/>
      <c r="V131" s="353"/>
      <c r="W131" s="353"/>
      <c r="X131" s="353"/>
      <c r="Y131" s="353"/>
      <c r="Z131" s="353"/>
      <c r="AA131" s="353"/>
      <c r="AB131" s="353"/>
      <c r="AC131" s="353"/>
      <c r="AD131" s="353"/>
      <c r="AE131" s="353"/>
      <c r="AF131" s="353"/>
      <c r="AG131" s="353"/>
      <c r="AH131" s="353"/>
      <c r="AI131" s="353"/>
      <c r="AJ131" s="353"/>
      <c r="AK131" s="353"/>
      <c r="AL131" s="353"/>
      <c r="AM131" s="353"/>
      <c r="AN131" s="353"/>
      <c r="AO131" s="353"/>
      <c r="AP131" s="353"/>
      <c r="AQ131" s="353"/>
      <c r="AR131" s="353"/>
      <c r="AS131" s="353"/>
      <c r="AT131" s="353"/>
      <c r="AU131" s="353"/>
      <c r="AV131" s="353"/>
      <c r="AW131" s="353"/>
      <c r="AX131" s="353"/>
      <c r="AY131" s="353"/>
      <c r="AZ131" s="353"/>
      <c r="BA131" s="353"/>
      <c r="BB131" s="353"/>
      <c r="BC131" s="353"/>
      <c r="BD131" s="353"/>
      <c r="BE131" s="353"/>
      <c r="BF131" s="353"/>
      <c r="BG131" s="353"/>
      <c r="BH131" s="353"/>
      <c r="BI131" s="353"/>
      <c r="BJ131" s="353"/>
      <c r="BK131" s="353"/>
      <c r="BL131" s="353"/>
      <c r="BM131" s="353"/>
      <c r="BN131" s="353"/>
      <c r="BO131" s="353"/>
    </row>
    <row r="132" spans="13:67">
      <c r="M132" s="353"/>
      <c r="N132" s="353"/>
      <c r="O132" s="353"/>
      <c r="P132" s="353"/>
      <c r="Q132" s="353"/>
      <c r="R132" s="353"/>
      <c r="S132" s="353"/>
      <c r="T132" s="353"/>
      <c r="U132" s="353"/>
      <c r="V132" s="353"/>
      <c r="W132" s="353"/>
      <c r="X132" s="353"/>
      <c r="Y132" s="353"/>
      <c r="Z132" s="353"/>
      <c r="AA132" s="353"/>
      <c r="AB132" s="353"/>
      <c r="AC132" s="353"/>
      <c r="AD132" s="353"/>
      <c r="AE132" s="353"/>
      <c r="AF132" s="353"/>
      <c r="AG132" s="353"/>
      <c r="AH132" s="353"/>
      <c r="AI132" s="353"/>
      <c r="AJ132" s="353"/>
      <c r="AK132" s="353"/>
      <c r="AL132" s="353"/>
      <c r="AM132" s="353"/>
      <c r="AN132" s="353"/>
      <c r="AO132" s="353"/>
      <c r="AP132" s="353"/>
      <c r="AQ132" s="353"/>
      <c r="AR132" s="353"/>
      <c r="AS132" s="353"/>
      <c r="AT132" s="353"/>
      <c r="AU132" s="353"/>
      <c r="AV132" s="353"/>
      <c r="AW132" s="353"/>
      <c r="AX132" s="353"/>
      <c r="AY132" s="353"/>
      <c r="AZ132" s="353"/>
      <c r="BA132" s="353"/>
      <c r="BB132" s="353"/>
      <c r="BC132" s="353"/>
      <c r="BD132" s="353"/>
      <c r="BE132" s="353"/>
      <c r="BF132" s="353"/>
      <c r="BG132" s="353"/>
      <c r="BH132" s="353"/>
      <c r="BI132" s="353"/>
      <c r="BJ132" s="353"/>
      <c r="BK132" s="353"/>
      <c r="BL132" s="353"/>
      <c r="BM132" s="353"/>
      <c r="BN132" s="353"/>
      <c r="BO132" s="353"/>
    </row>
    <row r="133" spans="13:67">
      <c r="M133" s="353"/>
      <c r="N133" s="353"/>
      <c r="O133" s="353"/>
      <c r="P133" s="353"/>
      <c r="Q133" s="353"/>
      <c r="R133" s="353"/>
      <c r="S133" s="353"/>
      <c r="T133" s="353"/>
      <c r="U133" s="353"/>
      <c r="V133" s="353"/>
      <c r="W133" s="353"/>
      <c r="X133" s="353"/>
      <c r="Y133" s="353"/>
      <c r="Z133" s="353"/>
      <c r="AA133" s="353"/>
      <c r="AB133" s="353"/>
      <c r="AC133" s="353"/>
      <c r="AD133" s="353"/>
      <c r="AE133" s="353"/>
      <c r="AF133" s="353"/>
      <c r="AG133" s="353"/>
      <c r="AH133" s="353"/>
      <c r="AI133" s="353"/>
      <c r="AJ133" s="353"/>
      <c r="AK133" s="353"/>
      <c r="AL133" s="353"/>
      <c r="AM133" s="353"/>
      <c r="AN133" s="353"/>
      <c r="AO133" s="353"/>
      <c r="AP133" s="353"/>
      <c r="AQ133" s="353"/>
      <c r="AR133" s="353"/>
      <c r="AS133" s="353"/>
      <c r="AT133" s="353"/>
      <c r="AU133" s="353"/>
      <c r="AV133" s="353"/>
      <c r="AW133" s="353"/>
      <c r="AX133" s="353"/>
      <c r="AY133" s="353"/>
      <c r="AZ133" s="353"/>
      <c r="BA133" s="353"/>
      <c r="BB133" s="353"/>
      <c r="BC133" s="353"/>
      <c r="BD133" s="353"/>
      <c r="BE133" s="353"/>
      <c r="BF133" s="353"/>
      <c r="BG133" s="353"/>
      <c r="BH133" s="353"/>
      <c r="BI133" s="353"/>
      <c r="BJ133" s="353"/>
      <c r="BK133" s="353"/>
      <c r="BL133" s="353"/>
      <c r="BM133" s="353"/>
      <c r="BN133" s="353"/>
      <c r="BO133" s="353"/>
    </row>
    <row r="134" spans="13:67">
      <c r="M134" s="353"/>
      <c r="N134" s="353"/>
      <c r="O134" s="353"/>
      <c r="P134" s="353"/>
      <c r="Q134" s="353"/>
      <c r="R134" s="353"/>
      <c r="S134" s="353"/>
      <c r="T134" s="353"/>
      <c r="U134" s="353"/>
      <c r="V134" s="353"/>
      <c r="W134" s="353"/>
      <c r="X134" s="353"/>
      <c r="Y134" s="353"/>
      <c r="Z134" s="353"/>
      <c r="AA134" s="353"/>
      <c r="AB134" s="353"/>
      <c r="AC134" s="353"/>
      <c r="AD134" s="353"/>
      <c r="AE134" s="353"/>
      <c r="AF134" s="353"/>
      <c r="AG134" s="353"/>
      <c r="AH134" s="353"/>
      <c r="AI134" s="353"/>
      <c r="AJ134" s="353"/>
      <c r="AK134" s="353"/>
      <c r="AL134" s="353"/>
      <c r="AM134" s="353"/>
      <c r="AN134" s="353"/>
      <c r="AO134" s="353"/>
      <c r="AP134" s="353"/>
      <c r="AQ134" s="353"/>
      <c r="AR134" s="353"/>
      <c r="AS134" s="353"/>
      <c r="AT134" s="353"/>
      <c r="AU134" s="353"/>
      <c r="AV134" s="353"/>
      <c r="AW134" s="353"/>
      <c r="AX134" s="353"/>
      <c r="AY134" s="353"/>
      <c r="AZ134" s="353"/>
      <c r="BA134" s="353"/>
      <c r="BB134" s="353"/>
      <c r="BC134" s="353"/>
      <c r="BD134" s="353"/>
      <c r="BE134" s="353"/>
      <c r="BF134" s="353"/>
      <c r="BG134" s="353"/>
      <c r="BH134" s="353"/>
      <c r="BI134" s="353"/>
      <c r="BJ134" s="353"/>
      <c r="BK134" s="353"/>
      <c r="BL134" s="353"/>
      <c r="BM134" s="353"/>
      <c r="BN134" s="353"/>
      <c r="BO134" s="353"/>
    </row>
    <row r="135" spans="13:67">
      <c r="M135" s="353"/>
      <c r="N135" s="353"/>
      <c r="O135" s="353"/>
      <c r="P135" s="353"/>
      <c r="Q135" s="353"/>
      <c r="R135" s="353"/>
      <c r="S135" s="353"/>
      <c r="T135" s="353"/>
      <c r="U135" s="353"/>
      <c r="V135" s="353"/>
      <c r="W135" s="353"/>
      <c r="X135" s="353"/>
      <c r="Y135" s="353"/>
      <c r="Z135" s="353"/>
      <c r="AA135" s="353"/>
      <c r="AB135" s="353"/>
      <c r="AC135" s="353"/>
      <c r="AD135" s="353"/>
      <c r="AE135" s="353"/>
      <c r="AF135" s="353"/>
      <c r="AG135" s="353"/>
      <c r="AH135" s="353"/>
      <c r="AI135" s="353"/>
      <c r="AJ135" s="353"/>
      <c r="AK135" s="353"/>
      <c r="AL135" s="353"/>
      <c r="AM135" s="353"/>
      <c r="AN135" s="353"/>
      <c r="AO135" s="353"/>
      <c r="AP135" s="353"/>
      <c r="AQ135" s="353"/>
      <c r="AR135" s="353"/>
      <c r="AS135" s="353"/>
      <c r="AT135" s="353"/>
      <c r="AU135" s="353"/>
      <c r="AV135" s="353"/>
      <c r="AW135" s="353"/>
      <c r="AX135" s="353"/>
      <c r="AY135" s="353"/>
      <c r="AZ135" s="353"/>
      <c r="BA135" s="353"/>
      <c r="BB135" s="353"/>
      <c r="BC135" s="353"/>
      <c r="BD135" s="353"/>
      <c r="BE135" s="353"/>
      <c r="BF135" s="353"/>
      <c r="BG135" s="353"/>
      <c r="BH135" s="353"/>
      <c r="BI135" s="353"/>
      <c r="BJ135" s="353"/>
      <c r="BK135" s="353"/>
      <c r="BL135" s="353"/>
      <c r="BM135" s="353"/>
      <c r="BN135" s="353"/>
      <c r="BO135" s="353"/>
    </row>
    <row r="136" spans="13:67">
      <c r="M136" s="353"/>
      <c r="N136" s="353"/>
      <c r="O136" s="353"/>
      <c r="P136" s="353"/>
      <c r="Q136" s="353"/>
      <c r="R136" s="353"/>
      <c r="S136" s="353"/>
      <c r="T136" s="353"/>
      <c r="U136" s="353"/>
      <c r="V136" s="353"/>
      <c r="W136" s="353"/>
      <c r="X136" s="353"/>
      <c r="Y136" s="353"/>
      <c r="Z136" s="353"/>
      <c r="AA136" s="353"/>
      <c r="AB136" s="353"/>
      <c r="AC136" s="353"/>
      <c r="AD136" s="353"/>
      <c r="AE136" s="353"/>
      <c r="AF136" s="353"/>
      <c r="AG136" s="353"/>
      <c r="AH136" s="353"/>
      <c r="AI136" s="353"/>
      <c r="AJ136" s="353"/>
      <c r="AK136" s="353"/>
      <c r="AL136" s="353"/>
      <c r="AM136" s="353"/>
      <c r="AN136" s="353"/>
      <c r="AO136" s="353"/>
      <c r="AP136" s="353"/>
      <c r="AQ136" s="353"/>
      <c r="AR136" s="353"/>
      <c r="AS136" s="353"/>
      <c r="AT136" s="353"/>
      <c r="AU136" s="353"/>
      <c r="AV136" s="353"/>
      <c r="AW136" s="353"/>
      <c r="AX136" s="353"/>
      <c r="AY136" s="353"/>
      <c r="AZ136" s="353"/>
      <c r="BA136" s="353"/>
      <c r="BB136" s="353"/>
      <c r="BC136" s="353"/>
      <c r="BD136" s="353"/>
      <c r="BE136" s="353"/>
      <c r="BF136" s="353"/>
      <c r="BG136" s="353"/>
      <c r="BH136" s="353"/>
      <c r="BI136" s="353"/>
      <c r="BJ136" s="353"/>
      <c r="BK136" s="353"/>
      <c r="BL136" s="353"/>
      <c r="BM136" s="353"/>
      <c r="BN136" s="353"/>
      <c r="BO136" s="353"/>
    </row>
    <row r="137" spans="13:67">
      <c r="M137" s="353"/>
      <c r="N137" s="353"/>
      <c r="O137" s="353"/>
      <c r="P137" s="353"/>
      <c r="Q137" s="353"/>
      <c r="R137" s="353"/>
      <c r="S137" s="353"/>
      <c r="T137" s="353"/>
      <c r="U137" s="353"/>
      <c r="V137" s="353"/>
      <c r="W137" s="353"/>
      <c r="X137" s="353"/>
      <c r="Y137" s="353"/>
      <c r="Z137" s="353"/>
      <c r="AA137" s="353"/>
      <c r="AB137" s="353"/>
      <c r="AC137" s="353"/>
      <c r="AD137" s="353"/>
      <c r="AE137" s="353"/>
      <c r="AF137" s="353"/>
      <c r="AG137" s="353"/>
      <c r="AH137" s="353"/>
      <c r="AI137" s="353"/>
      <c r="AJ137" s="353"/>
      <c r="AK137" s="353"/>
      <c r="AL137" s="353"/>
      <c r="AM137" s="353"/>
      <c r="AN137" s="353"/>
      <c r="AO137" s="353"/>
      <c r="AP137" s="353"/>
      <c r="AQ137" s="353"/>
      <c r="AR137" s="353"/>
      <c r="AS137" s="353"/>
      <c r="AT137" s="353"/>
      <c r="AU137" s="353"/>
      <c r="AV137" s="353"/>
      <c r="AW137" s="353"/>
      <c r="AX137" s="353"/>
      <c r="AY137" s="353"/>
      <c r="AZ137" s="353"/>
      <c r="BA137" s="353"/>
      <c r="BB137" s="353"/>
      <c r="BC137" s="353"/>
      <c r="BD137" s="353"/>
      <c r="BE137" s="353"/>
      <c r="BF137" s="353"/>
      <c r="BG137" s="353"/>
      <c r="BH137" s="353"/>
      <c r="BI137" s="353"/>
      <c r="BJ137" s="353"/>
      <c r="BK137" s="353"/>
      <c r="BL137" s="353"/>
      <c r="BM137" s="353"/>
      <c r="BN137" s="353"/>
      <c r="BO137" s="353"/>
    </row>
    <row r="138" spans="13:67">
      <c r="M138" s="353"/>
      <c r="N138" s="353"/>
      <c r="O138" s="353"/>
      <c r="P138" s="353"/>
      <c r="Q138" s="353"/>
      <c r="R138" s="353"/>
      <c r="S138" s="353"/>
      <c r="T138" s="353"/>
      <c r="U138" s="353"/>
      <c r="V138" s="353"/>
      <c r="W138" s="353"/>
      <c r="X138" s="353"/>
      <c r="Y138" s="353"/>
      <c r="Z138" s="353"/>
      <c r="AA138" s="353"/>
      <c r="AB138" s="353"/>
      <c r="AC138" s="353"/>
      <c r="AD138" s="353"/>
      <c r="AE138" s="353"/>
      <c r="AF138" s="353"/>
      <c r="AG138" s="353"/>
      <c r="AH138" s="353"/>
      <c r="AI138" s="353"/>
      <c r="AJ138" s="353"/>
      <c r="AK138" s="353"/>
      <c r="AL138" s="353"/>
      <c r="AM138" s="353"/>
      <c r="AN138" s="353"/>
      <c r="AO138" s="353"/>
      <c r="AP138" s="353"/>
      <c r="AQ138" s="353"/>
      <c r="AR138" s="353"/>
      <c r="AS138" s="353"/>
      <c r="AT138" s="353"/>
      <c r="AU138" s="353"/>
      <c r="AV138" s="353"/>
      <c r="AW138" s="353"/>
      <c r="AX138" s="353"/>
      <c r="AY138" s="353"/>
      <c r="AZ138" s="353"/>
      <c r="BA138" s="353"/>
      <c r="BB138" s="353"/>
      <c r="BC138" s="353"/>
      <c r="BD138" s="353"/>
      <c r="BE138" s="353"/>
      <c r="BF138" s="353"/>
      <c r="BG138" s="353"/>
      <c r="BH138" s="353"/>
      <c r="BI138" s="353"/>
      <c r="BJ138" s="353"/>
      <c r="BK138" s="353"/>
      <c r="BL138" s="353"/>
      <c r="BM138" s="353"/>
      <c r="BN138" s="353"/>
      <c r="BO138" s="353"/>
    </row>
    <row r="139" spans="13:67">
      <c r="M139" s="353"/>
      <c r="N139" s="353"/>
      <c r="O139" s="353"/>
      <c r="P139" s="353"/>
      <c r="Q139" s="353"/>
      <c r="R139" s="353"/>
      <c r="S139" s="353"/>
      <c r="T139" s="353"/>
      <c r="U139" s="353"/>
      <c r="V139" s="353"/>
      <c r="W139" s="353"/>
      <c r="X139" s="353"/>
      <c r="Y139" s="353"/>
      <c r="Z139" s="353"/>
      <c r="AA139" s="353"/>
      <c r="AB139" s="353"/>
      <c r="AC139" s="353"/>
      <c r="AD139" s="353"/>
      <c r="AE139" s="353"/>
      <c r="AF139" s="353"/>
      <c r="AG139" s="353"/>
      <c r="AH139" s="353"/>
      <c r="AI139" s="353"/>
      <c r="AJ139" s="353"/>
      <c r="AK139" s="353"/>
      <c r="AL139" s="353"/>
      <c r="AM139" s="353"/>
      <c r="AN139" s="353"/>
      <c r="AO139" s="353"/>
      <c r="AP139" s="353"/>
      <c r="AQ139" s="353"/>
      <c r="AR139" s="353"/>
      <c r="AS139" s="353"/>
      <c r="AT139" s="353"/>
      <c r="AU139" s="353"/>
      <c r="AV139" s="353"/>
      <c r="AW139" s="353"/>
      <c r="AX139" s="353"/>
      <c r="AY139" s="353"/>
      <c r="AZ139" s="353"/>
      <c r="BA139" s="353"/>
      <c r="BB139" s="353"/>
      <c r="BC139" s="353"/>
      <c r="BD139" s="353"/>
      <c r="BE139" s="353"/>
      <c r="BF139" s="353"/>
      <c r="BG139" s="353"/>
      <c r="BH139" s="353"/>
      <c r="BI139" s="353"/>
      <c r="BJ139" s="353"/>
      <c r="BK139" s="353"/>
      <c r="BL139" s="353"/>
      <c r="BM139" s="353"/>
      <c r="BN139" s="353"/>
      <c r="BO139" s="353"/>
    </row>
    <row r="140" spans="13:67">
      <c r="M140" s="353"/>
      <c r="N140" s="353"/>
      <c r="O140" s="353"/>
      <c r="P140" s="353"/>
      <c r="Q140" s="353"/>
      <c r="R140" s="353"/>
      <c r="S140" s="353"/>
      <c r="T140" s="353"/>
      <c r="U140" s="353"/>
      <c r="V140" s="353"/>
      <c r="W140" s="353"/>
      <c r="X140" s="353"/>
      <c r="Y140" s="353"/>
      <c r="Z140" s="353"/>
      <c r="AA140" s="353"/>
      <c r="AB140" s="353"/>
      <c r="AC140" s="353"/>
      <c r="AD140" s="353"/>
      <c r="AE140" s="353"/>
      <c r="AF140" s="353"/>
      <c r="AG140" s="353"/>
      <c r="AH140" s="353"/>
      <c r="AI140" s="353"/>
      <c r="AJ140" s="353"/>
      <c r="AK140" s="353"/>
      <c r="AL140" s="353"/>
      <c r="AM140" s="353"/>
      <c r="AN140" s="353"/>
      <c r="AO140" s="353"/>
      <c r="AP140" s="353"/>
      <c r="AQ140" s="353"/>
      <c r="AR140" s="353"/>
      <c r="AS140" s="353"/>
      <c r="AT140" s="353"/>
      <c r="AU140" s="353"/>
      <c r="AV140" s="353"/>
      <c r="AW140" s="353"/>
      <c r="AX140" s="353"/>
      <c r="AY140" s="353"/>
      <c r="AZ140" s="353"/>
      <c r="BA140" s="353"/>
      <c r="BB140" s="353"/>
      <c r="BC140" s="353"/>
      <c r="BD140" s="353"/>
      <c r="BE140" s="353"/>
      <c r="BF140" s="353"/>
      <c r="BG140" s="353"/>
      <c r="BH140" s="353"/>
      <c r="BI140" s="353"/>
      <c r="BJ140" s="353"/>
      <c r="BK140" s="353"/>
      <c r="BL140" s="353"/>
      <c r="BM140" s="353"/>
      <c r="BN140" s="353"/>
      <c r="BO140" s="353"/>
    </row>
    <row r="141" spans="13:67">
      <c r="M141" s="353"/>
      <c r="N141" s="353"/>
      <c r="O141" s="353"/>
      <c r="P141" s="353"/>
      <c r="Q141" s="353"/>
      <c r="R141" s="353"/>
      <c r="S141" s="353"/>
      <c r="T141" s="353"/>
      <c r="U141" s="353"/>
      <c r="V141" s="353"/>
      <c r="W141" s="353"/>
      <c r="X141" s="353"/>
      <c r="Y141" s="353"/>
      <c r="Z141" s="353"/>
      <c r="AA141" s="353"/>
      <c r="AB141" s="353"/>
      <c r="AC141" s="353"/>
      <c r="AD141" s="353"/>
      <c r="AE141" s="353"/>
      <c r="AF141" s="353"/>
      <c r="AG141" s="353"/>
      <c r="AH141" s="353"/>
      <c r="AI141" s="353"/>
      <c r="AJ141" s="353"/>
      <c r="AK141" s="353"/>
      <c r="AL141" s="353"/>
      <c r="AM141" s="353"/>
      <c r="AN141" s="353"/>
      <c r="AO141" s="353"/>
      <c r="AP141" s="353"/>
      <c r="AQ141" s="353"/>
      <c r="AR141" s="353"/>
      <c r="AS141" s="353"/>
      <c r="AT141" s="353"/>
      <c r="AU141" s="353"/>
      <c r="AV141" s="353"/>
      <c r="AW141" s="353"/>
      <c r="AX141" s="353"/>
      <c r="AY141" s="353"/>
      <c r="AZ141" s="353"/>
      <c r="BA141" s="353"/>
      <c r="BB141" s="353"/>
      <c r="BC141" s="353"/>
      <c r="BD141" s="353"/>
      <c r="BE141" s="353"/>
      <c r="BF141" s="353"/>
      <c r="BG141" s="353"/>
      <c r="BH141" s="353"/>
      <c r="BI141" s="353"/>
      <c r="BJ141" s="353"/>
      <c r="BK141" s="353"/>
      <c r="BL141" s="353"/>
      <c r="BM141" s="353"/>
      <c r="BN141" s="353"/>
      <c r="BO141" s="353"/>
    </row>
    <row r="142" spans="13:67">
      <c r="M142" s="353"/>
      <c r="N142" s="353"/>
      <c r="O142" s="353"/>
      <c r="P142" s="353"/>
      <c r="Q142" s="353"/>
      <c r="R142" s="353"/>
      <c r="S142" s="353"/>
      <c r="T142" s="353"/>
      <c r="U142" s="353"/>
      <c r="V142" s="353"/>
      <c r="W142" s="353"/>
      <c r="X142" s="353"/>
      <c r="Y142" s="353"/>
      <c r="Z142" s="353"/>
      <c r="AA142" s="353"/>
      <c r="AB142" s="353"/>
      <c r="AC142" s="353"/>
      <c r="AD142" s="353"/>
      <c r="AE142" s="353"/>
      <c r="AF142" s="353"/>
      <c r="AG142" s="353"/>
      <c r="AH142" s="353"/>
      <c r="AI142" s="353"/>
      <c r="AJ142" s="353"/>
      <c r="AK142" s="353"/>
      <c r="AL142" s="353"/>
      <c r="AM142" s="353"/>
      <c r="AN142" s="353"/>
      <c r="AO142" s="353"/>
      <c r="AP142" s="353"/>
      <c r="AQ142" s="353"/>
      <c r="AR142" s="353"/>
      <c r="AS142" s="353"/>
      <c r="AT142" s="353"/>
      <c r="AU142" s="353"/>
      <c r="AV142" s="353"/>
      <c r="AW142" s="353"/>
      <c r="AX142" s="353"/>
      <c r="AY142" s="353"/>
      <c r="AZ142" s="353"/>
      <c r="BA142" s="353"/>
      <c r="BB142" s="353"/>
      <c r="BC142" s="353"/>
      <c r="BD142" s="353"/>
      <c r="BE142" s="353"/>
      <c r="BF142" s="353"/>
      <c r="BG142" s="353"/>
      <c r="BH142" s="353"/>
      <c r="BI142" s="353"/>
      <c r="BJ142" s="353"/>
      <c r="BK142" s="353"/>
      <c r="BL142" s="353"/>
      <c r="BM142" s="353"/>
      <c r="BN142" s="353"/>
      <c r="BO142" s="353"/>
    </row>
    <row r="143" spans="13:67">
      <c r="M143" s="353"/>
      <c r="N143" s="353"/>
      <c r="O143" s="353"/>
      <c r="P143" s="353"/>
      <c r="Q143" s="353"/>
      <c r="R143" s="353"/>
      <c r="S143" s="353"/>
      <c r="T143" s="353"/>
      <c r="U143" s="353"/>
      <c r="V143" s="353"/>
      <c r="W143" s="353"/>
      <c r="X143" s="353"/>
      <c r="Y143" s="353"/>
      <c r="Z143" s="353"/>
      <c r="AA143" s="353"/>
      <c r="AB143" s="353"/>
      <c r="AC143" s="353"/>
      <c r="AD143" s="353"/>
      <c r="AE143" s="353"/>
      <c r="AF143" s="353"/>
      <c r="AG143" s="353"/>
      <c r="AH143" s="353"/>
      <c r="AI143" s="353"/>
      <c r="AJ143" s="353"/>
      <c r="AK143" s="353"/>
      <c r="AL143" s="353"/>
      <c r="AM143" s="353"/>
      <c r="AN143" s="353"/>
      <c r="AO143" s="353"/>
      <c r="AP143" s="353"/>
      <c r="AQ143" s="353"/>
      <c r="AR143" s="353"/>
      <c r="AS143" s="353"/>
      <c r="AT143" s="353"/>
      <c r="AU143" s="353"/>
      <c r="AV143" s="353"/>
      <c r="AW143" s="353"/>
      <c r="AX143" s="353"/>
      <c r="AY143" s="353"/>
      <c r="AZ143" s="353"/>
      <c r="BA143" s="353"/>
      <c r="BB143" s="353"/>
      <c r="BC143" s="353"/>
      <c r="BD143" s="353"/>
      <c r="BE143" s="353"/>
      <c r="BF143" s="353"/>
      <c r="BG143" s="353"/>
      <c r="BH143" s="353"/>
      <c r="BI143" s="353"/>
      <c r="BJ143" s="353"/>
      <c r="BK143" s="353"/>
      <c r="BL143" s="353"/>
      <c r="BM143" s="353"/>
      <c r="BN143" s="353"/>
      <c r="BO143" s="353"/>
    </row>
    <row r="144" spans="13:67">
      <c r="M144" s="353"/>
      <c r="N144" s="353"/>
      <c r="O144" s="353"/>
      <c r="P144" s="353"/>
      <c r="Q144" s="353"/>
      <c r="R144" s="353"/>
      <c r="S144" s="353"/>
      <c r="T144" s="353"/>
      <c r="U144" s="353"/>
      <c r="V144" s="353"/>
      <c r="W144" s="353"/>
      <c r="X144" s="353"/>
      <c r="Y144" s="353"/>
      <c r="Z144" s="353"/>
      <c r="AA144" s="353"/>
      <c r="AB144" s="353"/>
      <c r="AC144" s="353"/>
      <c r="AD144" s="353"/>
      <c r="AE144" s="353"/>
      <c r="AF144" s="353"/>
      <c r="AG144" s="353"/>
      <c r="AH144" s="353"/>
      <c r="AI144" s="353"/>
      <c r="AJ144" s="353"/>
      <c r="AK144" s="353"/>
      <c r="AL144" s="353"/>
      <c r="AM144" s="353"/>
      <c r="AN144" s="353"/>
      <c r="AO144" s="353"/>
      <c r="AP144" s="353"/>
      <c r="AQ144" s="353"/>
      <c r="AR144" s="353"/>
      <c r="AS144" s="353"/>
      <c r="AT144" s="353"/>
      <c r="AU144" s="353"/>
      <c r="AV144" s="353"/>
      <c r="AW144" s="353"/>
      <c r="AX144" s="353"/>
      <c r="AY144" s="353"/>
      <c r="AZ144" s="353"/>
      <c r="BA144" s="353"/>
      <c r="BB144" s="353"/>
      <c r="BC144" s="353"/>
      <c r="BD144" s="353"/>
      <c r="BE144" s="353"/>
      <c r="BF144" s="353"/>
      <c r="BG144" s="353"/>
      <c r="BH144" s="353"/>
      <c r="BI144" s="353"/>
      <c r="BJ144" s="353"/>
      <c r="BK144" s="353"/>
      <c r="BL144" s="353"/>
      <c r="BM144" s="353"/>
      <c r="BN144" s="353"/>
      <c r="BO144" s="353"/>
    </row>
    <row r="145" spans="13:67">
      <c r="M145" s="353"/>
      <c r="N145" s="353"/>
      <c r="O145" s="353"/>
      <c r="P145" s="353"/>
      <c r="Q145" s="353"/>
      <c r="R145" s="353"/>
      <c r="S145" s="353"/>
      <c r="T145" s="353"/>
      <c r="U145" s="353"/>
      <c r="V145" s="353"/>
      <c r="W145" s="353"/>
      <c r="X145" s="353"/>
      <c r="Y145" s="353"/>
      <c r="Z145" s="353"/>
      <c r="AA145" s="353"/>
      <c r="AB145" s="353"/>
      <c r="AC145" s="353"/>
      <c r="AD145" s="353"/>
      <c r="AE145" s="353"/>
      <c r="AF145" s="353"/>
      <c r="AG145" s="353"/>
      <c r="AH145" s="353"/>
      <c r="AI145" s="353"/>
      <c r="AJ145" s="353"/>
      <c r="AK145" s="353"/>
      <c r="AL145" s="353"/>
      <c r="AM145" s="353"/>
      <c r="AN145" s="353"/>
      <c r="AO145" s="353"/>
      <c r="AP145" s="353"/>
      <c r="AQ145" s="353"/>
      <c r="AR145" s="353"/>
      <c r="AS145" s="353"/>
      <c r="AT145" s="353"/>
      <c r="AU145" s="353"/>
      <c r="AV145" s="353"/>
      <c r="AW145" s="353"/>
      <c r="AX145" s="353"/>
      <c r="AY145" s="353"/>
      <c r="AZ145" s="353"/>
      <c r="BA145" s="353"/>
      <c r="BB145" s="353"/>
      <c r="BC145" s="353"/>
      <c r="BD145" s="353"/>
      <c r="BE145" s="353"/>
      <c r="BF145" s="353"/>
      <c r="BG145" s="353"/>
      <c r="BH145" s="353"/>
      <c r="BI145" s="353"/>
      <c r="BJ145" s="353"/>
      <c r="BK145" s="353"/>
      <c r="BL145" s="353"/>
      <c r="BM145" s="353"/>
      <c r="BN145" s="353"/>
      <c r="BO145" s="353"/>
    </row>
    <row r="146" spans="13:67">
      <c r="M146" s="353"/>
      <c r="N146" s="353"/>
      <c r="O146" s="353"/>
      <c r="P146" s="353"/>
      <c r="Q146" s="353"/>
      <c r="R146" s="353"/>
      <c r="S146" s="353"/>
      <c r="T146" s="353"/>
      <c r="U146" s="353"/>
      <c r="V146" s="353"/>
      <c r="W146" s="353"/>
      <c r="X146" s="353"/>
      <c r="Y146" s="353"/>
      <c r="Z146" s="353"/>
      <c r="AA146" s="353"/>
      <c r="AB146" s="353"/>
      <c r="AC146" s="353"/>
      <c r="AD146" s="353"/>
      <c r="AE146" s="353"/>
      <c r="AF146" s="353"/>
      <c r="AG146" s="353"/>
      <c r="AH146" s="353"/>
      <c r="AI146" s="353"/>
      <c r="AJ146" s="353"/>
      <c r="AK146" s="353"/>
      <c r="AL146" s="353"/>
      <c r="AM146" s="353"/>
      <c r="AN146" s="353"/>
      <c r="AO146" s="353"/>
      <c r="AP146" s="353"/>
      <c r="AQ146" s="353"/>
      <c r="AR146" s="353"/>
      <c r="AS146" s="353"/>
      <c r="AT146" s="353"/>
      <c r="AU146" s="353"/>
      <c r="AV146" s="353"/>
      <c r="AW146" s="353"/>
      <c r="AX146" s="353"/>
      <c r="AY146" s="353"/>
      <c r="AZ146" s="353"/>
      <c r="BA146" s="353"/>
      <c r="BB146" s="353"/>
      <c r="BC146" s="353"/>
      <c r="BD146" s="353"/>
      <c r="BE146" s="353"/>
      <c r="BF146" s="353"/>
      <c r="BG146" s="353"/>
      <c r="BH146" s="353"/>
      <c r="BI146" s="353"/>
      <c r="BJ146" s="353"/>
      <c r="BK146" s="353"/>
      <c r="BL146" s="353"/>
      <c r="BM146" s="353"/>
      <c r="BN146" s="353"/>
      <c r="BO146" s="353"/>
    </row>
    <row r="147" spans="13:67">
      <c r="M147" s="353"/>
      <c r="N147" s="353"/>
      <c r="O147" s="353"/>
      <c r="P147" s="353"/>
      <c r="Q147" s="353"/>
      <c r="R147" s="353"/>
      <c r="S147" s="353"/>
      <c r="T147" s="353"/>
      <c r="U147" s="353"/>
      <c r="V147" s="353"/>
      <c r="W147" s="353"/>
      <c r="X147" s="353"/>
      <c r="Y147" s="353"/>
      <c r="Z147" s="353"/>
      <c r="AA147" s="353"/>
      <c r="AB147" s="353"/>
      <c r="AC147" s="353"/>
      <c r="AD147" s="353"/>
      <c r="AE147" s="353"/>
      <c r="AF147" s="353"/>
      <c r="AG147" s="353"/>
      <c r="AH147" s="353"/>
      <c r="AI147" s="353"/>
      <c r="AJ147" s="353"/>
      <c r="AK147" s="353"/>
      <c r="AL147" s="353"/>
      <c r="AM147" s="353"/>
      <c r="AN147" s="353"/>
      <c r="AO147" s="353"/>
      <c r="AP147" s="353"/>
      <c r="AQ147" s="353"/>
      <c r="AR147" s="353"/>
      <c r="AS147" s="353"/>
      <c r="AT147" s="353"/>
      <c r="AU147" s="353"/>
      <c r="AV147" s="353"/>
      <c r="AW147" s="353"/>
      <c r="AX147" s="353"/>
      <c r="AY147" s="353"/>
      <c r="AZ147" s="353"/>
      <c r="BA147" s="353"/>
      <c r="BB147" s="353"/>
      <c r="BC147" s="353"/>
      <c r="BD147" s="353"/>
      <c r="BE147" s="353"/>
      <c r="BF147" s="353"/>
      <c r="BG147" s="353"/>
      <c r="BH147" s="353"/>
      <c r="BI147" s="353"/>
      <c r="BJ147" s="353"/>
      <c r="BK147" s="353"/>
      <c r="BL147" s="353"/>
      <c r="BM147" s="353"/>
      <c r="BN147" s="353"/>
      <c r="BO147" s="353"/>
    </row>
    <row r="148" spans="13:67">
      <c r="M148" s="353"/>
      <c r="N148" s="353"/>
      <c r="O148" s="353"/>
      <c r="P148" s="353"/>
      <c r="Q148" s="353"/>
      <c r="R148" s="353"/>
      <c r="S148" s="353"/>
      <c r="T148" s="353"/>
      <c r="U148" s="353"/>
      <c r="V148" s="353"/>
      <c r="W148" s="353"/>
      <c r="X148" s="353"/>
      <c r="Y148" s="353"/>
      <c r="Z148" s="353"/>
      <c r="AA148" s="353"/>
      <c r="AB148" s="353"/>
      <c r="AC148" s="353"/>
      <c r="AD148" s="353"/>
      <c r="AE148" s="353"/>
      <c r="AF148" s="353"/>
      <c r="AG148" s="353"/>
      <c r="AH148" s="353"/>
      <c r="AI148" s="353"/>
      <c r="AJ148" s="353"/>
      <c r="AK148" s="353"/>
      <c r="AL148" s="353"/>
      <c r="AM148" s="353"/>
      <c r="AN148" s="353"/>
      <c r="AO148" s="353"/>
      <c r="AP148" s="353"/>
      <c r="AQ148" s="353"/>
      <c r="AR148" s="353"/>
      <c r="AS148" s="353"/>
      <c r="AT148" s="353"/>
      <c r="AU148" s="353"/>
      <c r="AV148" s="353"/>
      <c r="AW148" s="353"/>
      <c r="AX148" s="353"/>
      <c r="AY148" s="353"/>
      <c r="AZ148" s="353"/>
      <c r="BA148" s="353"/>
      <c r="BB148" s="353"/>
      <c r="BC148" s="353"/>
      <c r="BD148" s="353"/>
      <c r="BE148" s="353"/>
      <c r="BF148" s="353"/>
      <c r="BG148" s="353"/>
      <c r="BH148" s="353"/>
      <c r="BI148" s="353"/>
      <c r="BJ148" s="353"/>
      <c r="BK148" s="353"/>
      <c r="BL148" s="353"/>
      <c r="BM148" s="353"/>
      <c r="BN148" s="353"/>
      <c r="BO148" s="353"/>
    </row>
    <row r="149" spans="13:67">
      <c r="M149" s="353"/>
      <c r="N149" s="353"/>
      <c r="O149" s="353"/>
      <c r="P149" s="353"/>
      <c r="Q149" s="353"/>
      <c r="R149" s="353"/>
      <c r="S149" s="353"/>
      <c r="T149" s="353"/>
      <c r="U149" s="353"/>
      <c r="V149" s="353"/>
      <c r="W149" s="353"/>
      <c r="X149" s="353"/>
      <c r="Y149" s="353"/>
      <c r="Z149" s="353"/>
      <c r="AA149" s="353"/>
      <c r="AB149" s="353"/>
      <c r="AC149" s="353"/>
      <c r="AD149" s="353"/>
      <c r="AE149" s="353"/>
      <c r="AF149" s="353"/>
      <c r="AG149" s="353"/>
      <c r="AH149" s="353"/>
      <c r="AI149" s="353"/>
      <c r="AJ149" s="353"/>
      <c r="AK149" s="353"/>
      <c r="AL149" s="353"/>
      <c r="AM149" s="353"/>
      <c r="AN149" s="353"/>
      <c r="AO149" s="353"/>
      <c r="AP149" s="353"/>
      <c r="AQ149" s="353"/>
      <c r="AR149" s="353"/>
      <c r="AS149" s="353"/>
      <c r="AT149" s="353"/>
      <c r="AU149" s="353"/>
      <c r="AV149" s="353"/>
      <c r="AW149" s="353"/>
      <c r="AX149" s="353"/>
      <c r="AY149" s="353"/>
      <c r="AZ149" s="353"/>
      <c r="BA149" s="353"/>
      <c r="BB149" s="353"/>
      <c r="BC149" s="353"/>
      <c r="BD149" s="353"/>
      <c r="BE149" s="353"/>
      <c r="BF149" s="353"/>
      <c r="BG149" s="353"/>
      <c r="BH149" s="353"/>
      <c r="BI149" s="353"/>
      <c r="BJ149" s="353"/>
      <c r="BK149" s="353"/>
      <c r="BL149" s="353"/>
      <c r="BM149" s="353"/>
      <c r="BN149" s="353"/>
      <c r="BO149" s="353"/>
    </row>
    <row r="150" spans="13:67">
      <c r="M150" s="353"/>
      <c r="N150" s="353"/>
      <c r="O150" s="353"/>
      <c r="P150" s="353"/>
      <c r="Q150" s="353"/>
      <c r="R150" s="353"/>
      <c r="S150" s="353"/>
      <c r="T150" s="353"/>
      <c r="U150" s="353"/>
      <c r="V150" s="353"/>
      <c r="W150" s="353"/>
      <c r="X150" s="353"/>
      <c r="Y150" s="353"/>
      <c r="Z150" s="353"/>
      <c r="AA150" s="353"/>
      <c r="AB150" s="353"/>
      <c r="AC150" s="353"/>
      <c r="AD150" s="353"/>
      <c r="AE150" s="353"/>
      <c r="AF150" s="353"/>
      <c r="AG150" s="353"/>
      <c r="AH150" s="353"/>
      <c r="AI150" s="353"/>
      <c r="AJ150" s="353"/>
      <c r="AK150" s="353"/>
      <c r="AL150" s="353"/>
      <c r="AM150" s="353"/>
      <c r="AN150" s="353"/>
      <c r="AO150" s="353"/>
      <c r="AP150" s="353"/>
      <c r="AQ150" s="353"/>
      <c r="AR150" s="353"/>
      <c r="AS150" s="353"/>
      <c r="AT150" s="353"/>
      <c r="AU150" s="353"/>
      <c r="AV150" s="353"/>
      <c r="AW150" s="353"/>
      <c r="AX150" s="353"/>
      <c r="AY150" s="353"/>
      <c r="AZ150" s="353"/>
      <c r="BA150" s="353"/>
      <c r="BB150" s="353"/>
      <c r="BC150" s="353"/>
      <c r="BD150" s="353"/>
      <c r="BE150" s="353"/>
      <c r="BF150" s="353"/>
      <c r="BG150" s="353"/>
      <c r="BH150" s="353"/>
      <c r="BI150" s="353"/>
      <c r="BJ150" s="353"/>
      <c r="BK150" s="353"/>
      <c r="BL150" s="353"/>
      <c r="BM150" s="353"/>
      <c r="BN150" s="353"/>
      <c r="BO150" s="353"/>
    </row>
    <row r="151" spans="13:67">
      <c r="M151" s="353"/>
      <c r="N151" s="353"/>
      <c r="O151" s="353"/>
      <c r="P151" s="353"/>
      <c r="Q151" s="353"/>
      <c r="R151" s="353"/>
      <c r="S151" s="353"/>
      <c r="T151" s="353"/>
      <c r="U151" s="353"/>
      <c r="V151" s="353"/>
      <c r="W151" s="353"/>
      <c r="X151" s="353"/>
      <c r="Y151" s="353"/>
      <c r="Z151" s="353"/>
      <c r="AA151" s="353"/>
      <c r="AB151" s="353"/>
      <c r="AC151" s="353"/>
      <c r="AD151" s="353"/>
      <c r="AE151" s="353"/>
      <c r="AF151" s="353"/>
      <c r="AG151" s="353"/>
      <c r="AH151" s="353"/>
      <c r="AI151" s="353"/>
      <c r="AJ151" s="353"/>
      <c r="AK151" s="353"/>
      <c r="AL151" s="353"/>
      <c r="AM151" s="353"/>
      <c r="AN151" s="353"/>
      <c r="AO151" s="353"/>
      <c r="AP151" s="353"/>
      <c r="AQ151" s="353"/>
      <c r="AR151" s="353"/>
      <c r="AS151" s="353"/>
      <c r="AT151" s="353"/>
      <c r="AU151" s="353"/>
      <c r="AV151" s="353"/>
      <c r="AW151" s="353"/>
      <c r="AX151" s="353"/>
      <c r="AY151" s="353"/>
      <c r="AZ151" s="353"/>
      <c r="BA151" s="353"/>
      <c r="BB151" s="353"/>
      <c r="BC151" s="353"/>
      <c r="BD151" s="353"/>
      <c r="BE151" s="353"/>
      <c r="BF151" s="353"/>
      <c r="BG151" s="353"/>
      <c r="BH151" s="353"/>
      <c r="BI151" s="353"/>
      <c r="BJ151" s="353"/>
      <c r="BK151" s="353"/>
      <c r="BL151" s="353"/>
      <c r="BM151" s="353"/>
      <c r="BN151" s="353"/>
      <c r="BO151" s="353"/>
    </row>
    <row r="152" spans="13:67">
      <c r="M152" s="353"/>
      <c r="N152" s="353"/>
      <c r="O152" s="353"/>
      <c r="P152" s="353"/>
      <c r="Q152" s="353"/>
      <c r="R152" s="353"/>
      <c r="S152" s="353"/>
      <c r="T152" s="353"/>
      <c r="U152" s="353"/>
      <c r="V152" s="353"/>
      <c r="W152" s="353"/>
      <c r="X152" s="353"/>
      <c r="Y152" s="353"/>
      <c r="Z152" s="353"/>
      <c r="AA152" s="353"/>
      <c r="AB152" s="353"/>
      <c r="AC152" s="353"/>
      <c r="AD152" s="353"/>
      <c r="AE152" s="353"/>
      <c r="AF152" s="353"/>
      <c r="AG152" s="353"/>
      <c r="AH152" s="353"/>
      <c r="AI152" s="353"/>
      <c r="AJ152" s="353"/>
      <c r="AK152" s="353"/>
      <c r="AL152" s="353"/>
      <c r="AM152" s="353"/>
      <c r="AN152" s="353"/>
      <c r="AO152" s="353"/>
      <c r="AP152" s="353"/>
      <c r="AQ152" s="353"/>
      <c r="AR152" s="353"/>
      <c r="AS152" s="353"/>
      <c r="AT152" s="353"/>
      <c r="AU152" s="353"/>
      <c r="AV152" s="353"/>
      <c r="AW152" s="353"/>
      <c r="AX152" s="353"/>
      <c r="AY152" s="353"/>
      <c r="AZ152" s="353"/>
      <c r="BA152" s="353"/>
      <c r="BB152" s="353"/>
      <c r="BC152" s="353"/>
      <c r="BD152" s="353"/>
      <c r="BE152" s="353"/>
      <c r="BF152" s="353"/>
      <c r="BG152" s="353"/>
      <c r="BH152" s="353"/>
      <c r="BI152" s="353"/>
      <c r="BJ152" s="353"/>
      <c r="BK152" s="353"/>
      <c r="BL152" s="353"/>
      <c r="BM152" s="353"/>
      <c r="BN152" s="353"/>
      <c r="BO152" s="353"/>
    </row>
    <row r="153" spans="13:67">
      <c r="M153" s="353"/>
      <c r="N153" s="353"/>
      <c r="O153" s="353"/>
      <c r="P153" s="353"/>
      <c r="Q153" s="353"/>
      <c r="R153" s="353"/>
      <c r="S153" s="353"/>
      <c r="T153" s="353"/>
      <c r="U153" s="353"/>
      <c r="V153" s="353"/>
      <c r="W153" s="353"/>
      <c r="X153" s="353"/>
      <c r="Y153" s="353"/>
      <c r="Z153" s="353"/>
      <c r="AA153" s="353"/>
      <c r="AB153" s="353"/>
      <c r="AC153" s="353"/>
      <c r="AD153" s="353"/>
      <c r="AE153" s="353"/>
      <c r="AF153" s="353"/>
      <c r="AG153" s="353"/>
      <c r="AH153" s="353"/>
      <c r="AI153" s="353"/>
      <c r="AJ153" s="353"/>
      <c r="AK153" s="353"/>
      <c r="AL153" s="353"/>
      <c r="AM153" s="353"/>
      <c r="AN153" s="353"/>
      <c r="AO153" s="353"/>
      <c r="AP153" s="353"/>
      <c r="AQ153" s="353"/>
      <c r="AR153" s="353"/>
      <c r="AS153" s="353"/>
      <c r="AT153" s="353"/>
      <c r="AU153" s="353"/>
      <c r="AV153" s="353"/>
      <c r="AW153" s="353"/>
      <c r="AX153" s="353"/>
      <c r="AY153" s="353"/>
      <c r="AZ153" s="353"/>
      <c r="BA153" s="353"/>
      <c r="BB153" s="353"/>
      <c r="BC153" s="353"/>
      <c r="BD153" s="353"/>
      <c r="BE153" s="353"/>
      <c r="BF153" s="353"/>
      <c r="BG153" s="353"/>
      <c r="BH153" s="353"/>
      <c r="BI153" s="353"/>
      <c r="BJ153" s="353"/>
      <c r="BK153" s="353"/>
      <c r="BL153" s="353"/>
      <c r="BM153" s="353"/>
      <c r="BN153" s="353"/>
      <c r="BO153" s="353"/>
    </row>
    <row r="154" spans="13:67">
      <c r="M154" s="353"/>
      <c r="N154" s="353"/>
      <c r="O154" s="353"/>
      <c r="P154" s="353"/>
      <c r="Q154" s="353"/>
      <c r="R154" s="353"/>
      <c r="S154" s="353"/>
      <c r="T154" s="353"/>
      <c r="U154" s="353"/>
      <c r="V154" s="353"/>
      <c r="W154" s="353"/>
      <c r="X154" s="353"/>
      <c r="Y154" s="353"/>
      <c r="Z154" s="353"/>
      <c r="AA154" s="353"/>
      <c r="AB154" s="353"/>
      <c r="AC154" s="353"/>
      <c r="AD154" s="353"/>
      <c r="AE154" s="353"/>
      <c r="AF154" s="353"/>
      <c r="AG154" s="353"/>
      <c r="AH154" s="353"/>
      <c r="AI154" s="353"/>
      <c r="AJ154" s="353"/>
      <c r="AK154" s="353"/>
      <c r="AL154" s="353"/>
      <c r="AM154" s="353"/>
      <c r="AN154" s="353"/>
      <c r="AO154" s="353"/>
      <c r="AP154" s="353"/>
      <c r="AQ154" s="353"/>
      <c r="AR154" s="353"/>
      <c r="AS154" s="353"/>
      <c r="AT154" s="353"/>
      <c r="AU154" s="353"/>
      <c r="AV154" s="353"/>
      <c r="AW154" s="353"/>
      <c r="AX154" s="353"/>
      <c r="AY154" s="353"/>
      <c r="AZ154" s="353"/>
      <c r="BA154" s="353"/>
      <c r="BB154" s="353"/>
      <c r="BC154" s="353"/>
      <c r="BD154" s="353"/>
      <c r="BE154" s="353"/>
      <c r="BF154" s="353"/>
      <c r="BG154" s="353"/>
      <c r="BH154" s="353"/>
      <c r="BI154" s="353"/>
      <c r="BJ154" s="353"/>
      <c r="BK154" s="353"/>
      <c r="BL154" s="353"/>
      <c r="BM154" s="353"/>
      <c r="BN154" s="353"/>
      <c r="BO154" s="353"/>
    </row>
    <row r="155" spans="13:67">
      <c r="M155" s="353"/>
      <c r="N155" s="353"/>
      <c r="O155" s="353"/>
      <c r="P155" s="353"/>
      <c r="Q155" s="353"/>
      <c r="R155" s="353"/>
      <c r="S155" s="353"/>
      <c r="T155" s="353"/>
      <c r="U155" s="353"/>
      <c r="V155" s="353"/>
      <c r="W155" s="353"/>
      <c r="X155" s="353"/>
      <c r="Y155" s="353"/>
      <c r="Z155" s="353"/>
      <c r="AA155" s="353"/>
      <c r="AB155" s="353"/>
      <c r="AC155" s="353"/>
      <c r="AD155" s="353"/>
      <c r="AE155" s="353"/>
      <c r="AF155" s="353"/>
      <c r="AG155" s="353"/>
      <c r="AH155" s="353"/>
      <c r="AI155" s="353"/>
      <c r="AJ155" s="353"/>
      <c r="AK155" s="353"/>
      <c r="AL155" s="353"/>
      <c r="AM155" s="353"/>
      <c r="AN155" s="353"/>
      <c r="AO155" s="353"/>
      <c r="AP155" s="353"/>
      <c r="AQ155" s="353"/>
      <c r="AR155" s="353"/>
      <c r="AS155" s="353"/>
      <c r="AT155" s="353"/>
      <c r="AU155" s="353"/>
      <c r="AV155" s="353"/>
      <c r="AW155" s="353"/>
      <c r="AX155" s="353"/>
      <c r="AY155" s="353"/>
      <c r="AZ155" s="353"/>
      <c r="BA155" s="353"/>
      <c r="BB155" s="353"/>
      <c r="BC155" s="353"/>
      <c r="BD155" s="353"/>
      <c r="BE155" s="353"/>
      <c r="BF155" s="353"/>
      <c r="BG155" s="353"/>
      <c r="BH155" s="353"/>
      <c r="BI155" s="353"/>
      <c r="BJ155" s="353"/>
      <c r="BK155" s="353"/>
      <c r="BL155" s="353"/>
      <c r="BM155" s="353"/>
      <c r="BN155" s="353"/>
      <c r="BO155" s="353"/>
    </row>
    <row r="156" spans="13:67">
      <c r="M156" s="353"/>
      <c r="N156" s="353"/>
      <c r="O156" s="353"/>
      <c r="P156" s="353"/>
      <c r="Q156" s="353"/>
      <c r="R156" s="353"/>
      <c r="S156" s="353"/>
      <c r="T156" s="353"/>
      <c r="U156" s="353"/>
      <c r="V156" s="353"/>
      <c r="W156" s="353"/>
      <c r="X156" s="353"/>
      <c r="Y156" s="353"/>
      <c r="Z156" s="353"/>
      <c r="AA156" s="353"/>
      <c r="AB156" s="353"/>
      <c r="AC156" s="353"/>
      <c r="AD156" s="353"/>
      <c r="AE156" s="353"/>
      <c r="AF156" s="353"/>
      <c r="AG156" s="353"/>
      <c r="AH156" s="353"/>
      <c r="AI156" s="353"/>
      <c r="AJ156" s="353"/>
      <c r="AK156" s="353"/>
      <c r="AL156" s="353"/>
      <c r="AM156" s="353"/>
      <c r="AN156" s="353"/>
      <c r="AO156" s="353"/>
      <c r="AP156" s="353"/>
      <c r="AQ156" s="353"/>
      <c r="AR156" s="353"/>
      <c r="AS156" s="353"/>
      <c r="AT156" s="353"/>
      <c r="AU156" s="353"/>
      <c r="AV156" s="353"/>
      <c r="AW156" s="353"/>
      <c r="AX156" s="353"/>
      <c r="AY156" s="353"/>
      <c r="AZ156" s="353"/>
      <c r="BA156" s="353"/>
      <c r="BB156" s="353"/>
      <c r="BC156" s="353"/>
      <c r="BD156" s="353"/>
      <c r="BE156" s="353"/>
      <c r="BF156" s="353"/>
      <c r="BG156" s="353"/>
      <c r="BH156" s="353"/>
      <c r="BI156" s="353"/>
      <c r="BJ156" s="353"/>
      <c r="BK156" s="353"/>
      <c r="BL156" s="353"/>
      <c r="BM156" s="353"/>
      <c r="BN156" s="353"/>
      <c r="BO156" s="353"/>
    </row>
    <row r="157" spans="13:67">
      <c r="M157" s="353"/>
      <c r="N157" s="353"/>
      <c r="O157" s="353"/>
      <c r="P157" s="353"/>
      <c r="Q157" s="353"/>
      <c r="R157" s="353"/>
      <c r="S157" s="353"/>
      <c r="T157" s="353"/>
      <c r="U157" s="353"/>
      <c r="V157" s="353"/>
      <c r="W157" s="353"/>
      <c r="X157" s="353"/>
      <c r="Y157" s="353"/>
      <c r="Z157" s="353"/>
      <c r="AA157" s="353"/>
      <c r="AB157" s="353"/>
      <c r="AC157" s="353"/>
      <c r="AD157" s="353"/>
      <c r="AE157" s="353"/>
      <c r="AF157" s="353"/>
      <c r="AG157" s="353"/>
      <c r="AH157" s="353"/>
      <c r="AI157" s="353"/>
      <c r="AJ157" s="353"/>
      <c r="AK157" s="353"/>
      <c r="AL157" s="353"/>
      <c r="AM157" s="353"/>
      <c r="AN157" s="353"/>
      <c r="AO157" s="353"/>
      <c r="AP157" s="353"/>
      <c r="AQ157" s="353"/>
      <c r="AR157" s="353"/>
      <c r="AS157" s="353"/>
      <c r="AT157" s="353"/>
      <c r="AU157" s="353"/>
      <c r="AV157" s="353"/>
      <c r="AW157" s="353"/>
      <c r="AX157" s="353"/>
      <c r="AY157" s="353"/>
      <c r="AZ157" s="353"/>
      <c r="BA157" s="353"/>
      <c r="BB157" s="353"/>
      <c r="BC157" s="353"/>
      <c r="BD157" s="353"/>
      <c r="BE157" s="353"/>
      <c r="BF157" s="353"/>
      <c r="BG157" s="353"/>
      <c r="BH157" s="353"/>
      <c r="BI157" s="353"/>
      <c r="BJ157" s="353"/>
      <c r="BK157" s="353"/>
      <c r="BL157" s="353"/>
      <c r="BM157" s="353"/>
      <c r="BN157" s="353"/>
      <c r="BO157" s="353"/>
    </row>
    <row r="158" spans="13:67">
      <c r="M158" s="353"/>
      <c r="N158" s="353"/>
      <c r="O158" s="353"/>
      <c r="P158" s="353"/>
      <c r="Q158" s="353"/>
      <c r="R158" s="353"/>
      <c r="S158" s="353"/>
      <c r="T158" s="353"/>
      <c r="U158" s="353"/>
      <c r="V158" s="353"/>
      <c r="W158" s="353"/>
      <c r="X158" s="353"/>
      <c r="Y158" s="353"/>
      <c r="Z158" s="353"/>
      <c r="AA158" s="353"/>
      <c r="AB158" s="353"/>
      <c r="AC158" s="353"/>
      <c r="AD158" s="353"/>
      <c r="AE158" s="353"/>
      <c r="AF158" s="353"/>
      <c r="AG158" s="353"/>
      <c r="AH158" s="353"/>
      <c r="AI158" s="353"/>
      <c r="AJ158" s="353"/>
      <c r="AK158" s="353"/>
      <c r="AL158" s="353"/>
      <c r="AM158" s="353"/>
      <c r="AN158" s="353"/>
      <c r="AO158" s="353"/>
      <c r="AP158" s="353"/>
      <c r="AQ158" s="353"/>
      <c r="AR158" s="353"/>
      <c r="AS158" s="353"/>
      <c r="AT158" s="353"/>
      <c r="AU158" s="353"/>
      <c r="AV158" s="353"/>
      <c r="AW158" s="353"/>
      <c r="AX158" s="353"/>
      <c r="AY158" s="353"/>
      <c r="AZ158" s="353"/>
      <c r="BA158" s="353"/>
      <c r="BB158" s="353"/>
      <c r="BC158" s="353"/>
      <c r="BD158" s="353"/>
      <c r="BE158" s="353"/>
      <c r="BF158" s="353"/>
      <c r="BG158" s="353"/>
      <c r="BH158" s="353"/>
      <c r="BI158" s="353"/>
      <c r="BJ158" s="353"/>
      <c r="BK158" s="353"/>
      <c r="BL158" s="353"/>
      <c r="BM158" s="353"/>
      <c r="BN158" s="353"/>
      <c r="BO158" s="353"/>
    </row>
    <row r="159" spans="13:67">
      <c r="M159" s="353"/>
      <c r="N159" s="353"/>
      <c r="O159" s="353"/>
      <c r="P159" s="353"/>
      <c r="Q159" s="353"/>
      <c r="R159" s="353"/>
      <c r="S159" s="353"/>
      <c r="T159" s="353"/>
      <c r="U159" s="353"/>
      <c r="V159" s="353"/>
      <c r="W159" s="353"/>
      <c r="X159" s="353"/>
      <c r="Y159" s="353"/>
      <c r="Z159" s="353"/>
      <c r="AA159" s="353"/>
      <c r="AB159" s="353"/>
      <c r="AC159" s="353"/>
      <c r="AD159" s="353"/>
      <c r="AE159" s="353"/>
      <c r="AF159" s="353"/>
      <c r="AG159" s="353"/>
      <c r="AH159" s="353"/>
      <c r="AI159" s="353"/>
      <c r="AJ159" s="353"/>
      <c r="AK159" s="353"/>
      <c r="AL159" s="353"/>
      <c r="AM159" s="353"/>
      <c r="AN159" s="353"/>
      <c r="AO159" s="353"/>
      <c r="AP159" s="353"/>
      <c r="AQ159" s="353"/>
      <c r="AR159" s="353"/>
      <c r="AS159" s="353"/>
      <c r="AT159" s="353"/>
      <c r="AU159" s="353"/>
      <c r="AV159" s="353"/>
      <c r="AW159" s="353"/>
      <c r="AX159" s="353"/>
      <c r="AY159" s="353"/>
      <c r="AZ159" s="353"/>
      <c r="BA159" s="353"/>
      <c r="BB159" s="353"/>
      <c r="BC159" s="353"/>
      <c r="BD159" s="353"/>
      <c r="BE159" s="353"/>
      <c r="BF159" s="353"/>
      <c r="BG159" s="353"/>
      <c r="BH159" s="353"/>
      <c r="BI159" s="353"/>
      <c r="BJ159" s="353"/>
      <c r="BK159" s="353"/>
      <c r="BL159" s="353"/>
      <c r="BM159" s="353"/>
      <c r="BN159" s="353"/>
      <c r="BO159" s="353"/>
    </row>
    <row r="160" spans="13:67">
      <c r="M160" s="353"/>
      <c r="N160" s="353"/>
      <c r="O160" s="353"/>
      <c r="P160" s="353"/>
      <c r="Q160" s="353"/>
      <c r="R160" s="353"/>
      <c r="S160" s="353"/>
      <c r="T160" s="353"/>
      <c r="U160" s="353"/>
      <c r="V160" s="353"/>
      <c r="W160" s="353"/>
      <c r="X160" s="353"/>
      <c r="Y160" s="353"/>
      <c r="Z160" s="353"/>
      <c r="AA160" s="353"/>
      <c r="AB160" s="353"/>
      <c r="AC160" s="353"/>
      <c r="AD160" s="353"/>
      <c r="AE160" s="353"/>
      <c r="AF160" s="353"/>
      <c r="AG160" s="353"/>
      <c r="AH160" s="353"/>
      <c r="AI160" s="353"/>
      <c r="AJ160" s="353"/>
      <c r="AK160" s="353"/>
      <c r="AL160" s="353"/>
      <c r="AM160" s="353"/>
      <c r="AN160" s="353"/>
      <c r="AO160" s="353"/>
      <c r="AP160" s="353"/>
      <c r="AQ160" s="353"/>
      <c r="AR160" s="353"/>
      <c r="AS160" s="353"/>
      <c r="AT160" s="353"/>
      <c r="AU160" s="353"/>
      <c r="AV160" s="353"/>
      <c r="AW160" s="353"/>
      <c r="AX160" s="353"/>
      <c r="AY160" s="353"/>
      <c r="AZ160" s="353"/>
      <c r="BA160" s="353"/>
      <c r="BB160" s="353"/>
      <c r="BC160" s="353"/>
      <c r="BD160" s="353"/>
      <c r="BE160" s="353"/>
      <c r="BF160" s="353"/>
      <c r="BG160" s="353"/>
      <c r="BH160" s="353"/>
      <c r="BI160" s="353"/>
      <c r="BJ160" s="353"/>
      <c r="BK160" s="353"/>
      <c r="BL160" s="353"/>
      <c r="BM160" s="353"/>
      <c r="BN160" s="353"/>
      <c r="BO160" s="353"/>
    </row>
    <row r="161" spans="13:67">
      <c r="M161" s="353"/>
      <c r="N161" s="353"/>
      <c r="O161" s="353"/>
      <c r="P161" s="353"/>
      <c r="Q161" s="353"/>
      <c r="R161" s="353"/>
      <c r="S161" s="353"/>
      <c r="T161" s="353"/>
      <c r="U161" s="353"/>
      <c r="V161" s="353"/>
      <c r="W161" s="353"/>
      <c r="X161" s="353"/>
      <c r="Y161" s="353"/>
      <c r="Z161" s="353"/>
      <c r="AA161" s="353"/>
      <c r="AB161" s="353"/>
      <c r="AC161" s="353"/>
      <c r="AD161" s="353"/>
      <c r="AE161" s="353"/>
      <c r="AF161" s="353"/>
      <c r="AG161" s="353"/>
      <c r="AH161" s="353"/>
      <c r="AI161" s="353"/>
      <c r="AJ161" s="353"/>
      <c r="AK161" s="353"/>
      <c r="AL161" s="353"/>
      <c r="AM161" s="353"/>
      <c r="AN161" s="353"/>
      <c r="AO161" s="353"/>
      <c r="AP161" s="353"/>
      <c r="AQ161" s="353"/>
      <c r="AR161" s="353"/>
      <c r="AS161" s="353"/>
      <c r="AT161" s="353"/>
      <c r="AU161" s="353"/>
      <c r="AV161" s="353"/>
      <c r="AW161" s="353"/>
      <c r="AX161" s="353"/>
      <c r="AY161" s="353"/>
      <c r="AZ161" s="353"/>
      <c r="BA161" s="353"/>
      <c r="BB161" s="353"/>
      <c r="BC161" s="353"/>
      <c r="BD161" s="353"/>
      <c r="BE161" s="353"/>
      <c r="BF161" s="353"/>
      <c r="BG161" s="353"/>
      <c r="BH161" s="353"/>
      <c r="BI161" s="353"/>
      <c r="BJ161" s="353"/>
      <c r="BK161" s="353"/>
      <c r="BL161" s="353"/>
      <c r="BM161" s="353"/>
      <c r="BN161" s="353"/>
      <c r="BO161" s="353"/>
    </row>
    <row r="162" spans="13:67">
      <c r="M162" s="353"/>
      <c r="N162" s="353"/>
      <c r="O162" s="353"/>
      <c r="P162" s="353"/>
      <c r="Q162" s="353"/>
      <c r="R162" s="353"/>
      <c r="S162" s="353"/>
      <c r="T162" s="353"/>
      <c r="U162" s="353"/>
      <c r="V162" s="353"/>
      <c r="W162" s="353"/>
      <c r="X162" s="353"/>
      <c r="Y162" s="353"/>
      <c r="Z162" s="353"/>
      <c r="AA162" s="353"/>
      <c r="AB162" s="353"/>
      <c r="AC162" s="353"/>
      <c r="AD162" s="353"/>
      <c r="AE162" s="353"/>
      <c r="AF162" s="353"/>
      <c r="AG162" s="353"/>
      <c r="AH162" s="353"/>
      <c r="AI162" s="353"/>
      <c r="AJ162" s="353"/>
      <c r="AK162" s="353"/>
      <c r="AL162" s="353"/>
      <c r="AM162" s="353"/>
      <c r="AN162" s="353"/>
      <c r="AO162" s="353"/>
      <c r="AP162" s="353"/>
      <c r="AQ162" s="353"/>
      <c r="AR162" s="353"/>
      <c r="AS162" s="353"/>
      <c r="AT162" s="353"/>
      <c r="AU162" s="353"/>
      <c r="AV162" s="353"/>
      <c r="AW162" s="353"/>
      <c r="AX162" s="353"/>
      <c r="AY162" s="353"/>
      <c r="AZ162" s="353"/>
      <c r="BA162" s="353"/>
      <c r="BB162" s="353"/>
      <c r="BC162" s="353"/>
      <c r="BD162" s="353"/>
      <c r="BE162" s="353"/>
      <c r="BF162" s="353"/>
      <c r="BG162" s="353"/>
      <c r="BH162" s="353"/>
      <c r="BI162" s="353"/>
      <c r="BJ162" s="353"/>
      <c r="BK162" s="353"/>
      <c r="BL162" s="353"/>
      <c r="BM162" s="353"/>
      <c r="BN162" s="353"/>
      <c r="BO162" s="353"/>
    </row>
    <row r="163" spans="13:67">
      <c r="M163" s="353"/>
      <c r="N163" s="353"/>
      <c r="O163" s="353"/>
      <c r="P163" s="353"/>
      <c r="Q163" s="353"/>
      <c r="R163" s="353"/>
      <c r="S163" s="353"/>
      <c r="T163" s="353"/>
      <c r="U163" s="353"/>
      <c r="V163" s="353"/>
      <c r="W163" s="353"/>
      <c r="X163" s="353"/>
      <c r="Y163" s="353"/>
      <c r="Z163" s="353"/>
      <c r="AA163" s="353"/>
      <c r="AB163" s="353"/>
      <c r="AC163" s="353"/>
      <c r="AD163" s="353"/>
      <c r="AE163" s="353"/>
      <c r="AF163" s="353"/>
      <c r="AG163" s="353"/>
      <c r="AH163" s="353"/>
      <c r="AI163" s="353"/>
      <c r="AJ163" s="353"/>
      <c r="AK163" s="353"/>
      <c r="AL163" s="353"/>
      <c r="AM163" s="353"/>
      <c r="AN163" s="353"/>
      <c r="AO163" s="353"/>
      <c r="AP163" s="353"/>
      <c r="AQ163" s="353"/>
      <c r="AR163" s="353"/>
      <c r="AS163" s="353"/>
      <c r="AT163" s="353"/>
      <c r="AU163" s="353"/>
      <c r="AV163" s="353"/>
      <c r="AW163" s="353"/>
      <c r="AX163" s="353"/>
      <c r="AY163" s="353"/>
      <c r="AZ163" s="353"/>
      <c r="BA163" s="353"/>
      <c r="BB163" s="353"/>
      <c r="BC163" s="353"/>
      <c r="BD163" s="353"/>
      <c r="BE163" s="353"/>
      <c r="BF163" s="353"/>
      <c r="BG163" s="353"/>
      <c r="BH163" s="353"/>
      <c r="BI163" s="353"/>
      <c r="BJ163" s="353"/>
      <c r="BK163" s="353"/>
      <c r="BL163" s="353"/>
      <c r="BM163" s="353"/>
      <c r="BN163" s="353"/>
      <c r="BO163" s="353"/>
    </row>
    <row r="164" spans="13:67">
      <c r="M164" s="353"/>
      <c r="N164" s="353"/>
      <c r="O164" s="353"/>
      <c r="P164" s="353"/>
      <c r="Q164" s="353"/>
      <c r="R164" s="353"/>
      <c r="S164" s="353"/>
      <c r="T164" s="353"/>
      <c r="U164" s="353"/>
      <c r="V164" s="353"/>
      <c r="W164" s="353"/>
      <c r="X164" s="353"/>
      <c r="Y164" s="353"/>
      <c r="Z164" s="353"/>
      <c r="AA164" s="353"/>
      <c r="AB164" s="353"/>
      <c r="AC164" s="353"/>
      <c r="AD164" s="353"/>
      <c r="AE164" s="353"/>
      <c r="AF164" s="353"/>
      <c r="AG164" s="353"/>
      <c r="AH164" s="353"/>
      <c r="AI164" s="353"/>
      <c r="AJ164" s="353"/>
      <c r="AK164" s="353"/>
      <c r="AL164" s="353"/>
      <c r="AM164" s="353"/>
      <c r="AN164" s="353"/>
      <c r="AO164" s="353"/>
      <c r="AP164" s="353"/>
      <c r="AQ164" s="353"/>
      <c r="AR164" s="353"/>
      <c r="AS164" s="353"/>
      <c r="AT164" s="353"/>
      <c r="AU164" s="353"/>
      <c r="AV164" s="353"/>
      <c r="AW164" s="353"/>
      <c r="AX164" s="353"/>
      <c r="AY164" s="353"/>
      <c r="AZ164" s="353"/>
      <c r="BA164" s="353"/>
      <c r="BB164" s="353"/>
      <c r="BC164" s="353"/>
      <c r="BD164" s="353"/>
      <c r="BE164" s="353"/>
      <c r="BF164" s="353"/>
      <c r="BG164" s="353"/>
      <c r="BH164" s="353"/>
      <c r="BI164" s="353"/>
      <c r="BJ164" s="353"/>
      <c r="BK164" s="353"/>
      <c r="BL164" s="353"/>
      <c r="BM164" s="353"/>
      <c r="BN164" s="353"/>
      <c r="BO164" s="353"/>
    </row>
    <row r="165" spans="13:67">
      <c r="M165" s="353"/>
      <c r="N165" s="353"/>
      <c r="O165" s="353"/>
      <c r="P165" s="353"/>
      <c r="Q165" s="353"/>
      <c r="R165" s="353"/>
      <c r="S165" s="353"/>
      <c r="T165" s="353"/>
      <c r="U165" s="353"/>
      <c r="V165" s="353"/>
      <c r="W165" s="353"/>
      <c r="X165" s="353"/>
      <c r="Y165" s="353"/>
      <c r="Z165" s="353"/>
      <c r="AA165" s="353"/>
      <c r="AB165" s="353"/>
      <c r="AC165" s="353"/>
      <c r="AD165" s="353"/>
      <c r="AE165" s="353"/>
      <c r="AF165" s="353"/>
      <c r="AG165" s="353"/>
      <c r="AH165" s="353"/>
      <c r="AI165" s="353"/>
      <c r="AJ165" s="353"/>
      <c r="AK165" s="353"/>
      <c r="AL165" s="353"/>
      <c r="AM165" s="353"/>
      <c r="AN165" s="353"/>
      <c r="AO165" s="353"/>
      <c r="AP165" s="353"/>
      <c r="AQ165" s="353"/>
      <c r="AR165" s="353"/>
      <c r="AS165" s="353"/>
      <c r="AT165" s="353"/>
      <c r="AU165" s="353"/>
      <c r="AV165" s="353"/>
      <c r="AW165" s="353"/>
      <c r="AX165" s="353"/>
      <c r="AY165" s="353"/>
      <c r="AZ165" s="353"/>
      <c r="BA165" s="353"/>
      <c r="BB165" s="353"/>
      <c r="BC165" s="353"/>
      <c r="BD165" s="353"/>
      <c r="BE165" s="353"/>
      <c r="BF165" s="353"/>
      <c r="BG165" s="353"/>
      <c r="BH165" s="353"/>
      <c r="BI165" s="353"/>
      <c r="BJ165" s="353"/>
      <c r="BK165" s="353"/>
      <c r="BL165" s="353"/>
      <c r="BM165" s="353"/>
      <c r="BN165" s="353"/>
      <c r="BO165" s="353"/>
    </row>
    <row r="166" spans="13:67">
      <c r="M166" s="353"/>
      <c r="N166" s="353"/>
      <c r="O166" s="353"/>
      <c r="P166" s="353"/>
      <c r="Q166" s="353"/>
      <c r="R166" s="353"/>
      <c r="S166" s="353"/>
      <c r="T166" s="353"/>
      <c r="U166" s="353"/>
      <c r="V166" s="353"/>
      <c r="W166" s="353"/>
      <c r="X166" s="353"/>
      <c r="Y166" s="353"/>
      <c r="Z166" s="353"/>
      <c r="AA166" s="353"/>
      <c r="AB166" s="353"/>
      <c r="AC166" s="353"/>
      <c r="AD166" s="353"/>
      <c r="AE166" s="353"/>
      <c r="AF166" s="353"/>
      <c r="AG166" s="353"/>
      <c r="AH166" s="353"/>
      <c r="AI166" s="353"/>
      <c r="AJ166" s="353"/>
      <c r="AK166" s="353"/>
      <c r="AL166" s="353"/>
      <c r="AM166" s="353"/>
      <c r="AN166" s="353"/>
      <c r="AO166" s="353"/>
      <c r="AP166" s="353"/>
      <c r="AQ166" s="353"/>
      <c r="AR166" s="353"/>
      <c r="AS166" s="353"/>
      <c r="AT166" s="353"/>
      <c r="AU166" s="353"/>
      <c r="AV166" s="353"/>
      <c r="AW166" s="353"/>
      <c r="AX166" s="353"/>
      <c r="AY166" s="353"/>
      <c r="AZ166" s="353"/>
      <c r="BA166" s="353"/>
      <c r="BB166" s="353"/>
      <c r="BC166" s="353"/>
      <c r="BD166" s="353"/>
      <c r="BE166" s="353"/>
      <c r="BF166" s="353"/>
      <c r="BG166" s="353"/>
      <c r="BH166" s="353"/>
      <c r="BI166" s="353"/>
      <c r="BJ166" s="353"/>
      <c r="BK166" s="353"/>
      <c r="BL166" s="353"/>
      <c r="BM166" s="353"/>
      <c r="BN166" s="353"/>
      <c r="BO166" s="353"/>
    </row>
    <row r="167" spans="13:67">
      <c r="M167" s="353"/>
      <c r="N167" s="353"/>
      <c r="O167" s="353"/>
      <c r="P167" s="353"/>
      <c r="Q167" s="353"/>
      <c r="R167" s="353"/>
      <c r="S167" s="353"/>
      <c r="T167" s="353"/>
      <c r="U167" s="353"/>
      <c r="V167" s="353"/>
      <c r="W167" s="353"/>
      <c r="X167" s="353"/>
      <c r="Y167" s="353"/>
      <c r="Z167" s="353"/>
      <c r="AA167" s="353"/>
      <c r="AB167" s="353"/>
      <c r="AC167" s="353"/>
      <c r="AD167" s="353"/>
      <c r="AE167" s="353"/>
      <c r="AF167" s="353"/>
      <c r="AG167" s="353"/>
      <c r="AH167" s="353"/>
      <c r="AI167" s="353"/>
      <c r="AJ167" s="353"/>
      <c r="AK167" s="353"/>
      <c r="AL167" s="353"/>
      <c r="AM167" s="353"/>
      <c r="AN167" s="353"/>
      <c r="AO167" s="353"/>
      <c r="AP167" s="353"/>
      <c r="AQ167" s="353"/>
      <c r="AR167" s="353"/>
      <c r="AS167" s="353"/>
      <c r="AT167" s="353"/>
      <c r="AU167" s="353"/>
      <c r="AV167" s="353"/>
      <c r="AW167" s="353"/>
      <c r="AX167" s="353"/>
      <c r="AY167" s="353"/>
      <c r="AZ167" s="353"/>
      <c r="BA167" s="353"/>
      <c r="BB167" s="353"/>
      <c r="BC167" s="353"/>
      <c r="BD167" s="353"/>
      <c r="BE167" s="353"/>
      <c r="BF167" s="353"/>
      <c r="BG167" s="353"/>
      <c r="BH167" s="353"/>
      <c r="BI167" s="353"/>
      <c r="BJ167" s="353"/>
      <c r="BK167" s="353"/>
      <c r="BL167" s="353"/>
      <c r="BM167" s="353"/>
      <c r="BN167" s="353"/>
      <c r="BO167" s="353"/>
    </row>
    <row r="168" spans="13:67">
      <c r="M168" s="353"/>
      <c r="N168" s="353"/>
      <c r="O168" s="353"/>
      <c r="P168" s="353"/>
      <c r="Q168" s="353"/>
      <c r="R168" s="353"/>
      <c r="S168" s="353"/>
      <c r="T168" s="353"/>
      <c r="U168" s="353"/>
      <c r="V168" s="353"/>
      <c r="W168" s="353"/>
      <c r="X168" s="353"/>
      <c r="Y168" s="353"/>
      <c r="Z168" s="353"/>
      <c r="AA168" s="353"/>
      <c r="AB168" s="353"/>
      <c r="AC168" s="353"/>
      <c r="AD168" s="353"/>
      <c r="AE168" s="353"/>
      <c r="AF168" s="353"/>
      <c r="AG168" s="353"/>
      <c r="AH168" s="353"/>
      <c r="AI168" s="353"/>
      <c r="AJ168" s="353"/>
      <c r="AK168" s="353"/>
      <c r="AL168" s="353"/>
      <c r="AM168" s="353"/>
      <c r="AN168" s="353"/>
      <c r="AO168" s="353"/>
      <c r="AP168" s="353"/>
      <c r="AQ168" s="353"/>
      <c r="AR168" s="353"/>
      <c r="AS168" s="353"/>
      <c r="AT168" s="353"/>
      <c r="AU168" s="353"/>
      <c r="AV168" s="353"/>
      <c r="AW168" s="353"/>
      <c r="AX168" s="353"/>
      <c r="AY168" s="353"/>
      <c r="AZ168" s="353"/>
      <c r="BA168" s="353"/>
      <c r="BB168" s="353"/>
      <c r="BC168" s="353"/>
      <c r="BD168" s="353"/>
      <c r="BE168" s="353"/>
      <c r="BF168" s="353"/>
      <c r="BG168" s="353"/>
      <c r="BH168" s="353"/>
      <c r="BI168" s="353"/>
      <c r="BJ168" s="353"/>
      <c r="BK168" s="353"/>
      <c r="BL168" s="353"/>
      <c r="BM168" s="353"/>
      <c r="BN168" s="353"/>
      <c r="BO168" s="353"/>
    </row>
    <row r="169" spans="13:67">
      <c r="M169" s="353"/>
      <c r="N169" s="353"/>
      <c r="O169" s="353"/>
      <c r="P169" s="353"/>
      <c r="Q169" s="353"/>
      <c r="R169" s="353"/>
      <c r="S169" s="353"/>
      <c r="T169" s="353"/>
      <c r="U169" s="353"/>
      <c r="V169" s="353"/>
      <c r="W169" s="353"/>
      <c r="X169" s="353"/>
      <c r="Y169" s="353"/>
      <c r="Z169" s="353"/>
      <c r="AA169" s="353"/>
      <c r="AB169" s="353"/>
      <c r="AC169" s="353"/>
      <c r="AD169" s="353"/>
      <c r="AE169" s="353"/>
      <c r="AF169" s="353"/>
      <c r="AG169" s="353"/>
      <c r="AH169" s="353"/>
      <c r="AI169" s="353"/>
      <c r="AJ169" s="353"/>
      <c r="AK169" s="353"/>
      <c r="AL169" s="353"/>
      <c r="AM169" s="353"/>
      <c r="AN169" s="353"/>
      <c r="AO169" s="353"/>
      <c r="AP169" s="353"/>
      <c r="AQ169" s="353"/>
      <c r="AR169" s="353"/>
      <c r="AS169" s="353"/>
      <c r="AT169" s="353"/>
      <c r="AU169" s="353"/>
      <c r="AV169" s="353"/>
      <c r="AW169" s="353"/>
      <c r="AX169" s="353"/>
      <c r="AY169" s="353"/>
      <c r="AZ169" s="353"/>
      <c r="BA169" s="353"/>
      <c r="BB169" s="353"/>
      <c r="BC169" s="353"/>
      <c r="BD169" s="353"/>
      <c r="BE169" s="353"/>
      <c r="BF169" s="353"/>
      <c r="BG169" s="353"/>
      <c r="BH169" s="353"/>
      <c r="BI169" s="353"/>
      <c r="BJ169" s="353"/>
      <c r="BK169" s="353"/>
      <c r="BL169" s="353"/>
      <c r="BM169" s="353"/>
      <c r="BN169" s="353"/>
      <c r="BO169" s="353"/>
    </row>
    <row r="170" spans="13:67">
      <c r="M170" s="353"/>
      <c r="N170" s="353"/>
      <c r="O170" s="353"/>
      <c r="P170" s="353"/>
      <c r="Q170" s="353"/>
      <c r="R170" s="353"/>
      <c r="S170" s="353"/>
      <c r="T170" s="353"/>
      <c r="U170" s="353"/>
      <c r="V170" s="353"/>
      <c r="W170" s="353"/>
      <c r="X170" s="353"/>
      <c r="Y170" s="353"/>
      <c r="Z170" s="353"/>
      <c r="AA170" s="353"/>
      <c r="AB170" s="353"/>
      <c r="AC170" s="353"/>
      <c r="AD170" s="353"/>
      <c r="AE170" s="353"/>
      <c r="AF170" s="353"/>
      <c r="AG170" s="353"/>
      <c r="AH170" s="353"/>
      <c r="AI170" s="353"/>
      <c r="AJ170" s="353"/>
      <c r="AK170" s="353"/>
      <c r="AL170" s="353"/>
      <c r="AM170" s="353"/>
      <c r="AN170" s="353"/>
      <c r="AO170" s="353"/>
      <c r="AP170" s="353"/>
      <c r="AQ170" s="353"/>
      <c r="AR170" s="353"/>
      <c r="AS170" s="353"/>
      <c r="AT170" s="353"/>
      <c r="AU170" s="353"/>
      <c r="AV170" s="353"/>
      <c r="AW170" s="353"/>
      <c r="AX170" s="353"/>
      <c r="AY170" s="353"/>
      <c r="AZ170" s="353"/>
      <c r="BA170" s="353"/>
      <c r="BB170" s="353"/>
      <c r="BC170" s="353"/>
      <c r="BD170" s="353"/>
      <c r="BE170" s="353"/>
      <c r="BF170" s="353"/>
      <c r="BG170" s="353"/>
      <c r="BH170" s="353"/>
      <c r="BI170" s="353"/>
      <c r="BJ170" s="353"/>
      <c r="BK170" s="353"/>
      <c r="BL170" s="353"/>
      <c r="BM170" s="353"/>
      <c r="BN170" s="353"/>
      <c r="BO170" s="353"/>
    </row>
    <row r="171" spans="13:67">
      <c r="M171" s="353"/>
      <c r="N171" s="353"/>
      <c r="O171" s="353"/>
      <c r="P171" s="353"/>
      <c r="Q171" s="353"/>
      <c r="R171" s="353"/>
      <c r="S171" s="353"/>
      <c r="T171" s="353"/>
      <c r="U171" s="353"/>
      <c r="V171" s="353"/>
      <c r="W171" s="353"/>
      <c r="X171" s="353"/>
      <c r="Y171" s="353"/>
      <c r="Z171" s="353"/>
      <c r="AA171" s="353"/>
      <c r="AB171" s="353"/>
      <c r="AC171" s="353"/>
      <c r="AD171" s="353"/>
      <c r="AE171" s="353"/>
      <c r="AF171" s="353"/>
      <c r="AG171" s="353"/>
      <c r="AH171" s="353"/>
      <c r="AI171" s="353"/>
      <c r="AJ171" s="353"/>
      <c r="AK171" s="353"/>
      <c r="AL171" s="353"/>
      <c r="AM171" s="353"/>
      <c r="AN171" s="353"/>
      <c r="AO171" s="353"/>
      <c r="AP171" s="353"/>
      <c r="AQ171" s="353"/>
      <c r="AR171" s="353"/>
      <c r="AS171" s="353"/>
      <c r="AT171" s="353"/>
      <c r="AU171" s="353"/>
      <c r="AV171" s="353"/>
      <c r="AW171" s="353"/>
      <c r="AX171" s="353"/>
      <c r="AY171" s="353"/>
      <c r="AZ171" s="353"/>
      <c r="BA171" s="353"/>
      <c r="BB171" s="353"/>
      <c r="BC171" s="353"/>
      <c r="BD171" s="353"/>
      <c r="BE171" s="353"/>
      <c r="BF171" s="353"/>
      <c r="BG171" s="353"/>
      <c r="BH171" s="353"/>
      <c r="BI171" s="353"/>
      <c r="BJ171" s="353"/>
      <c r="BK171" s="353"/>
      <c r="BL171" s="353"/>
      <c r="BM171" s="353"/>
      <c r="BN171" s="353"/>
      <c r="BO171" s="353"/>
    </row>
    <row r="172" spans="13:67">
      <c r="M172" s="353"/>
      <c r="N172" s="353"/>
      <c r="O172" s="353"/>
      <c r="P172" s="353"/>
      <c r="Q172" s="353"/>
      <c r="R172" s="353"/>
      <c r="S172" s="353"/>
      <c r="T172" s="353"/>
      <c r="U172" s="353"/>
      <c r="V172" s="353"/>
      <c r="W172" s="353"/>
      <c r="X172" s="353"/>
      <c r="Y172" s="353"/>
      <c r="Z172" s="353"/>
      <c r="AA172" s="353"/>
      <c r="AB172" s="353"/>
      <c r="AC172" s="353"/>
      <c r="AD172" s="353"/>
      <c r="AE172" s="353"/>
      <c r="AF172" s="353"/>
      <c r="AG172" s="353"/>
      <c r="AH172" s="353"/>
      <c r="AI172" s="353"/>
      <c r="AJ172" s="353"/>
      <c r="AK172" s="353"/>
      <c r="AL172" s="353"/>
      <c r="AM172" s="353"/>
      <c r="AN172" s="353"/>
      <c r="AO172" s="353"/>
      <c r="AP172" s="353"/>
      <c r="AQ172" s="353"/>
      <c r="AR172" s="353"/>
      <c r="AS172" s="353"/>
      <c r="AT172" s="353"/>
      <c r="AU172" s="353"/>
      <c r="AV172" s="353"/>
      <c r="AW172" s="353"/>
      <c r="AX172" s="353"/>
      <c r="AY172" s="353"/>
      <c r="AZ172" s="353"/>
      <c r="BA172" s="353"/>
      <c r="BB172" s="353"/>
      <c r="BC172" s="353"/>
      <c r="BD172" s="353"/>
      <c r="BE172" s="353"/>
      <c r="BF172" s="353"/>
      <c r="BG172" s="353"/>
      <c r="BH172" s="353"/>
      <c r="BI172" s="353"/>
      <c r="BJ172" s="353"/>
      <c r="BK172" s="353"/>
      <c r="BL172" s="353"/>
      <c r="BM172" s="353"/>
      <c r="BN172" s="353"/>
      <c r="BO172" s="353"/>
    </row>
    <row r="173" spans="13:67">
      <c r="M173" s="353"/>
      <c r="N173" s="353"/>
      <c r="O173" s="353"/>
      <c r="P173" s="353"/>
      <c r="Q173" s="353"/>
      <c r="R173" s="353"/>
      <c r="S173" s="353"/>
      <c r="T173" s="353"/>
      <c r="U173" s="353"/>
      <c r="V173" s="353"/>
      <c r="W173" s="353"/>
      <c r="X173" s="353"/>
      <c r="Y173" s="353"/>
      <c r="Z173" s="353"/>
      <c r="AA173" s="353"/>
      <c r="AB173" s="353"/>
      <c r="AC173" s="353"/>
      <c r="AD173" s="353"/>
      <c r="AE173" s="353"/>
      <c r="AF173" s="353"/>
      <c r="AG173" s="353"/>
      <c r="AH173" s="353"/>
      <c r="AI173" s="353"/>
      <c r="AJ173" s="353"/>
      <c r="AK173" s="353"/>
      <c r="AL173" s="353"/>
      <c r="AM173" s="353"/>
      <c r="AN173" s="353"/>
      <c r="AO173" s="353"/>
      <c r="AP173" s="353"/>
      <c r="AQ173" s="353"/>
      <c r="AR173" s="353"/>
      <c r="AS173" s="353"/>
      <c r="AT173" s="353"/>
      <c r="AU173" s="353"/>
      <c r="AV173" s="353"/>
      <c r="AW173" s="353"/>
      <c r="AX173" s="353"/>
      <c r="AY173" s="353"/>
      <c r="AZ173" s="353"/>
      <c r="BA173" s="353"/>
      <c r="BB173" s="353"/>
      <c r="BC173" s="353"/>
      <c r="BD173" s="353"/>
      <c r="BE173" s="353"/>
      <c r="BF173" s="353"/>
      <c r="BG173" s="353"/>
      <c r="BH173" s="353"/>
      <c r="BI173" s="353"/>
      <c r="BJ173" s="353"/>
      <c r="BK173" s="353"/>
      <c r="BL173" s="353"/>
      <c r="BM173" s="353"/>
      <c r="BN173" s="353"/>
      <c r="BO173" s="353"/>
    </row>
    <row r="174" spans="13:67">
      <c r="M174" s="353"/>
      <c r="N174" s="353"/>
      <c r="O174" s="353"/>
      <c r="P174" s="353"/>
      <c r="Q174" s="353"/>
      <c r="R174" s="353"/>
      <c r="S174" s="353"/>
      <c r="T174" s="353"/>
      <c r="U174" s="353"/>
      <c r="V174" s="353"/>
      <c r="W174" s="353"/>
      <c r="X174" s="353"/>
      <c r="Y174" s="353"/>
      <c r="Z174" s="353"/>
      <c r="AA174" s="353"/>
      <c r="AB174" s="353"/>
      <c r="AC174" s="353"/>
      <c r="AD174" s="353"/>
      <c r="AE174" s="353"/>
      <c r="AF174" s="353"/>
      <c r="AG174" s="353"/>
      <c r="AH174" s="353"/>
      <c r="AI174" s="353"/>
      <c r="AJ174" s="353"/>
      <c r="AK174" s="353"/>
      <c r="AL174" s="353"/>
      <c r="AM174" s="353"/>
      <c r="AN174" s="353"/>
      <c r="AO174" s="353"/>
      <c r="AP174" s="353"/>
      <c r="AQ174" s="353"/>
      <c r="AR174" s="353"/>
      <c r="AS174" s="353"/>
      <c r="AT174" s="353"/>
      <c r="AU174" s="353"/>
      <c r="AV174" s="353"/>
      <c r="AW174" s="353"/>
      <c r="AX174" s="353"/>
      <c r="AY174" s="353"/>
      <c r="AZ174" s="353"/>
      <c r="BA174" s="353"/>
      <c r="BB174" s="353"/>
      <c r="BC174" s="353"/>
      <c r="BD174" s="353"/>
      <c r="BE174" s="353"/>
      <c r="BF174" s="353"/>
      <c r="BG174" s="353"/>
      <c r="BH174" s="353"/>
      <c r="BI174" s="353"/>
      <c r="BJ174" s="353"/>
      <c r="BK174" s="353"/>
      <c r="BL174" s="353"/>
      <c r="BM174" s="353"/>
      <c r="BN174" s="353"/>
      <c r="BO174" s="353"/>
    </row>
    <row r="175" spans="13:67">
      <c r="M175" s="353"/>
      <c r="N175" s="353"/>
      <c r="O175" s="353"/>
      <c r="P175" s="353"/>
      <c r="Q175" s="353"/>
      <c r="R175" s="353"/>
      <c r="S175" s="353"/>
      <c r="T175" s="353"/>
      <c r="U175" s="353"/>
      <c r="V175" s="353"/>
      <c r="W175" s="353"/>
      <c r="X175" s="353"/>
      <c r="Y175" s="353"/>
      <c r="Z175" s="353"/>
      <c r="AA175" s="353"/>
      <c r="AB175" s="353"/>
      <c r="AC175" s="353"/>
      <c r="AD175" s="353"/>
      <c r="AE175" s="353"/>
      <c r="AF175" s="353"/>
      <c r="AG175" s="353"/>
      <c r="AH175" s="353"/>
      <c r="AI175" s="353"/>
      <c r="AJ175" s="353"/>
      <c r="AK175" s="353"/>
      <c r="AL175" s="353"/>
      <c r="AM175" s="353"/>
      <c r="AN175" s="353"/>
      <c r="AO175" s="353"/>
      <c r="AP175" s="353"/>
      <c r="AQ175" s="353"/>
      <c r="AR175" s="353"/>
      <c r="AS175" s="353"/>
      <c r="AT175" s="353"/>
      <c r="AU175" s="353"/>
      <c r="AV175" s="353"/>
      <c r="AW175" s="353"/>
      <c r="AX175" s="353"/>
      <c r="AY175" s="353"/>
      <c r="AZ175" s="353"/>
      <c r="BA175" s="353"/>
      <c r="BB175" s="353"/>
      <c r="BC175" s="353"/>
      <c r="BD175" s="353"/>
      <c r="BE175" s="353"/>
      <c r="BF175" s="353"/>
      <c r="BG175" s="353"/>
      <c r="BH175" s="353"/>
      <c r="BI175" s="353"/>
      <c r="BJ175" s="353"/>
      <c r="BK175" s="353"/>
      <c r="BL175" s="353"/>
      <c r="BM175" s="353"/>
      <c r="BN175" s="353"/>
      <c r="BO175" s="353"/>
    </row>
    <row r="176" spans="13:67">
      <c r="M176" s="353"/>
      <c r="N176" s="353"/>
      <c r="O176" s="353"/>
      <c r="P176" s="353"/>
      <c r="Q176" s="353"/>
      <c r="R176" s="353"/>
      <c r="S176" s="353"/>
      <c r="T176" s="353"/>
      <c r="U176" s="353"/>
      <c r="V176" s="353"/>
      <c r="W176" s="353"/>
      <c r="X176" s="353"/>
      <c r="Y176" s="353"/>
      <c r="Z176" s="353"/>
      <c r="AA176" s="353"/>
      <c r="AB176" s="353"/>
      <c r="AC176" s="353"/>
      <c r="AD176" s="353"/>
      <c r="AE176" s="353"/>
      <c r="AF176" s="353"/>
      <c r="AG176" s="353"/>
      <c r="AH176" s="353"/>
      <c r="AI176" s="353"/>
      <c r="AJ176" s="353"/>
      <c r="AK176" s="353"/>
      <c r="AL176" s="353"/>
      <c r="AM176" s="353"/>
      <c r="AN176" s="353"/>
      <c r="AO176" s="353"/>
      <c r="AP176" s="353"/>
      <c r="AQ176" s="353"/>
      <c r="AR176" s="353"/>
      <c r="AS176" s="353"/>
      <c r="AT176" s="353"/>
      <c r="AU176" s="353"/>
      <c r="AV176" s="353"/>
      <c r="AW176" s="353"/>
      <c r="AX176" s="353"/>
      <c r="AY176" s="353"/>
      <c r="AZ176" s="353"/>
      <c r="BA176" s="353"/>
      <c r="BB176" s="353"/>
      <c r="BC176" s="353"/>
      <c r="BD176" s="353"/>
      <c r="BE176" s="353"/>
      <c r="BF176" s="353"/>
      <c r="BG176" s="353"/>
      <c r="BH176" s="353"/>
      <c r="BI176" s="353"/>
      <c r="BJ176" s="353"/>
      <c r="BK176" s="353"/>
      <c r="BL176" s="353"/>
      <c r="BM176" s="353"/>
      <c r="BN176" s="353"/>
      <c r="BO176" s="353"/>
    </row>
    <row r="177" spans="13:67">
      <c r="M177" s="353"/>
      <c r="N177" s="353"/>
      <c r="O177" s="353"/>
      <c r="P177" s="353"/>
      <c r="Q177" s="353"/>
      <c r="R177" s="353"/>
      <c r="S177" s="353"/>
      <c r="T177" s="353"/>
      <c r="U177" s="353"/>
      <c r="V177" s="353"/>
      <c r="W177" s="353"/>
      <c r="X177" s="353"/>
      <c r="Y177" s="353"/>
      <c r="Z177" s="353"/>
      <c r="AA177" s="353"/>
      <c r="AB177" s="353"/>
      <c r="AC177" s="353"/>
      <c r="AD177" s="353"/>
      <c r="AE177" s="353"/>
      <c r="AF177" s="353"/>
      <c r="AG177" s="353"/>
      <c r="AH177" s="353"/>
      <c r="AI177" s="353"/>
      <c r="AJ177" s="353"/>
      <c r="AK177" s="353"/>
      <c r="AL177" s="353"/>
      <c r="AM177" s="353"/>
      <c r="AN177" s="353"/>
      <c r="AO177" s="353"/>
      <c r="AP177" s="353"/>
      <c r="AQ177" s="353"/>
      <c r="AR177" s="353"/>
      <c r="AS177" s="353"/>
      <c r="AT177" s="353"/>
      <c r="AU177" s="353"/>
      <c r="AV177" s="353"/>
      <c r="AW177" s="353"/>
      <c r="AX177" s="353"/>
      <c r="AY177" s="353"/>
      <c r="AZ177" s="353"/>
      <c r="BA177" s="353"/>
      <c r="BB177" s="353"/>
      <c r="BC177" s="353"/>
      <c r="BD177" s="353"/>
      <c r="BE177" s="353"/>
      <c r="BF177" s="353"/>
      <c r="BG177" s="353"/>
      <c r="BH177" s="353"/>
      <c r="BI177" s="353"/>
      <c r="BJ177" s="353"/>
      <c r="BK177" s="353"/>
      <c r="BL177" s="353"/>
      <c r="BM177" s="353"/>
      <c r="BN177" s="353"/>
      <c r="BO177" s="353"/>
    </row>
    <row r="178" spans="13:67">
      <c r="M178" s="353"/>
      <c r="N178" s="353"/>
      <c r="O178" s="353"/>
      <c r="P178" s="353"/>
      <c r="Q178" s="353"/>
      <c r="R178" s="353"/>
      <c r="S178" s="353"/>
      <c r="T178" s="353"/>
      <c r="U178" s="353"/>
      <c r="V178" s="353"/>
      <c r="W178" s="353"/>
      <c r="X178" s="353"/>
      <c r="Y178" s="353"/>
      <c r="Z178" s="353"/>
      <c r="AA178" s="353"/>
      <c r="AB178" s="353"/>
      <c r="AC178" s="353"/>
      <c r="AD178" s="353"/>
      <c r="AE178" s="353"/>
      <c r="AF178" s="353"/>
      <c r="AG178" s="353"/>
      <c r="AH178" s="353"/>
      <c r="AI178" s="353"/>
      <c r="AJ178" s="353"/>
      <c r="AK178" s="353"/>
      <c r="AL178" s="353"/>
      <c r="AM178" s="353"/>
      <c r="AN178" s="353"/>
      <c r="AO178" s="353"/>
      <c r="AP178" s="353"/>
      <c r="AQ178" s="353"/>
      <c r="AR178" s="353"/>
      <c r="AS178" s="353"/>
      <c r="AT178" s="353"/>
      <c r="AU178" s="353"/>
      <c r="AV178" s="353"/>
      <c r="AW178" s="353"/>
      <c r="AX178" s="353"/>
      <c r="AY178" s="353"/>
      <c r="AZ178" s="353"/>
      <c r="BA178" s="353"/>
      <c r="BB178" s="353"/>
      <c r="BC178" s="353"/>
      <c r="BD178" s="353"/>
      <c r="BE178" s="353"/>
      <c r="BF178" s="353"/>
      <c r="BG178" s="353"/>
      <c r="BH178" s="353"/>
      <c r="BI178" s="353"/>
      <c r="BJ178" s="353"/>
      <c r="BK178" s="353"/>
      <c r="BL178" s="353"/>
      <c r="BM178" s="353"/>
      <c r="BN178" s="353"/>
      <c r="BO178" s="353"/>
    </row>
    <row r="179" spans="13:67">
      <c r="M179" s="353"/>
      <c r="N179" s="353"/>
      <c r="O179" s="353"/>
      <c r="P179" s="353"/>
      <c r="Q179" s="353"/>
      <c r="R179" s="353"/>
      <c r="S179" s="353"/>
      <c r="T179" s="353"/>
      <c r="U179" s="353"/>
      <c r="V179" s="353"/>
      <c r="W179" s="353"/>
      <c r="X179" s="353"/>
      <c r="Y179" s="353"/>
      <c r="Z179" s="353"/>
      <c r="AA179" s="353"/>
      <c r="AB179" s="353"/>
      <c r="AC179" s="353"/>
      <c r="AD179" s="353"/>
      <c r="AE179" s="353"/>
      <c r="AF179" s="353"/>
      <c r="AG179" s="353"/>
      <c r="AH179" s="353"/>
      <c r="AI179" s="353"/>
      <c r="AJ179" s="353"/>
      <c r="AK179" s="353"/>
      <c r="AL179" s="353"/>
      <c r="AM179" s="353"/>
      <c r="AN179" s="353"/>
      <c r="AO179" s="353"/>
      <c r="AP179" s="353"/>
      <c r="AQ179" s="353"/>
      <c r="AR179" s="353"/>
      <c r="AS179" s="353"/>
      <c r="AT179" s="353"/>
      <c r="AU179" s="353"/>
      <c r="AV179" s="353"/>
      <c r="AW179" s="353"/>
      <c r="AX179" s="353"/>
      <c r="AY179" s="353"/>
      <c r="AZ179" s="353"/>
      <c r="BA179" s="353"/>
      <c r="BB179" s="353"/>
      <c r="BC179" s="353"/>
      <c r="BD179" s="353"/>
      <c r="BE179" s="353"/>
      <c r="BF179" s="353"/>
      <c r="BG179" s="353"/>
      <c r="BH179" s="353"/>
      <c r="BI179" s="353"/>
      <c r="BJ179" s="353"/>
      <c r="BK179" s="353"/>
      <c r="BL179" s="353"/>
      <c r="BM179" s="353"/>
      <c r="BN179" s="353"/>
      <c r="BO179" s="353"/>
    </row>
  </sheetData>
  <mergeCells count="4">
    <mergeCell ref="A11:D11"/>
    <mergeCell ref="A12:A16"/>
    <mergeCell ref="A17:A33"/>
    <mergeCell ref="A34:A46"/>
  </mergeCells>
  <conditionalFormatting sqref="K16:L17 J33:J48 E19:E47 E14:L14 E16:E17 F15:J47 H27:H48 K19:L47">
    <cfRule type="cellIs" dxfId="64" priority="16" operator="equal">
      <formula>"x"</formula>
    </cfRule>
  </conditionalFormatting>
  <conditionalFormatting sqref="A17 A34:A58 A9 A11:A12 B11:J58 K12:L58">
    <cfRule type="cellIs" dxfId="63" priority="12" operator="equal">
      <formula>"_"</formula>
    </cfRule>
    <cfRule type="cellIs" dxfId="62" priority="14" operator="equal">
      <formula>"w"</formula>
    </cfRule>
  </conditionalFormatting>
  <conditionalFormatting sqref="N9:O9">
    <cfRule type="containsText" dxfId="61" priority="11" operator="containsText" text="Projeto">
      <formula>NOT(ISERROR(SEARCH("Projeto",N9)))</formula>
    </cfRule>
  </conditionalFormatting>
  <conditionalFormatting sqref="M12:EZ296 BB32:FA32 E12:E48">
    <cfRule type="duplicateValues" dxfId="60" priority="9"/>
  </conditionalFormatting>
  <conditionalFormatting sqref="M12:AFC49">
    <cfRule type="cellIs" dxfId="59" priority="3" operator="notBetween">
      <formula>0</formula>
      <formula>100</formula>
    </cfRule>
  </conditionalFormatting>
  <conditionalFormatting sqref="M10:EZ10">
    <cfRule type="cellIs" dxfId="58" priority="1" operator="equal">
      <formula>"doc"</formula>
    </cfRule>
    <cfRule type="cellIs" dxfId="57" priority="2" operator="equal">
      <formula>"info"</formula>
    </cfRule>
  </conditionalFormatting>
  <conditionalFormatting sqref="I12:I100">
    <cfRule type="cellIs" dxfId="56" priority="4" operator="equal">
      <formula>"PA"</formula>
    </cfRule>
    <cfRule type="cellIs" dxfId="55" priority="5" operator="equal">
      <formula>"IN"</formula>
    </cfRule>
    <cfRule type="cellIs" dxfId="54" priority="6" operator="equal">
      <formula>"ID"</formula>
    </cfRule>
    <cfRule type="cellIs" dxfId="53" priority="7" operator="equal">
      <formula>"GE"</formula>
    </cfRule>
    <cfRule type="cellIs" dxfId="52" priority="8" operator="equal">
      <formula>"AD"</formula>
    </cfRule>
  </conditionalFormatting>
  <conditionalFormatting sqref="M11:EZ12 A9 A11:J58 K12:L58">
    <cfRule type="cellIs" dxfId="51" priority="13" operator="equal">
      <formula>"-"</formula>
    </cfRule>
  </conditionalFormatting>
  <conditionalFormatting sqref="M11:EZ12 A17 A34:A58 A9 A11:A12 B11:J58 K12:L58">
    <cfRule type="cellIs" dxfId="50" priority="15" operator="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H209"/>
  <sheetViews>
    <sheetView tabSelected="1" topLeftCell="A55" workbookViewId="0">
      <selection activeCell="B76" sqref="B76"/>
    </sheetView>
  </sheetViews>
  <sheetFormatPr defaultRowHeight="12.75"/>
  <cols>
    <col min="1" max="1" width="10.42578125" style="34" bestFit="1" customWidth="1"/>
    <col min="2" max="2" width="8.85546875" style="34" bestFit="1" customWidth="1"/>
    <col min="3" max="3" width="69.7109375" style="34" customWidth="1"/>
    <col min="4" max="4" width="139" style="583" customWidth="1"/>
    <col min="5" max="5" width="9.140625" style="34"/>
    <col min="6" max="6" width="3.28515625" style="34" customWidth="1"/>
    <col min="7" max="7" width="25.85546875" style="34" customWidth="1"/>
    <col min="8" max="8" width="158.7109375" style="568" bestFit="1" customWidth="1"/>
    <col min="9" max="16384" width="9.140625" style="34"/>
  </cols>
  <sheetData>
    <row r="1" spans="1:8">
      <c r="A1" s="549" t="s">
        <v>701</v>
      </c>
      <c r="B1" s="549" t="s">
        <v>695</v>
      </c>
      <c r="C1" s="569" t="s">
        <v>759</v>
      </c>
      <c r="D1" s="354" t="s">
        <v>702</v>
      </c>
      <c r="F1" s="616" t="s">
        <v>49</v>
      </c>
      <c r="G1" s="616"/>
      <c r="H1" s="561" t="s">
        <v>711</v>
      </c>
    </row>
    <row r="2" spans="1:8" s="552" customFormat="1">
      <c r="A2" s="550">
        <v>1</v>
      </c>
      <c r="B2" s="551">
        <v>2</v>
      </c>
      <c r="C2" s="570" t="s">
        <v>3</v>
      </c>
      <c r="D2" s="579" t="s">
        <v>564</v>
      </c>
      <c r="F2" s="589"/>
      <c r="G2" s="590" t="s">
        <v>983</v>
      </c>
      <c r="H2" s="562" t="str">
        <f>VLOOKUP(C2,sup_hiperlinks!$E$10:$G$39,3,0)</f>
        <v>http://minutapiuriobranco.gestaourbana.prefeitura.sp.gov.br/wp-content/uploads/2016/04/PIU_RioBranco_ConsultaPublica_V03.pdf</v>
      </c>
    </row>
    <row r="3" spans="1:8" s="552" customFormat="1">
      <c r="A3" s="553">
        <v>1</v>
      </c>
      <c r="B3" s="553">
        <v>2</v>
      </c>
      <c r="C3" s="571" t="s">
        <v>159</v>
      </c>
      <c r="D3" s="579" t="s">
        <v>565</v>
      </c>
      <c r="F3" s="590"/>
      <c r="G3" s="591"/>
      <c r="H3" s="563" t="str">
        <f>VLOOKUP(C3,sup_hiperlinks!$E$10:$G$39,3,0)</f>
        <v>http://minutapiuriobranco.gestaourbana.prefeitura.sp.gov.br/wp-content/uploads/2016/04/PIU_RioBranco_ConsultaPublica_ANEXOI_reduzido.pdf</v>
      </c>
    </row>
    <row r="4" spans="1:8" s="552" customFormat="1">
      <c r="A4" s="553">
        <v>1</v>
      </c>
      <c r="B4" s="553">
        <v>2</v>
      </c>
      <c r="C4" s="572" t="s">
        <v>704</v>
      </c>
      <c r="D4" s="579" t="s">
        <v>580</v>
      </c>
      <c r="F4" s="615" t="s">
        <v>984</v>
      </c>
      <c r="G4" s="615"/>
      <c r="H4" s="563" t="str">
        <f>VLOOKUP(C4,sup_hiperlinks!$E$10:$G$39,3,0)</f>
        <v>http://gestaourbana.prefeitura.sp.gov.br/noticias/prefeitura-de-sao-paulo-abre-consulta-publica-sobre-o-projeto-de-intervencao-urbana-piu-rio-branco/</v>
      </c>
    </row>
    <row r="5" spans="1:8" s="552" customFormat="1">
      <c r="A5" s="553">
        <v>1</v>
      </c>
      <c r="B5" s="553">
        <v>2</v>
      </c>
      <c r="C5" s="572" t="s">
        <v>75</v>
      </c>
      <c r="D5" s="579" t="s">
        <v>563</v>
      </c>
      <c r="F5" s="617">
        <v>43220</v>
      </c>
      <c r="G5" s="618"/>
      <c r="H5" s="563" t="str">
        <f>VLOOKUP(C5,sup_hiperlinks!$E$10:$G$39,3,0)</f>
        <v>http://minutapiuriobranco.gestaourbana.prefeitura.sp.gov.br/</v>
      </c>
    </row>
    <row r="6" spans="1:8" s="552" customFormat="1">
      <c r="A6" s="553">
        <v>1</v>
      </c>
      <c r="B6" s="553">
        <v>2</v>
      </c>
      <c r="C6" s="572" t="s">
        <v>705</v>
      </c>
      <c r="D6" s="579" t="s">
        <v>566</v>
      </c>
      <c r="G6" s="170"/>
      <c r="H6" s="563" t="str">
        <f>VLOOKUP(C6,sup_hiperlinks!$E$10:$G$39,3,0)</f>
        <v>http://gestaourbana.prefeitura.sp.gov.br/wp-content/uploads/2016/03/Contribui%C3%A7%C3%B5es.pdf</v>
      </c>
    </row>
    <row r="7" spans="1:8" s="552" customFormat="1">
      <c r="A7" s="553">
        <v>2</v>
      </c>
      <c r="B7" s="553">
        <v>1</v>
      </c>
      <c r="C7" s="571" t="s">
        <v>72</v>
      </c>
      <c r="D7" s="579" t="s">
        <v>575</v>
      </c>
      <c r="G7" s="170"/>
      <c r="H7" s="563" t="str">
        <f>VLOOKUP(C7,sup_hiperlinks!$E$5:$I$39,5,0)</f>
        <v>http://gestaourbana.prefeitura.sp.gov.br/wp-content/uploads/2016/03/01_-MIP_PIU_Vila-Leopoldina-Villa-Lobos_motiva%C3%A7%C3%A3o.pdf</v>
      </c>
    </row>
    <row r="8" spans="1:8" s="552" customFormat="1">
      <c r="A8" s="553">
        <v>2</v>
      </c>
      <c r="B8" s="553">
        <v>2</v>
      </c>
      <c r="C8" s="573" t="s">
        <v>3</v>
      </c>
      <c r="D8" s="579" t="s">
        <v>571</v>
      </c>
      <c r="G8" s="170"/>
      <c r="H8" s="563" t="str">
        <f>VLOOKUP(C8,sup_hiperlinks!$E$5:$I$39,5,0)</f>
        <v>http://minuta.gestaourbana.prefeitura.sp.gov.br/piu-leopoldina/wp-content/uploads/2016/08/02_MIP_PIU_Vila_Leopoldina-Villa-Lobos_diagnostico_e_programa.pdf</v>
      </c>
    </row>
    <row r="9" spans="1:8" s="552" customFormat="1">
      <c r="A9" s="553">
        <v>2</v>
      </c>
      <c r="B9" s="553">
        <v>2</v>
      </c>
      <c r="C9" s="571" t="s">
        <v>159</v>
      </c>
      <c r="D9" s="579" t="s">
        <v>572</v>
      </c>
      <c r="G9" s="170"/>
      <c r="H9" s="563" t="str">
        <f>VLOOKUP(C9,sup_hiperlinks!$E$5:$I$39,5,0)</f>
        <v>http://minuta.gestaourbana.prefeitura.sp.gov.br/piu-leopoldina/wp-content/uploads/2016/08/03_MIP_PIU_Vila_Leopoldina-Villa-Lobos_mapas.pdf</v>
      </c>
    </row>
    <row r="10" spans="1:8" s="552" customFormat="1">
      <c r="A10" s="553">
        <v>2</v>
      </c>
      <c r="B10" s="553">
        <v>2</v>
      </c>
      <c r="C10" s="572" t="s">
        <v>704</v>
      </c>
      <c r="D10" s="579" t="s">
        <v>581</v>
      </c>
      <c r="G10" s="170"/>
      <c r="H10" s="563" t="str">
        <f>VLOOKUP(C10,sup_hiperlinks!$E$5:$I$39,5,0)</f>
        <v>http://gestaourbana.prefeitura.sp.gov.br/noticias/prorrogado-o-prazo-da-consulta-publica-sobre-o-piu-vila-leopoldina/</v>
      </c>
    </row>
    <row r="11" spans="1:8" s="552" customFormat="1">
      <c r="A11" s="553">
        <v>2</v>
      </c>
      <c r="B11" s="553">
        <v>2</v>
      </c>
      <c r="C11" s="572" t="s">
        <v>75</v>
      </c>
      <c r="D11" s="579" t="s">
        <v>570</v>
      </c>
      <c r="G11" s="170"/>
      <c r="H11" s="563" t="str">
        <f>VLOOKUP(C11,sup_hiperlinks!$E$5:$I$39,5,0)</f>
        <v>http://minuta.gestaourbana.prefeitura.sp.gov.br/piu-leopoldina/</v>
      </c>
    </row>
    <row r="12" spans="1:8" s="552" customFormat="1">
      <c r="A12" s="553">
        <v>2</v>
      </c>
      <c r="B12" s="553">
        <v>2</v>
      </c>
      <c r="C12" s="572" t="s">
        <v>705</v>
      </c>
      <c r="D12" s="579" t="s">
        <v>573</v>
      </c>
      <c r="G12" s="170"/>
      <c r="H12" s="563" t="str">
        <f>VLOOKUP(C12,sup_hiperlinks!$E$5:$I$39,5,0)</f>
        <v>http://gestaourbana.prefeitura.sp.gov.br/wp-content/uploads/2016/03/PIU-Leopoldina.pdf</v>
      </c>
    </row>
    <row r="13" spans="1:8" s="552" customFormat="1">
      <c r="A13" s="553">
        <v>2</v>
      </c>
      <c r="B13" s="553">
        <v>2</v>
      </c>
      <c r="C13" s="572" t="s">
        <v>706</v>
      </c>
      <c r="D13" s="580" t="s">
        <v>582</v>
      </c>
      <c r="G13" s="170"/>
      <c r="H13" s="563" t="str">
        <f>VLOOKUP(C13,sup_hiperlinks!$E$5:$I$39,5,0)</f>
        <v>print DOSP</v>
      </c>
    </row>
    <row r="14" spans="1:8" s="552" customFormat="1">
      <c r="A14" s="553">
        <v>2</v>
      </c>
      <c r="B14" s="553">
        <v>2</v>
      </c>
      <c r="C14" s="572" t="s">
        <v>77</v>
      </c>
      <c r="D14" s="579" t="s">
        <v>699</v>
      </c>
      <c r="G14" s="170"/>
      <c r="H14" s="563" t="str">
        <f>VLOOKUP(C14,sup_hiperlinks!$E$5:$I$39,5,0)</f>
        <v>http://gestaourbana.prefeitura.sp.gov.br/wp-content/uploads/2016/03/PIU_VL_AudienciaPublica_01_11_SPURB-2.pdf</v>
      </c>
    </row>
    <row r="15" spans="1:8" s="552" customFormat="1">
      <c r="A15" s="553">
        <v>2</v>
      </c>
      <c r="B15" s="553">
        <v>2</v>
      </c>
      <c r="C15" s="572" t="s">
        <v>77</v>
      </c>
      <c r="D15" s="579" t="s">
        <v>700</v>
      </c>
      <c r="G15" s="170"/>
      <c r="H15" s="563" t="str">
        <f>sup_hiperlinks!J20</f>
        <v>http://gestaourbana.prefeitura.sp.gov.br/wp-content/uploads/2016/03/PIU_VL_AudienciaPublica_01_11_Proponente.pdf</v>
      </c>
    </row>
    <row r="16" spans="1:8" s="552" customFormat="1">
      <c r="A16" s="553">
        <v>2</v>
      </c>
      <c r="B16" s="553">
        <v>2</v>
      </c>
      <c r="C16" s="572" t="s">
        <v>78</v>
      </c>
      <c r="D16" s="579" t="s">
        <v>574</v>
      </c>
      <c r="G16" s="170"/>
      <c r="H16" s="563" t="str">
        <f>VLOOKUP(C16,sup_hiperlinks!$E$5:$I$39,5,0)</f>
        <v>http://gestaourbana.prefeitura.sp.gov.br/wp-content/uploads/2016/03/Lista-de-Presen%C3%A7a-Sem-contato.pdf</v>
      </c>
    </row>
    <row r="17" spans="1:8" s="552" customFormat="1">
      <c r="A17" s="553">
        <v>2</v>
      </c>
      <c r="B17" s="553">
        <v>2</v>
      </c>
      <c r="C17" s="572" t="s">
        <v>79</v>
      </c>
      <c r="D17" s="579" t="s">
        <v>576</v>
      </c>
      <c r="G17" s="170"/>
      <c r="H17" s="563" t="str">
        <f>VLOOKUP(C17,sup_hiperlinks!$E$5:$I$39,5,0)</f>
        <v>http://gestaourbana.prefeitura.sp.gov.br/wp-content/uploads/2016/03/PIU_VL_ATA_Audiencia01_11_16_rev_GP.pdf</v>
      </c>
    </row>
    <row r="18" spans="1:8" s="552" customFormat="1">
      <c r="A18" s="553">
        <v>2</v>
      </c>
      <c r="B18" s="553">
        <v>5</v>
      </c>
      <c r="C18" s="572" t="s">
        <v>75</v>
      </c>
      <c r="D18" s="579" t="s">
        <v>925</v>
      </c>
      <c r="G18" s="170"/>
      <c r="H18" s="563"/>
    </row>
    <row r="19" spans="1:8" s="552" customFormat="1">
      <c r="A19" s="553">
        <v>2</v>
      </c>
      <c r="B19" s="553">
        <v>5</v>
      </c>
      <c r="C19" s="572" t="s">
        <v>927</v>
      </c>
      <c r="D19" s="579" t="s">
        <v>926</v>
      </c>
      <c r="G19" s="170"/>
      <c r="H19" s="563"/>
    </row>
    <row r="20" spans="1:8" s="552" customFormat="1">
      <c r="A20" s="553">
        <v>2</v>
      </c>
      <c r="B20" s="553">
        <v>5</v>
      </c>
      <c r="C20" s="34" t="s">
        <v>71</v>
      </c>
      <c r="D20" s="579" t="s">
        <v>934</v>
      </c>
      <c r="G20" s="170"/>
      <c r="H20" s="563"/>
    </row>
    <row r="21" spans="1:8" s="552" customFormat="1">
      <c r="A21" s="553">
        <v>2</v>
      </c>
      <c r="B21" s="553">
        <v>5</v>
      </c>
      <c r="C21" s="560" t="s">
        <v>928</v>
      </c>
      <c r="D21" s="579" t="s">
        <v>933</v>
      </c>
      <c r="G21" s="170"/>
      <c r="H21" s="563"/>
    </row>
    <row r="22" spans="1:8" s="552" customFormat="1">
      <c r="A22" s="553">
        <v>2</v>
      </c>
      <c r="B22" s="553">
        <v>5</v>
      </c>
      <c r="C22" s="34" t="s">
        <v>929</v>
      </c>
      <c r="D22" s="579" t="s">
        <v>935</v>
      </c>
      <c r="G22" s="170"/>
      <c r="H22" s="563"/>
    </row>
    <row r="23" spans="1:8" s="552" customFormat="1">
      <c r="A23" s="553">
        <v>2</v>
      </c>
      <c r="B23" s="553">
        <v>5</v>
      </c>
      <c r="C23" s="34" t="s">
        <v>930</v>
      </c>
      <c r="D23" s="579" t="s">
        <v>936</v>
      </c>
      <c r="G23" s="170"/>
      <c r="H23" s="563"/>
    </row>
    <row r="24" spans="1:8" s="552" customFormat="1">
      <c r="A24" s="553">
        <v>2</v>
      </c>
      <c r="B24" s="553">
        <v>5</v>
      </c>
      <c r="C24" s="34" t="s">
        <v>931</v>
      </c>
      <c r="D24" s="579" t="s">
        <v>937</v>
      </c>
      <c r="G24" s="170"/>
      <c r="H24" s="563"/>
    </row>
    <row r="25" spans="1:8" s="552" customFormat="1">
      <c r="A25" s="553">
        <v>2</v>
      </c>
      <c r="B25" s="553">
        <v>5</v>
      </c>
      <c r="C25" s="34" t="s">
        <v>932</v>
      </c>
      <c r="D25" s="579" t="s">
        <v>938</v>
      </c>
      <c r="G25" s="170"/>
      <c r="H25" s="563"/>
    </row>
    <row r="26" spans="1:8" s="552" customFormat="1">
      <c r="A26" s="559">
        <v>3</v>
      </c>
      <c r="B26" s="559">
        <v>1</v>
      </c>
      <c r="C26" s="585" t="s">
        <v>775</v>
      </c>
      <c r="D26" s="584" t="s">
        <v>777</v>
      </c>
      <c r="E26" s="587"/>
      <c r="G26" s="170"/>
      <c r="H26" s="564"/>
    </row>
    <row r="27" spans="1:8" s="552" customFormat="1">
      <c r="A27" s="559">
        <v>3</v>
      </c>
      <c r="B27" s="559">
        <v>1</v>
      </c>
      <c r="C27" s="585" t="s">
        <v>774</v>
      </c>
      <c r="D27" s="584" t="s">
        <v>778</v>
      </c>
      <c r="E27" s="587"/>
      <c r="G27" s="170"/>
      <c r="H27" s="564"/>
    </row>
    <row r="28" spans="1:8" s="552" customFormat="1">
      <c r="A28" s="559">
        <v>3</v>
      </c>
      <c r="B28" s="559">
        <v>1</v>
      </c>
      <c r="C28" s="585" t="s">
        <v>773</v>
      </c>
      <c r="D28" s="584" t="s">
        <v>779</v>
      </c>
      <c r="E28" s="587"/>
      <c r="G28" s="170"/>
      <c r="H28" s="564"/>
    </row>
    <row r="29" spans="1:8" s="552" customFormat="1">
      <c r="A29" s="559">
        <v>3</v>
      </c>
      <c r="B29" s="559">
        <v>1</v>
      </c>
      <c r="C29" s="585" t="s">
        <v>914</v>
      </c>
      <c r="D29" s="584" t="s">
        <v>780</v>
      </c>
      <c r="E29" s="587"/>
      <c r="G29" s="170"/>
      <c r="H29" s="564"/>
    </row>
    <row r="30" spans="1:8" s="552" customFormat="1">
      <c r="A30" s="559">
        <v>3</v>
      </c>
      <c r="B30" s="559">
        <v>1</v>
      </c>
      <c r="C30" s="585" t="s">
        <v>915</v>
      </c>
      <c r="D30" s="584" t="s">
        <v>781</v>
      </c>
      <c r="E30" s="587"/>
      <c r="G30" s="170"/>
      <c r="H30" s="564"/>
    </row>
    <row r="31" spans="1:8" s="552" customFormat="1">
      <c r="A31" s="559">
        <v>3</v>
      </c>
      <c r="B31" s="559">
        <v>1</v>
      </c>
      <c r="C31" s="585" t="s">
        <v>916</v>
      </c>
      <c r="D31" s="584" t="s">
        <v>782</v>
      </c>
      <c r="E31" s="587"/>
      <c r="G31" s="170"/>
      <c r="H31" s="564"/>
    </row>
    <row r="32" spans="1:8" s="552" customFormat="1">
      <c r="A32" s="559">
        <v>3</v>
      </c>
      <c r="B32" s="559">
        <v>1</v>
      </c>
      <c r="C32" s="585" t="s">
        <v>917</v>
      </c>
      <c r="D32" s="584" t="s">
        <v>783</v>
      </c>
      <c r="E32" s="587"/>
      <c r="G32" s="170"/>
      <c r="H32" s="564"/>
    </row>
    <row r="33" spans="1:8" s="552" customFormat="1">
      <c r="A33" s="559">
        <v>3</v>
      </c>
      <c r="B33" s="559">
        <v>1</v>
      </c>
      <c r="C33" s="585" t="s">
        <v>918</v>
      </c>
      <c r="D33" s="584" t="s">
        <v>784</v>
      </c>
      <c r="E33" s="587"/>
      <c r="G33" s="170"/>
      <c r="H33" s="564"/>
    </row>
    <row r="34" spans="1:8" s="552" customFormat="1">
      <c r="A34" s="559">
        <v>3</v>
      </c>
      <c r="B34" s="559">
        <v>1</v>
      </c>
      <c r="C34" s="585" t="s">
        <v>785</v>
      </c>
      <c r="D34" s="584" t="s">
        <v>786</v>
      </c>
      <c r="E34" s="587"/>
      <c r="G34" s="170"/>
      <c r="H34" s="564"/>
    </row>
    <row r="35" spans="1:8" s="552" customFormat="1">
      <c r="A35" s="559">
        <v>3</v>
      </c>
      <c r="B35" s="559">
        <v>1</v>
      </c>
      <c r="C35" s="585" t="s">
        <v>919</v>
      </c>
      <c r="D35" s="584" t="s">
        <v>787</v>
      </c>
      <c r="E35" s="587"/>
      <c r="G35" s="170"/>
      <c r="H35" s="564"/>
    </row>
    <row r="36" spans="1:8" s="552" customFormat="1">
      <c r="A36" s="559">
        <v>3</v>
      </c>
      <c r="B36" s="559">
        <v>1</v>
      </c>
      <c r="C36" s="585" t="s">
        <v>920</v>
      </c>
      <c r="D36" s="584" t="s">
        <v>788</v>
      </c>
      <c r="E36" s="587"/>
      <c r="G36" s="170"/>
      <c r="H36" s="564"/>
    </row>
    <row r="37" spans="1:8" s="552" customFormat="1">
      <c r="A37" s="559">
        <v>3</v>
      </c>
      <c r="B37" s="559">
        <v>1</v>
      </c>
      <c r="C37" s="585" t="s">
        <v>921</v>
      </c>
      <c r="D37" s="584" t="s">
        <v>789</v>
      </c>
      <c r="E37" s="587"/>
      <c r="G37" s="170"/>
      <c r="H37" s="564"/>
    </row>
    <row r="38" spans="1:8" s="552" customFormat="1">
      <c r="A38" s="559">
        <v>3</v>
      </c>
      <c r="B38" s="559">
        <v>1</v>
      </c>
      <c r="C38" s="585" t="s">
        <v>772</v>
      </c>
      <c r="D38" s="584" t="s">
        <v>790</v>
      </c>
      <c r="E38" s="587"/>
      <c r="G38" s="170"/>
      <c r="H38" s="564"/>
    </row>
    <row r="39" spans="1:8" s="552" customFormat="1">
      <c r="A39" s="559">
        <v>3</v>
      </c>
      <c r="B39" s="559">
        <v>1</v>
      </c>
      <c r="C39" s="585" t="s">
        <v>792</v>
      </c>
      <c r="D39" s="584" t="s">
        <v>791</v>
      </c>
      <c r="E39" s="587"/>
      <c r="G39" s="170"/>
      <c r="H39" s="564"/>
    </row>
    <row r="40" spans="1:8" s="552" customFormat="1">
      <c r="A40" s="559">
        <v>3</v>
      </c>
      <c r="B40" s="559">
        <v>1</v>
      </c>
      <c r="C40" s="585" t="s">
        <v>771</v>
      </c>
      <c r="D40" s="584" t="s">
        <v>793</v>
      </c>
      <c r="E40" s="587"/>
      <c r="G40" s="170"/>
      <c r="H40" s="564"/>
    </row>
    <row r="41" spans="1:8" s="552" customFormat="1">
      <c r="A41" s="559">
        <v>3</v>
      </c>
      <c r="B41" s="559">
        <v>1</v>
      </c>
      <c r="C41" s="585" t="s">
        <v>922</v>
      </c>
      <c r="D41" s="584" t="s">
        <v>794</v>
      </c>
      <c r="E41" s="587"/>
      <c r="G41" s="170"/>
      <c r="H41" s="564"/>
    </row>
    <row r="42" spans="1:8" s="552" customFormat="1" ht="25.5">
      <c r="A42" s="559">
        <v>3</v>
      </c>
      <c r="B42" s="559">
        <v>1</v>
      </c>
      <c r="C42" s="585" t="s">
        <v>770</v>
      </c>
      <c r="D42" s="584" t="s">
        <v>795</v>
      </c>
      <c r="E42" s="587"/>
      <c r="G42" s="170"/>
      <c r="H42" s="564"/>
    </row>
    <row r="43" spans="1:8" s="552" customFormat="1">
      <c r="A43" s="559">
        <v>3</v>
      </c>
      <c r="B43" s="559">
        <v>1</v>
      </c>
      <c r="C43" s="585" t="s">
        <v>923</v>
      </c>
      <c r="D43" s="584" t="s">
        <v>796</v>
      </c>
      <c r="E43" s="587"/>
      <c r="G43" s="170"/>
      <c r="H43" s="564"/>
    </row>
    <row r="44" spans="1:8" s="552" customFormat="1">
      <c r="A44" s="559">
        <v>3</v>
      </c>
      <c r="B44" s="559">
        <v>1</v>
      </c>
      <c r="C44" s="585" t="s">
        <v>797</v>
      </c>
      <c r="D44" s="584" t="s">
        <v>800</v>
      </c>
      <c r="E44" s="587"/>
      <c r="G44" s="170"/>
      <c r="H44" s="564"/>
    </row>
    <row r="45" spans="1:8" s="552" customFormat="1">
      <c r="A45" s="559">
        <v>3</v>
      </c>
      <c r="B45" s="559">
        <v>1</v>
      </c>
      <c r="C45" s="586" t="s">
        <v>798</v>
      </c>
      <c r="D45" s="584" t="s">
        <v>799</v>
      </c>
      <c r="E45" s="587"/>
      <c r="G45" s="170"/>
      <c r="H45" s="564"/>
    </row>
    <row r="46" spans="1:8" s="552" customFormat="1">
      <c r="A46" s="559">
        <v>3</v>
      </c>
      <c r="B46" s="559">
        <v>1</v>
      </c>
      <c r="C46" s="586" t="s">
        <v>776</v>
      </c>
      <c r="D46" s="584" t="s">
        <v>801</v>
      </c>
      <c r="E46" s="587"/>
      <c r="G46" s="170"/>
      <c r="H46" s="564"/>
    </row>
    <row r="47" spans="1:8" s="552" customFormat="1">
      <c r="A47" s="559">
        <v>3</v>
      </c>
      <c r="B47" s="559">
        <v>1</v>
      </c>
      <c r="C47" s="586" t="s">
        <v>802</v>
      </c>
      <c r="D47" s="584" t="s">
        <v>844</v>
      </c>
      <c r="E47" s="587"/>
      <c r="G47" s="170"/>
      <c r="H47" s="564"/>
    </row>
    <row r="48" spans="1:8" s="552" customFormat="1">
      <c r="A48" s="559">
        <v>3</v>
      </c>
      <c r="B48" s="559">
        <v>1</v>
      </c>
      <c r="C48" s="586" t="s">
        <v>803</v>
      </c>
      <c r="D48" s="584" t="s">
        <v>845</v>
      </c>
      <c r="E48" s="587"/>
      <c r="G48" s="170"/>
      <c r="H48" s="564"/>
    </row>
    <row r="49" spans="1:8" s="552" customFormat="1">
      <c r="A49" s="559">
        <v>3</v>
      </c>
      <c r="B49" s="559">
        <v>1</v>
      </c>
      <c r="C49" s="586" t="s">
        <v>804</v>
      </c>
      <c r="D49" s="584" t="s">
        <v>846</v>
      </c>
      <c r="E49" s="587"/>
      <c r="G49" s="170"/>
      <c r="H49" s="564"/>
    </row>
    <row r="50" spans="1:8" s="552" customFormat="1">
      <c r="A50" s="559"/>
      <c r="B50" s="559">
        <v>1</v>
      </c>
      <c r="C50" s="586" t="s">
        <v>847</v>
      </c>
      <c r="D50" s="584" t="s">
        <v>848</v>
      </c>
      <c r="E50" s="587"/>
      <c r="G50" s="170"/>
      <c r="H50" s="564"/>
    </row>
    <row r="51" spans="1:8" s="552" customFormat="1">
      <c r="A51" s="559">
        <v>3</v>
      </c>
      <c r="B51" s="559">
        <v>1</v>
      </c>
      <c r="C51" s="586" t="s">
        <v>805</v>
      </c>
      <c r="D51" s="584" t="s">
        <v>849</v>
      </c>
      <c r="E51" s="587"/>
      <c r="G51" s="170"/>
      <c r="H51" s="564"/>
    </row>
    <row r="52" spans="1:8" s="552" customFormat="1">
      <c r="A52" s="559">
        <v>3</v>
      </c>
      <c r="B52" s="559">
        <v>1</v>
      </c>
      <c r="C52" s="586" t="s">
        <v>806</v>
      </c>
      <c r="D52" s="584" t="s">
        <v>850</v>
      </c>
      <c r="E52" s="587"/>
      <c r="G52" s="170"/>
      <c r="H52" s="564"/>
    </row>
    <row r="53" spans="1:8" s="552" customFormat="1">
      <c r="A53" s="559">
        <v>3</v>
      </c>
      <c r="B53" s="559">
        <v>1</v>
      </c>
      <c r="C53" s="586" t="s">
        <v>807</v>
      </c>
      <c r="D53" s="584" t="s">
        <v>851</v>
      </c>
      <c r="E53" s="587"/>
      <c r="G53" s="170"/>
      <c r="H53" s="564"/>
    </row>
    <row r="54" spans="1:8" s="552" customFormat="1">
      <c r="A54" s="559">
        <v>3</v>
      </c>
      <c r="B54" s="559">
        <v>1</v>
      </c>
      <c r="C54" s="586" t="s">
        <v>808</v>
      </c>
      <c r="D54" s="584" t="s">
        <v>852</v>
      </c>
      <c r="E54" s="587"/>
      <c r="G54" s="170"/>
      <c r="H54" s="564"/>
    </row>
    <row r="55" spans="1:8" s="552" customFormat="1" ht="25.5">
      <c r="A55" s="559">
        <v>3</v>
      </c>
      <c r="B55" s="559">
        <v>1</v>
      </c>
      <c r="C55" s="586" t="s">
        <v>809</v>
      </c>
      <c r="D55" s="584" t="s">
        <v>853</v>
      </c>
      <c r="E55" s="587"/>
      <c r="G55" s="170"/>
      <c r="H55" s="564"/>
    </row>
    <row r="56" spans="1:8" s="552" customFormat="1" ht="25.5">
      <c r="A56" s="559">
        <v>3</v>
      </c>
      <c r="B56" s="559">
        <v>1</v>
      </c>
      <c r="C56" s="586" t="s">
        <v>810</v>
      </c>
      <c r="D56" s="584" t="s">
        <v>854</v>
      </c>
      <c r="E56" s="587"/>
      <c r="G56" s="170"/>
      <c r="H56" s="564"/>
    </row>
    <row r="57" spans="1:8" s="552" customFormat="1">
      <c r="A57" s="559">
        <v>3</v>
      </c>
      <c r="B57" s="559">
        <v>1</v>
      </c>
      <c r="C57" s="586" t="s">
        <v>811</v>
      </c>
      <c r="D57" s="584" t="s">
        <v>855</v>
      </c>
      <c r="E57" s="587"/>
      <c r="G57" s="170"/>
      <c r="H57" s="564"/>
    </row>
    <row r="58" spans="1:8" s="552" customFormat="1" ht="25.5">
      <c r="A58" s="559">
        <v>3</v>
      </c>
      <c r="B58" s="559">
        <v>1</v>
      </c>
      <c r="C58" s="586" t="s">
        <v>812</v>
      </c>
      <c r="D58" s="584" t="s">
        <v>856</v>
      </c>
      <c r="E58" s="587"/>
      <c r="G58" s="170"/>
      <c r="H58" s="564"/>
    </row>
    <row r="59" spans="1:8" s="552" customFormat="1">
      <c r="A59" s="559">
        <v>3</v>
      </c>
      <c r="B59" s="559">
        <v>1</v>
      </c>
      <c r="C59" s="586" t="s">
        <v>813</v>
      </c>
      <c r="D59" s="584" t="s">
        <v>856</v>
      </c>
      <c r="E59" s="587"/>
      <c r="G59" s="170"/>
      <c r="H59" s="564"/>
    </row>
    <row r="60" spans="1:8" s="552" customFormat="1" ht="25.5">
      <c r="A60" s="559">
        <v>3</v>
      </c>
      <c r="B60" s="559">
        <v>1</v>
      </c>
      <c r="C60" s="575" t="s">
        <v>815</v>
      </c>
      <c r="D60" s="584" t="s">
        <v>830</v>
      </c>
      <c r="E60" s="587"/>
      <c r="G60" s="170"/>
      <c r="H60" s="564"/>
    </row>
    <row r="61" spans="1:8" s="552" customFormat="1" ht="38.25">
      <c r="A61" s="559">
        <v>3</v>
      </c>
      <c r="B61" s="559">
        <v>1</v>
      </c>
      <c r="C61" s="575" t="s">
        <v>814</v>
      </c>
      <c r="D61" s="584" t="s">
        <v>843</v>
      </c>
      <c r="E61" s="587"/>
      <c r="G61" s="170"/>
      <c r="H61" s="564"/>
    </row>
    <row r="62" spans="1:8" s="552" customFormat="1" ht="38.25">
      <c r="A62" s="559">
        <v>3</v>
      </c>
      <c r="B62" s="559">
        <v>1</v>
      </c>
      <c r="C62" s="575" t="s">
        <v>814</v>
      </c>
      <c r="D62" s="584" t="s">
        <v>831</v>
      </c>
      <c r="E62" s="587"/>
      <c r="G62" s="170"/>
      <c r="H62" s="564"/>
    </row>
    <row r="63" spans="1:8" s="552" customFormat="1" ht="25.5">
      <c r="A63" s="559">
        <v>3</v>
      </c>
      <c r="B63" s="559">
        <v>1</v>
      </c>
      <c r="C63" s="575" t="s">
        <v>816</v>
      </c>
      <c r="D63" s="584" t="s">
        <v>832</v>
      </c>
      <c r="E63" s="587"/>
      <c r="G63" s="170"/>
      <c r="H63" s="564"/>
    </row>
    <row r="64" spans="1:8" s="552" customFormat="1" ht="25.5">
      <c r="A64" s="559">
        <v>3</v>
      </c>
      <c r="B64" s="559">
        <v>1</v>
      </c>
      <c r="C64" s="575" t="s">
        <v>817</v>
      </c>
      <c r="D64" s="584" t="s">
        <v>833</v>
      </c>
      <c r="E64" s="587"/>
      <c r="G64" s="170"/>
      <c r="H64" s="564"/>
    </row>
    <row r="65" spans="1:8" s="552" customFormat="1">
      <c r="A65" s="559">
        <v>3</v>
      </c>
      <c r="B65" s="559">
        <v>1</v>
      </c>
      <c r="C65" s="575" t="s">
        <v>818</v>
      </c>
      <c r="D65" s="584" t="s">
        <v>834</v>
      </c>
      <c r="E65" s="587"/>
      <c r="G65" s="170"/>
      <c r="H65" s="564"/>
    </row>
    <row r="66" spans="1:8" s="552" customFormat="1">
      <c r="A66" s="559">
        <v>3</v>
      </c>
      <c r="B66" s="559">
        <v>1</v>
      </c>
      <c r="C66" s="575" t="s">
        <v>819</v>
      </c>
      <c r="D66" s="584" t="s">
        <v>835</v>
      </c>
      <c r="E66" s="587"/>
      <c r="G66" s="170"/>
      <c r="H66" s="564"/>
    </row>
    <row r="67" spans="1:8" s="552" customFormat="1">
      <c r="A67" s="559">
        <v>3</v>
      </c>
      <c r="B67" s="559">
        <v>1</v>
      </c>
      <c r="C67" s="575" t="s">
        <v>820</v>
      </c>
      <c r="D67" s="584" t="s">
        <v>836</v>
      </c>
      <c r="E67" s="587"/>
      <c r="G67" s="170"/>
      <c r="H67" s="564"/>
    </row>
    <row r="68" spans="1:8" s="552" customFormat="1" ht="25.5">
      <c r="A68" s="559">
        <v>3</v>
      </c>
      <c r="B68" s="559">
        <v>1</v>
      </c>
      <c r="C68" s="575" t="s">
        <v>821</v>
      </c>
      <c r="D68" s="584" t="s">
        <v>837</v>
      </c>
      <c r="E68" s="587"/>
      <c r="G68" s="170"/>
      <c r="H68" s="564"/>
    </row>
    <row r="69" spans="1:8" s="552" customFormat="1" ht="25.5">
      <c r="A69" s="559">
        <v>3</v>
      </c>
      <c r="B69" s="559">
        <v>1</v>
      </c>
      <c r="C69" s="575" t="s">
        <v>822</v>
      </c>
      <c r="D69" s="584" t="s">
        <v>833</v>
      </c>
      <c r="E69" s="587"/>
      <c r="G69" s="170"/>
      <c r="H69" s="564"/>
    </row>
    <row r="70" spans="1:8" s="552" customFormat="1" ht="25.5">
      <c r="A70" s="559">
        <v>3</v>
      </c>
      <c r="B70" s="559">
        <v>1</v>
      </c>
      <c r="C70" s="575" t="s">
        <v>823</v>
      </c>
      <c r="D70" s="584" t="s">
        <v>838</v>
      </c>
      <c r="E70" s="587"/>
      <c r="G70" s="170"/>
      <c r="H70" s="564"/>
    </row>
    <row r="71" spans="1:8" s="552" customFormat="1">
      <c r="A71" s="559">
        <v>3</v>
      </c>
      <c r="B71" s="559">
        <v>1</v>
      </c>
      <c r="C71" s="575" t="s">
        <v>824</v>
      </c>
      <c r="D71" s="584" t="s">
        <v>838</v>
      </c>
      <c r="E71" s="587"/>
      <c r="G71" s="170"/>
      <c r="H71" s="564"/>
    </row>
    <row r="72" spans="1:8" s="552" customFormat="1" ht="25.5">
      <c r="A72" s="559">
        <v>3</v>
      </c>
      <c r="B72" s="559">
        <v>1</v>
      </c>
      <c r="C72" s="575" t="s">
        <v>825</v>
      </c>
      <c r="D72" s="584" t="s">
        <v>839</v>
      </c>
      <c r="E72" s="587"/>
      <c r="G72" s="170"/>
      <c r="H72" s="564"/>
    </row>
    <row r="73" spans="1:8" s="552" customFormat="1" ht="25.5">
      <c r="A73" s="559">
        <v>3</v>
      </c>
      <c r="B73" s="559">
        <v>1</v>
      </c>
      <c r="C73" s="575" t="s">
        <v>826</v>
      </c>
      <c r="D73" s="584" t="s">
        <v>839</v>
      </c>
      <c r="E73" s="587"/>
      <c r="G73" s="170"/>
      <c r="H73" s="564"/>
    </row>
    <row r="74" spans="1:8" s="552" customFormat="1" ht="25.5">
      <c r="A74" s="557">
        <v>3</v>
      </c>
      <c r="B74" s="557">
        <v>0</v>
      </c>
      <c r="C74" s="574" t="s">
        <v>827</v>
      </c>
      <c r="D74" s="579" t="s">
        <v>840</v>
      </c>
      <c r="G74" s="170"/>
      <c r="H74" s="564"/>
    </row>
    <row r="75" spans="1:8" s="552" customFormat="1">
      <c r="A75" s="557">
        <v>3</v>
      </c>
      <c r="B75" s="557">
        <v>0</v>
      </c>
      <c r="C75" s="574" t="s">
        <v>828</v>
      </c>
      <c r="D75" s="581" t="s">
        <v>841</v>
      </c>
      <c r="G75" s="170"/>
      <c r="H75" s="564"/>
    </row>
    <row r="76" spans="1:8" s="552" customFormat="1">
      <c r="A76" s="557">
        <v>3</v>
      </c>
      <c r="B76" s="557">
        <v>0</v>
      </c>
      <c r="C76" s="574" t="s">
        <v>829</v>
      </c>
      <c r="D76" s="581" t="s">
        <v>842</v>
      </c>
      <c r="G76" s="170"/>
      <c r="H76" s="564"/>
    </row>
    <row r="77" spans="1:8" s="552" customFormat="1">
      <c r="A77" s="559">
        <v>3</v>
      </c>
      <c r="B77" s="559">
        <v>5</v>
      </c>
      <c r="C77" s="575" t="s">
        <v>98</v>
      </c>
      <c r="D77" s="584" t="s">
        <v>866</v>
      </c>
      <c r="G77" s="170"/>
      <c r="H77" s="564"/>
    </row>
    <row r="78" spans="1:8" s="552" customFormat="1">
      <c r="A78" s="559">
        <v>3</v>
      </c>
      <c r="B78" s="559">
        <v>5</v>
      </c>
      <c r="C78" s="575" t="s">
        <v>867</v>
      </c>
      <c r="D78" s="584" t="s">
        <v>868</v>
      </c>
      <c r="G78" s="170"/>
      <c r="H78" s="564"/>
    </row>
    <row r="79" spans="1:8" s="552" customFormat="1">
      <c r="A79" s="559">
        <v>3</v>
      </c>
      <c r="B79" s="559">
        <v>5</v>
      </c>
      <c r="C79" s="575" t="s">
        <v>77</v>
      </c>
      <c r="D79" s="584" t="s">
        <v>869</v>
      </c>
      <c r="G79" s="170"/>
      <c r="H79" s="564"/>
    </row>
    <row r="80" spans="1:8" s="552" customFormat="1">
      <c r="A80" s="559">
        <v>3</v>
      </c>
      <c r="B80" s="559">
        <v>5</v>
      </c>
      <c r="C80" s="575" t="s">
        <v>705</v>
      </c>
      <c r="D80" s="584" t="s">
        <v>870</v>
      </c>
      <c r="G80" s="170"/>
      <c r="H80" s="564"/>
    </row>
    <row r="81" spans="1:8" s="552" customFormat="1">
      <c r="A81" s="553">
        <v>3</v>
      </c>
      <c r="B81" s="559">
        <v>6</v>
      </c>
      <c r="C81" s="575" t="s">
        <v>872</v>
      </c>
      <c r="D81" s="584" t="s">
        <v>871</v>
      </c>
      <c r="G81" s="170"/>
      <c r="H81" s="563"/>
    </row>
    <row r="82" spans="1:8" s="552" customFormat="1">
      <c r="A82" s="553">
        <v>3</v>
      </c>
      <c r="B82" s="559">
        <v>6</v>
      </c>
      <c r="C82" s="575" t="s">
        <v>873</v>
      </c>
      <c r="D82" s="579" t="s">
        <v>874</v>
      </c>
      <c r="G82" s="170"/>
      <c r="H82" s="563"/>
    </row>
    <row r="83" spans="1:8" s="552" customFormat="1">
      <c r="A83" s="553">
        <v>3</v>
      </c>
      <c r="B83" s="559">
        <v>6</v>
      </c>
      <c r="C83" s="575" t="s">
        <v>876</v>
      </c>
      <c r="D83" s="579" t="s">
        <v>875</v>
      </c>
      <c r="G83" s="170"/>
      <c r="H83" s="563"/>
    </row>
    <row r="84" spans="1:8" s="552" customFormat="1">
      <c r="A84" s="553">
        <v>3</v>
      </c>
      <c r="B84" s="559">
        <v>6</v>
      </c>
      <c r="C84" s="575" t="s">
        <v>877</v>
      </c>
      <c r="D84" s="579" t="s">
        <v>878</v>
      </c>
      <c r="G84" s="170"/>
      <c r="H84" s="563"/>
    </row>
    <row r="85" spans="1:8" s="552" customFormat="1">
      <c r="A85" s="553">
        <v>3</v>
      </c>
      <c r="B85" s="559">
        <v>6</v>
      </c>
      <c r="C85" s="575" t="s">
        <v>879</v>
      </c>
      <c r="D85" s="579" t="s">
        <v>880</v>
      </c>
      <c r="G85" s="170"/>
      <c r="H85" s="563"/>
    </row>
    <row r="86" spans="1:8" s="552" customFormat="1">
      <c r="A86" s="553">
        <v>3</v>
      </c>
      <c r="B86" s="559">
        <v>6</v>
      </c>
      <c r="C86" s="575" t="s">
        <v>881</v>
      </c>
      <c r="D86" s="579" t="s">
        <v>882</v>
      </c>
      <c r="G86" s="170"/>
      <c r="H86" s="563"/>
    </row>
    <row r="87" spans="1:8" s="552" customFormat="1">
      <c r="A87" s="553">
        <v>3</v>
      </c>
      <c r="B87" s="559">
        <v>6</v>
      </c>
      <c r="C87" s="575" t="s">
        <v>883</v>
      </c>
      <c r="D87" s="579" t="s">
        <v>884</v>
      </c>
      <c r="G87" s="170"/>
      <c r="H87" s="563"/>
    </row>
    <row r="88" spans="1:8" s="552" customFormat="1">
      <c r="A88" s="553">
        <v>3</v>
      </c>
      <c r="B88" s="559">
        <v>6</v>
      </c>
      <c r="C88" s="575" t="s">
        <v>885</v>
      </c>
      <c r="D88" s="579" t="s">
        <v>886</v>
      </c>
      <c r="G88" s="170"/>
      <c r="H88" s="563"/>
    </row>
    <row r="89" spans="1:8" s="552" customFormat="1">
      <c r="A89" s="553">
        <v>3</v>
      </c>
      <c r="B89" s="559">
        <v>6</v>
      </c>
      <c r="C89" s="575" t="s">
        <v>887</v>
      </c>
      <c r="D89" s="579" t="s">
        <v>888</v>
      </c>
      <c r="G89" s="170"/>
      <c r="H89" s="563"/>
    </row>
    <row r="90" spans="1:8" s="552" customFormat="1">
      <c r="A90" s="553">
        <v>3</v>
      </c>
      <c r="B90" s="559">
        <v>6</v>
      </c>
      <c r="C90" s="560" t="s">
        <v>890</v>
      </c>
      <c r="D90" s="579" t="s">
        <v>889</v>
      </c>
      <c r="G90" s="170"/>
      <c r="H90" s="563"/>
    </row>
    <row r="91" spans="1:8" s="552" customFormat="1">
      <c r="A91" s="553">
        <v>3</v>
      </c>
      <c r="B91" s="559">
        <v>6</v>
      </c>
      <c r="C91" s="560" t="s">
        <v>891</v>
      </c>
      <c r="D91" s="579" t="s">
        <v>906</v>
      </c>
      <c r="G91" s="170"/>
      <c r="H91" s="563"/>
    </row>
    <row r="92" spans="1:8" s="552" customFormat="1">
      <c r="A92" s="553">
        <v>3</v>
      </c>
      <c r="B92" s="559">
        <v>6</v>
      </c>
      <c r="C92" s="560" t="s">
        <v>892</v>
      </c>
      <c r="D92" s="579" t="s">
        <v>905</v>
      </c>
      <c r="G92" s="170"/>
      <c r="H92" s="563"/>
    </row>
    <row r="93" spans="1:8" s="552" customFormat="1">
      <c r="A93" s="553">
        <v>3</v>
      </c>
      <c r="B93" s="559">
        <v>6</v>
      </c>
      <c r="C93" s="560" t="s">
        <v>893</v>
      </c>
      <c r="D93" s="579" t="s">
        <v>904</v>
      </c>
      <c r="G93" s="170"/>
      <c r="H93" s="563"/>
    </row>
    <row r="94" spans="1:8" s="552" customFormat="1">
      <c r="A94" s="553">
        <v>3</v>
      </c>
      <c r="B94" s="559">
        <v>6</v>
      </c>
      <c r="C94" s="560" t="s">
        <v>894</v>
      </c>
      <c r="D94" s="579" t="s">
        <v>903</v>
      </c>
      <c r="G94" s="170"/>
      <c r="H94" s="563"/>
    </row>
    <row r="95" spans="1:8" s="552" customFormat="1">
      <c r="A95" s="553">
        <v>3</v>
      </c>
      <c r="B95" s="559">
        <v>6</v>
      </c>
      <c r="C95" s="560" t="s">
        <v>895</v>
      </c>
      <c r="D95" s="579" t="s">
        <v>902</v>
      </c>
      <c r="G95" s="170"/>
      <c r="H95" s="563"/>
    </row>
    <row r="96" spans="1:8" s="552" customFormat="1">
      <c r="A96" s="553">
        <v>3</v>
      </c>
      <c r="B96" s="559">
        <v>6</v>
      </c>
      <c r="C96" s="560" t="s">
        <v>896</v>
      </c>
      <c r="D96" s="579" t="s">
        <v>901</v>
      </c>
      <c r="G96" s="170"/>
      <c r="H96" s="563"/>
    </row>
    <row r="97" spans="1:8" s="552" customFormat="1">
      <c r="A97" s="553">
        <v>3</v>
      </c>
      <c r="B97" s="559">
        <v>6</v>
      </c>
      <c r="C97" s="560" t="s">
        <v>897</v>
      </c>
      <c r="D97" s="579" t="s">
        <v>900</v>
      </c>
      <c r="G97" s="170"/>
      <c r="H97" s="563"/>
    </row>
    <row r="98" spans="1:8" s="552" customFormat="1">
      <c r="A98" s="553">
        <v>3</v>
      </c>
      <c r="B98" s="559">
        <v>6</v>
      </c>
      <c r="C98" s="560" t="s">
        <v>898</v>
      </c>
      <c r="D98" s="579" t="s">
        <v>899</v>
      </c>
      <c r="G98" s="170"/>
      <c r="H98" s="563"/>
    </row>
    <row r="99" spans="1:8" s="552" customFormat="1">
      <c r="A99" s="559">
        <v>3</v>
      </c>
      <c r="B99" s="559">
        <v>5</v>
      </c>
      <c r="C99" s="560" t="s">
        <v>908</v>
      </c>
      <c r="D99" s="579" t="s">
        <v>907</v>
      </c>
      <c r="G99" s="170"/>
      <c r="H99" s="564"/>
    </row>
    <row r="100" spans="1:8" s="552" customFormat="1">
      <c r="A100" s="559">
        <v>3</v>
      </c>
      <c r="B100" s="559">
        <v>5</v>
      </c>
      <c r="C100" s="560" t="s">
        <v>910</v>
      </c>
      <c r="D100" s="579" t="s">
        <v>909</v>
      </c>
      <c r="G100" s="170"/>
      <c r="H100" s="564"/>
    </row>
    <row r="101" spans="1:8" s="552" customFormat="1">
      <c r="A101" s="559">
        <v>3</v>
      </c>
      <c r="B101" s="559">
        <v>5</v>
      </c>
      <c r="C101" s="560" t="s">
        <v>912</v>
      </c>
      <c r="D101" s="579" t="s">
        <v>911</v>
      </c>
      <c r="G101" s="170"/>
      <c r="H101" s="564"/>
    </row>
    <row r="102" spans="1:8" s="552" customFormat="1">
      <c r="A102" s="559">
        <v>3</v>
      </c>
      <c r="B102" s="559">
        <v>5</v>
      </c>
      <c r="C102" s="560" t="s">
        <v>924</v>
      </c>
      <c r="D102" s="579" t="s">
        <v>913</v>
      </c>
      <c r="G102" s="170"/>
      <c r="H102" s="564"/>
    </row>
    <row r="103" spans="1:8" s="552" customFormat="1">
      <c r="A103" s="553">
        <v>4</v>
      </c>
      <c r="B103" s="553">
        <v>1</v>
      </c>
      <c r="C103" s="576" t="s">
        <v>72</v>
      </c>
      <c r="D103" s="579" t="s">
        <v>577</v>
      </c>
      <c r="G103" s="170"/>
      <c r="H103" s="563" t="str">
        <f>VLOOKUP(C103,sup_hiperlinks!$E$5:$L$40,8,0)</f>
        <v>http://gestaourbana.prefeitura.sp.gov.br/wp-content/uploads/2016/03/PIU_NESP_REQUERIMENTO-1.pdf</v>
      </c>
    </row>
    <row r="104" spans="1:8" s="552" customFormat="1">
      <c r="A104" s="553">
        <v>4</v>
      </c>
      <c r="B104" s="553">
        <v>2</v>
      </c>
      <c r="C104" s="577" t="s">
        <v>3</v>
      </c>
      <c r="D104" s="579" t="s">
        <v>578</v>
      </c>
      <c r="G104" s="170"/>
      <c r="H104" s="563" t="str">
        <f>VLOOKUP(C104,sup_hiperlinks!$E$5:$L$40,8,0)</f>
        <v>http://gestaourbana.prefeitura.sp.gov.br/wp-content/uploads/2016/03/PIU_NESP_DIAGN%C3%93STICO-1.pdf</v>
      </c>
    </row>
    <row r="105" spans="1:8" s="552" customFormat="1">
      <c r="A105" s="553">
        <v>4</v>
      </c>
      <c r="B105" s="553">
        <v>2</v>
      </c>
      <c r="C105" s="571" t="s">
        <v>159</v>
      </c>
      <c r="D105" s="579" t="s">
        <v>579</v>
      </c>
      <c r="G105" s="170"/>
      <c r="H105" s="563" t="str">
        <f>VLOOKUP(C105,sup_hiperlinks!$E$5:$L$40,8,0)</f>
        <v>http://gestaourbana.prefeitura.sp.gov.br/wp-content/uploads/2016/03/PIU_NESP_PER%C3%8DMETRO-1.pdf</v>
      </c>
    </row>
    <row r="106" spans="1:8" s="552" customFormat="1">
      <c r="A106" s="553">
        <v>4</v>
      </c>
      <c r="B106" s="553">
        <v>2</v>
      </c>
      <c r="C106" s="572" t="s">
        <v>704</v>
      </c>
      <c r="D106" s="579" t="s">
        <v>583</v>
      </c>
      <c r="G106" s="170"/>
      <c r="H106" s="563" t="str">
        <f>VLOOKUP(C106,sup_hiperlinks!$E$5:$L$40,8,0)</f>
        <v>http://gestaourbana.prefeitura.sp.gov.br/noticias/prefeitura-de-sao-paulo-abre-minuta-participativa-do-decreto-sobre-o-projeto-de-intervencao-urbana-novo-entreposto-de-sao-paulo-piu-nesp/</v>
      </c>
    </row>
    <row r="107" spans="1:8" s="552" customFormat="1">
      <c r="A107" s="553">
        <v>4</v>
      </c>
      <c r="B107" s="553">
        <v>2</v>
      </c>
      <c r="C107" s="572" t="s">
        <v>75</v>
      </c>
      <c r="D107" s="579" t="s">
        <v>584</v>
      </c>
      <c r="G107" s="170"/>
      <c r="H107" s="563" t="str">
        <f>VLOOKUP(C107,sup_hiperlinks!$E$5:$L$40,8,0)</f>
        <v>http://minuta.gestaourbana.prefeitura.sp.gov.br/piunesp/</v>
      </c>
    </row>
    <row r="108" spans="1:8" s="552" customFormat="1">
      <c r="A108" s="553">
        <v>4</v>
      </c>
      <c r="B108" s="553">
        <v>2</v>
      </c>
      <c r="C108" s="572" t="s">
        <v>706</v>
      </c>
      <c r="D108" s="580" t="s">
        <v>582</v>
      </c>
      <c r="G108" s="170"/>
      <c r="H108" s="563" t="str">
        <f>VLOOKUP(C108,sup_hiperlinks!$E$5:$L$40,8,0)</f>
        <v>print DOSP</v>
      </c>
    </row>
    <row r="109" spans="1:8" s="552" customFormat="1">
      <c r="A109" s="553">
        <v>4</v>
      </c>
      <c r="B109" s="553">
        <v>2</v>
      </c>
      <c r="C109" s="572" t="s">
        <v>77</v>
      </c>
      <c r="D109" s="579" t="s">
        <v>587</v>
      </c>
      <c r="G109" s="170"/>
      <c r="H109" s="563" t="str">
        <f>VLOOKUP(C109,sup_hiperlinks!$E$5:$L$40,8,0)</f>
        <v>http://gestaourbana.prefeitura.sp.gov.br/wp-content/uploads/2016/03/NESP_apresentacao_2016_08_27.pdf</v>
      </c>
    </row>
    <row r="110" spans="1:8" s="552" customFormat="1">
      <c r="A110" s="553">
        <v>4</v>
      </c>
      <c r="B110" s="553">
        <v>2</v>
      </c>
      <c r="C110" s="572" t="s">
        <v>78</v>
      </c>
      <c r="D110" s="579" t="s">
        <v>585</v>
      </c>
      <c r="G110" s="170"/>
      <c r="H110" s="563" t="str">
        <f>VLOOKUP(C110,sup_hiperlinks!$E$5:$L$40,8,0)</f>
        <v>http://gestaourbana.prefeitura.sp.gov.br/wp-content/uploads/2016/03/NESP_lista_presenca_2016_08_27-3.pdf</v>
      </c>
    </row>
    <row r="111" spans="1:8" s="552" customFormat="1">
      <c r="A111" s="553">
        <v>4</v>
      </c>
      <c r="B111" s="553">
        <v>2</v>
      </c>
      <c r="C111" s="572" t="s">
        <v>79</v>
      </c>
      <c r="D111" s="579" t="s">
        <v>588</v>
      </c>
      <c r="G111" s="170"/>
      <c r="H111" s="563" t="str">
        <f>VLOOKUP(C111,sup_hiperlinks!$E$5:$L$40,8,0)</f>
        <v>http://gestaourbana.prefeitura.sp.gov.br/wp-content/uploads/2016/03/NESP_ata_2016_08_27.pdf</v>
      </c>
    </row>
    <row r="112" spans="1:8" s="552" customFormat="1">
      <c r="A112" s="553">
        <v>4</v>
      </c>
      <c r="B112" s="553">
        <v>2</v>
      </c>
      <c r="C112" s="572" t="s">
        <v>89</v>
      </c>
      <c r="D112" s="579" t="s">
        <v>586</v>
      </c>
      <c r="G112" s="170"/>
      <c r="H112" s="563" t="str">
        <f>VLOOKUP(C112,sup_hiperlinks!$E$5:$L$40,8,0)</f>
        <v>http://gestaourbana.prefeitura.sp.gov.br/wp-content/uploads/2016/03/NESP_contribuicoes_2016_08_27.pdf</v>
      </c>
    </row>
    <row r="113" spans="1:8" s="552" customFormat="1">
      <c r="A113" s="553">
        <v>4</v>
      </c>
      <c r="B113" s="553">
        <v>5</v>
      </c>
      <c r="C113" s="572" t="s">
        <v>706</v>
      </c>
      <c r="D113" s="580" t="s">
        <v>582</v>
      </c>
      <c r="G113" s="170"/>
      <c r="H113" s="563" t="str">
        <f>VLOOKUP(C113,sup_hiperlinks!$E$5:$L$40,8,0)</f>
        <v>print DOSP</v>
      </c>
    </row>
    <row r="114" spans="1:8" s="552" customFormat="1">
      <c r="A114" s="553">
        <v>4</v>
      </c>
      <c r="B114" s="553">
        <v>5</v>
      </c>
      <c r="C114" s="572" t="s">
        <v>77</v>
      </c>
      <c r="D114" s="579" t="s">
        <v>587</v>
      </c>
      <c r="G114" s="170"/>
      <c r="H114" s="563" t="str">
        <f>VLOOKUP(C114,sup_hiperlinks!$E$5:$L$40,8,0)</f>
        <v>http://gestaourbana.prefeitura.sp.gov.br/wp-content/uploads/2016/03/NESP_apresentacao_2016_08_27.pdf</v>
      </c>
    </row>
    <row r="115" spans="1:8" s="552" customFormat="1">
      <c r="A115" s="553">
        <v>4</v>
      </c>
      <c r="B115" s="553">
        <v>5</v>
      </c>
      <c r="C115" s="572" t="s">
        <v>79</v>
      </c>
      <c r="D115" s="579" t="s">
        <v>588</v>
      </c>
      <c r="G115" s="170"/>
      <c r="H115" s="563" t="str">
        <f>VLOOKUP(C115,sup_hiperlinks!$E$5:$L$40,8,0)</f>
        <v>http://gestaourbana.prefeitura.sp.gov.br/wp-content/uploads/2016/03/NESP_ata_2016_08_27.pdf</v>
      </c>
    </row>
    <row r="116" spans="1:8" s="552" customFormat="1">
      <c r="A116" s="553">
        <v>4</v>
      </c>
      <c r="B116" s="553">
        <v>6</v>
      </c>
      <c r="C116" s="572" t="s">
        <v>708</v>
      </c>
      <c r="D116" s="579" t="s">
        <v>591</v>
      </c>
      <c r="G116" s="170"/>
      <c r="H116" s="563" t="str">
        <f>VLOOKUP(C116,sup_hiperlinks!$E$5:$L$40,8,0)</f>
        <v>http://gestaourbana.prefeitura.sp.gov.br/wp-content/uploads/2016/03/PIU-NESP-Relat%C3%B3rio-Final_161215_reduzido.pdf</v>
      </c>
    </row>
    <row r="117" spans="1:8" s="552" customFormat="1">
      <c r="A117" s="553">
        <v>4</v>
      </c>
      <c r="B117" s="553">
        <v>7</v>
      </c>
      <c r="C117" s="572" t="s">
        <v>40</v>
      </c>
      <c r="D117" s="579" t="s">
        <v>593</v>
      </c>
      <c r="G117" s="170"/>
      <c r="H117" s="563" t="str">
        <f>VLOOKUP(C117,sup_hiperlinks!$E$5:$L$40,8,0)</f>
        <v xml:space="preserve">http://gestaourbana.prefeitura.sp.gov.br/wp-content/uploads/2016/12/DECRETO-N%C2%BA-57569.pdf </v>
      </c>
    </row>
    <row r="118" spans="1:8" s="552" customFormat="1">
      <c r="A118" s="553">
        <v>4</v>
      </c>
      <c r="B118" s="553">
        <v>7</v>
      </c>
      <c r="C118" s="572" t="s">
        <v>710</v>
      </c>
      <c r="D118" s="579" t="s">
        <v>594</v>
      </c>
      <c r="G118" s="170"/>
      <c r="H118" s="563" t="str">
        <f>VLOOKUP(C118,sup_hiperlinks!$E$5:$L$40,8,0)</f>
        <v>http://gestaourbana.prefeitura.sp.gov.br/wp-content/uploads/2016/12/mapa-e-quadros.pdf</v>
      </c>
    </row>
    <row r="119" spans="1:8" s="552" customFormat="1">
      <c r="A119" s="553">
        <v>5</v>
      </c>
      <c r="B119" s="553">
        <v>1</v>
      </c>
      <c r="C119" s="572" t="s">
        <v>714</v>
      </c>
      <c r="D119" s="579" t="s">
        <v>715</v>
      </c>
      <c r="G119" s="170"/>
      <c r="H119" s="565"/>
    </row>
    <row r="120" spans="1:8" s="552" customFormat="1">
      <c r="A120" s="553">
        <v>5</v>
      </c>
      <c r="B120" s="553">
        <v>1</v>
      </c>
      <c r="C120" s="572" t="s">
        <v>716</v>
      </c>
      <c r="D120" s="579" t="s">
        <v>717</v>
      </c>
      <c r="G120" s="170"/>
      <c r="H120" s="565"/>
    </row>
    <row r="121" spans="1:8" s="552" customFormat="1">
      <c r="A121" s="553">
        <v>5</v>
      </c>
      <c r="B121" s="553">
        <v>2</v>
      </c>
      <c r="C121" s="578" t="s">
        <v>3</v>
      </c>
      <c r="D121" s="579" t="s">
        <v>718</v>
      </c>
      <c r="G121" s="170"/>
      <c r="H121" s="566"/>
    </row>
    <row r="122" spans="1:8" s="552" customFormat="1">
      <c r="A122" s="553">
        <v>5</v>
      </c>
      <c r="B122" s="553">
        <v>2</v>
      </c>
      <c r="C122" s="578" t="s">
        <v>719</v>
      </c>
      <c r="D122" s="579" t="s">
        <v>737</v>
      </c>
      <c r="G122" s="170"/>
      <c r="H122" s="566"/>
    </row>
    <row r="123" spans="1:8" s="552" customFormat="1">
      <c r="A123" s="553">
        <v>5</v>
      </c>
      <c r="B123" s="553">
        <v>2</v>
      </c>
      <c r="C123" s="578" t="s">
        <v>720</v>
      </c>
      <c r="D123" s="579" t="s">
        <v>738</v>
      </c>
      <c r="G123" s="170"/>
      <c r="H123" s="566"/>
    </row>
    <row r="124" spans="1:8" s="552" customFormat="1">
      <c r="A124" s="553">
        <v>5</v>
      </c>
      <c r="B124" s="553">
        <v>2</v>
      </c>
      <c r="C124" s="578" t="s">
        <v>721</v>
      </c>
      <c r="D124" s="579" t="s">
        <v>739</v>
      </c>
      <c r="G124" s="170"/>
      <c r="H124" s="566"/>
    </row>
    <row r="125" spans="1:8" s="552" customFormat="1">
      <c r="A125" s="553">
        <v>5</v>
      </c>
      <c r="B125" s="553">
        <v>2</v>
      </c>
      <c r="C125" s="578" t="s">
        <v>722</v>
      </c>
      <c r="D125" s="579" t="s">
        <v>740</v>
      </c>
      <c r="G125" s="170"/>
      <c r="H125" s="566"/>
    </row>
    <row r="126" spans="1:8" s="552" customFormat="1">
      <c r="A126" s="553">
        <v>5</v>
      </c>
      <c r="B126" s="553">
        <v>2</v>
      </c>
      <c r="C126" s="578" t="s">
        <v>723</v>
      </c>
      <c r="D126" s="579" t="s">
        <v>741</v>
      </c>
      <c r="G126" s="170"/>
      <c r="H126" s="566"/>
    </row>
    <row r="127" spans="1:8" s="552" customFormat="1">
      <c r="A127" s="553">
        <v>5</v>
      </c>
      <c r="B127" s="553">
        <v>2</v>
      </c>
      <c r="C127" s="578" t="s">
        <v>724</v>
      </c>
      <c r="D127" s="579" t="s">
        <v>742</v>
      </c>
      <c r="G127" s="170"/>
      <c r="H127" s="566"/>
    </row>
    <row r="128" spans="1:8" s="552" customFormat="1">
      <c r="A128" s="553">
        <v>5</v>
      </c>
      <c r="B128" s="553">
        <v>2</v>
      </c>
      <c r="C128" s="578" t="s">
        <v>725</v>
      </c>
      <c r="D128" s="579" t="s">
        <v>743</v>
      </c>
      <c r="G128" s="170"/>
      <c r="H128" s="566"/>
    </row>
    <row r="129" spans="1:8" s="552" customFormat="1">
      <c r="A129" s="553">
        <v>5</v>
      </c>
      <c r="B129" s="553">
        <v>2</v>
      </c>
      <c r="C129" s="578" t="s">
        <v>726</v>
      </c>
      <c r="D129" s="579" t="s">
        <v>744</v>
      </c>
      <c r="G129" s="170"/>
      <c r="H129" s="566"/>
    </row>
    <row r="130" spans="1:8" s="552" customFormat="1">
      <c r="A130" s="553">
        <v>5</v>
      </c>
      <c r="B130" s="553">
        <v>2</v>
      </c>
      <c r="C130" s="578" t="s">
        <v>727</v>
      </c>
      <c r="D130" s="579" t="s">
        <v>745</v>
      </c>
      <c r="G130" s="170"/>
      <c r="H130" s="566"/>
    </row>
    <row r="131" spans="1:8" s="552" customFormat="1">
      <c r="A131" s="553">
        <v>5</v>
      </c>
      <c r="B131" s="553">
        <v>2</v>
      </c>
      <c r="C131" s="578" t="s">
        <v>728</v>
      </c>
      <c r="D131" s="579" t="s">
        <v>746</v>
      </c>
      <c r="G131" s="170"/>
      <c r="H131" s="566"/>
    </row>
    <row r="132" spans="1:8" s="552" customFormat="1">
      <c r="A132" s="553">
        <v>5</v>
      </c>
      <c r="B132" s="553">
        <v>2</v>
      </c>
      <c r="C132" s="578" t="s">
        <v>729</v>
      </c>
      <c r="D132" s="579" t="s">
        <v>747</v>
      </c>
      <c r="G132" s="170"/>
      <c r="H132" s="566"/>
    </row>
    <row r="133" spans="1:8" s="552" customFormat="1">
      <c r="A133" s="553">
        <v>5</v>
      </c>
      <c r="B133" s="553">
        <v>2</v>
      </c>
      <c r="C133" s="578" t="s">
        <v>730</v>
      </c>
      <c r="D133" s="579" t="s">
        <v>748</v>
      </c>
      <c r="G133" s="170"/>
      <c r="H133" s="566"/>
    </row>
    <row r="134" spans="1:8" s="552" customFormat="1">
      <c r="A134" s="553">
        <v>5</v>
      </c>
      <c r="B134" s="553">
        <v>2</v>
      </c>
      <c r="C134" s="578" t="s">
        <v>731</v>
      </c>
      <c r="D134" s="579" t="s">
        <v>749</v>
      </c>
      <c r="G134" s="170"/>
      <c r="H134" s="566"/>
    </row>
    <row r="135" spans="1:8" s="552" customFormat="1">
      <c r="A135" s="553">
        <v>5</v>
      </c>
      <c r="B135" s="553">
        <v>2</v>
      </c>
      <c r="C135" s="578" t="s">
        <v>733</v>
      </c>
      <c r="D135" s="579" t="s">
        <v>750</v>
      </c>
      <c r="G135" s="170"/>
      <c r="H135" s="566"/>
    </row>
    <row r="136" spans="1:8" s="552" customFormat="1">
      <c r="A136" s="553">
        <v>5</v>
      </c>
      <c r="B136" s="553">
        <v>2</v>
      </c>
      <c r="C136" s="578" t="s">
        <v>732</v>
      </c>
      <c r="D136" s="579" t="s">
        <v>751</v>
      </c>
      <c r="G136" s="170"/>
      <c r="H136" s="566"/>
    </row>
    <row r="137" spans="1:8" s="552" customFormat="1">
      <c r="A137" s="553">
        <v>5</v>
      </c>
      <c r="B137" s="553">
        <v>2</v>
      </c>
      <c r="C137" s="578" t="s">
        <v>734</v>
      </c>
      <c r="D137" s="579" t="s">
        <v>752</v>
      </c>
      <c r="G137" s="170"/>
      <c r="H137" s="566"/>
    </row>
    <row r="138" spans="1:8" s="552" customFormat="1">
      <c r="A138" s="553">
        <v>5</v>
      </c>
      <c r="B138" s="553">
        <v>2</v>
      </c>
      <c r="C138" s="578" t="s">
        <v>735</v>
      </c>
      <c r="D138" s="579" t="s">
        <v>753</v>
      </c>
      <c r="G138" s="170"/>
      <c r="H138" s="566"/>
    </row>
    <row r="139" spans="1:8" s="552" customFormat="1">
      <c r="A139" s="553">
        <v>5</v>
      </c>
      <c r="B139" s="553">
        <v>2</v>
      </c>
      <c r="C139" s="578" t="s">
        <v>736</v>
      </c>
      <c r="D139" s="579" t="s">
        <v>754</v>
      </c>
      <c r="G139" s="170"/>
      <c r="H139" s="566"/>
    </row>
    <row r="140" spans="1:8" s="552" customFormat="1">
      <c r="A140" s="553">
        <v>5</v>
      </c>
      <c r="B140" s="553">
        <v>2</v>
      </c>
      <c r="C140" s="558" t="s">
        <v>704</v>
      </c>
      <c r="D140" s="579" t="s">
        <v>713</v>
      </c>
      <c r="H140" s="567"/>
    </row>
    <row r="141" spans="1:8" s="552" customFormat="1">
      <c r="A141" s="553">
        <v>5</v>
      </c>
      <c r="B141" s="553">
        <v>2</v>
      </c>
      <c r="C141" s="558" t="s">
        <v>75</v>
      </c>
      <c r="D141" s="579" t="s">
        <v>712</v>
      </c>
      <c r="H141" s="567"/>
    </row>
    <row r="142" spans="1:8" s="552" customFormat="1">
      <c r="A142" s="553">
        <v>5</v>
      </c>
      <c r="B142" s="553">
        <v>2</v>
      </c>
      <c r="C142" s="558" t="s">
        <v>705</v>
      </c>
      <c r="D142" s="579" t="s">
        <v>755</v>
      </c>
      <c r="H142" s="567"/>
    </row>
    <row r="143" spans="1:8" s="552" customFormat="1">
      <c r="A143" s="553">
        <v>5</v>
      </c>
      <c r="B143" s="553">
        <v>2</v>
      </c>
      <c r="C143" s="558" t="s">
        <v>119</v>
      </c>
      <c r="D143" s="579" t="s">
        <v>756</v>
      </c>
      <c r="H143" s="567"/>
    </row>
    <row r="144" spans="1:8" s="552" customFormat="1">
      <c r="A144" s="553">
        <v>5</v>
      </c>
      <c r="B144" s="554">
        <v>5</v>
      </c>
      <c r="C144" s="558" t="s">
        <v>714</v>
      </c>
      <c r="D144" s="579" t="s">
        <v>757</v>
      </c>
      <c r="H144" s="567"/>
    </row>
    <row r="145" spans="1:8" s="552" customFormat="1">
      <c r="A145" s="553">
        <v>5</v>
      </c>
      <c r="B145" s="554">
        <v>5</v>
      </c>
      <c r="C145" s="558" t="s">
        <v>704</v>
      </c>
      <c r="D145" s="579" t="s">
        <v>758</v>
      </c>
      <c r="H145" s="567"/>
    </row>
    <row r="146" spans="1:8" s="552" customFormat="1">
      <c r="A146" s="553">
        <v>5</v>
      </c>
      <c r="B146" s="554">
        <v>5</v>
      </c>
      <c r="C146" s="558" t="s">
        <v>75</v>
      </c>
      <c r="D146" s="579" t="s">
        <v>760</v>
      </c>
      <c r="H146" s="567"/>
    </row>
    <row r="147" spans="1:8" s="552" customFormat="1">
      <c r="A147" s="553">
        <v>5</v>
      </c>
      <c r="B147" s="554">
        <v>5</v>
      </c>
      <c r="C147" s="558" t="s">
        <v>706</v>
      </c>
      <c r="D147" s="580" t="s">
        <v>582</v>
      </c>
      <c r="H147" s="567"/>
    </row>
    <row r="148" spans="1:8" s="552" customFormat="1">
      <c r="A148" s="553">
        <v>5</v>
      </c>
      <c r="B148" s="554">
        <v>5</v>
      </c>
      <c r="C148" s="558" t="s">
        <v>78</v>
      </c>
      <c r="D148" s="579" t="s">
        <v>761</v>
      </c>
      <c r="H148" s="567"/>
    </row>
    <row r="149" spans="1:8" s="552" customFormat="1">
      <c r="A149" s="553">
        <v>5</v>
      </c>
      <c r="B149" s="554">
        <v>5</v>
      </c>
      <c r="C149" s="558" t="s">
        <v>762</v>
      </c>
      <c r="D149" s="579" t="s">
        <v>763</v>
      </c>
      <c r="H149" s="567"/>
    </row>
    <row r="150" spans="1:8" s="552" customFormat="1">
      <c r="A150" s="553">
        <v>5</v>
      </c>
      <c r="B150" s="554">
        <v>5</v>
      </c>
      <c r="C150" s="558" t="s">
        <v>79</v>
      </c>
      <c r="D150" s="579" t="s">
        <v>764</v>
      </c>
      <c r="H150" s="567"/>
    </row>
    <row r="151" spans="1:8" s="552" customFormat="1">
      <c r="A151" s="553">
        <v>5</v>
      </c>
      <c r="B151" s="554">
        <v>5</v>
      </c>
      <c r="C151" s="558" t="s">
        <v>690</v>
      </c>
      <c r="D151" s="579" t="s">
        <v>765</v>
      </c>
      <c r="H151" s="567"/>
    </row>
    <row r="152" spans="1:8" s="552" customFormat="1">
      <c r="A152" s="553">
        <v>5</v>
      </c>
      <c r="B152" s="554">
        <v>5</v>
      </c>
      <c r="C152" s="558" t="s">
        <v>78</v>
      </c>
      <c r="D152" s="579" t="s">
        <v>766</v>
      </c>
      <c r="H152" s="567"/>
    </row>
    <row r="153" spans="1:8" s="552" customFormat="1">
      <c r="A153" s="553">
        <v>5</v>
      </c>
      <c r="B153" s="554">
        <v>5</v>
      </c>
      <c r="C153" s="558" t="s">
        <v>762</v>
      </c>
      <c r="D153" s="579" t="s">
        <v>767</v>
      </c>
      <c r="H153" s="567"/>
    </row>
    <row r="154" spans="1:8" s="552" customFormat="1">
      <c r="A154" s="553">
        <v>5</v>
      </c>
      <c r="B154" s="554">
        <v>5</v>
      </c>
      <c r="C154" s="558" t="s">
        <v>78</v>
      </c>
      <c r="D154" s="579" t="s">
        <v>768</v>
      </c>
      <c r="H154" s="567"/>
    </row>
    <row r="155" spans="1:8" s="552" customFormat="1">
      <c r="A155" s="553">
        <v>5</v>
      </c>
      <c r="B155" s="554">
        <v>5</v>
      </c>
      <c r="C155" s="558" t="s">
        <v>762</v>
      </c>
      <c r="D155" s="579" t="s">
        <v>769</v>
      </c>
      <c r="H155" s="567"/>
    </row>
    <row r="156" spans="1:8" s="552" customFormat="1">
      <c r="A156" s="553">
        <v>6</v>
      </c>
      <c r="B156" s="554">
        <v>2</v>
      </c>
      <c r="C156" s="558" t="s">
        <v>975</v>
      </c>
      <c r="D156" s="579" t="s">
        <v>978</v>
      </c>
      <c r="H156" s="567"/>
    </row>
    <row r="157" spans="1:8" s="552" customFormat="1">
      <c r="A157" s="553">
        <v>6</v>
      </c>
      <c r="B157" s="554">
        <v>2</v>
      </c>
      <c r="C157" s="558" t="s">
        <v>976</v>
      </c>
      <c r="D157" s="579" t="s">
        <v>979</v>
      </c>
      <c r="H157" s="567"/>
    </row>
    <row r="158" spans="1:8" s="552" customFormat="1">
      <c r="A158" s="553">
        <v>6</v>
      </c>
      <c r="B158" s="554">
        <v>2</v>
      </c>
      <c r="C158" s="558" t="s">
        <v>977</v>
      </c>
      <c r="D158" s="579" t="s">
        <v>980</v>
      </c>
      <c r="H158" s="567"/>
    </row>
    <row r="159" spans="1:8" s="552" customFormat="1">
      <c r="A159" s="553">
        <v>6</v>
      </c>
      <c r="B159" s="554">
        <v>2</v>
      </c>
      <c r="C159" s="558" t="s">
        <v>705</v>
      </c>
      <c r="D159" s="579" t="s">
        <v>981</v>
      </c>
      <c r="H159" s="567"/>
    </row>
    <row r="160" spans="1:8" s="552" customFormat="1">
      <c r="A160" s="553">
        <v>6</v>
      </c>
      <c r="B160" s="554">
        <v>2</v>
      </c>
      <c r="C160" s="558" t="s">
        <v>119</v>
      </c>
      <c r="D160" s="579" t="s">
        <v>982</v>
      </c>
      <c r="H160" s="567"/>
    </row>
    <row r="161" spans="1:8" s="552" customFormat="1">
      <c r="A161" s="553">
        <v>6</v>
      </c>
      <c r="B161" s="554">
        <v>5</v>
      </c>
      <c r="C161" s="558" t="s">
        <v>940</v>
      </c>
      <c r="D161" s="579" t="s">
        <v>939</v>
      </c>
      <c r="H161" s="567"/>
    </row>
    <row r="162" spans="1:8" s="552" customFormat="1">
      <c r="A162" s="553">
        <v>6</v>
      </c>
      <c r="B162" s="554">
        <v>5</v>
      </c>
      <c r="C162" s="558" t="s">
        <v>941</v>
      </c>
      <c r="D162" s="579" t="s">
        <v>942</v>
      </c>
      <c r="H162" s="567"/>
    </row>
    <row r="163" spans="1:8" s="552" customFormat="1">
      <c r="A163" s="553">
        <v>6</v>
      </c>
      <c r="B163" s="554">
        <v>5</v>
      </c>
      <c r="C163" s="558" t="s">
        <v>943</v>
      </c>
      <c r="D163" s="579" t="s">
        <v>945</v>
      </c>
      <c r="H163" s="567"/>
    </row>
    <row r="164" spans="1:8" s="552" customFormat="1">
      <c r="A164" s="553">
        <v>6</v>
      </c>
      <c r="B164" s="554">
        <v>5</v>
      </c>
      <c r="C164" s="558" t="s">
        <v>944</v>
      </c>
      <c r="D164" s="579" t="s">
        <v>946</v>
      </c>
      <c r="H164" s="567"/>
    </row>
    <row r="165" spans="1:8" s="552" customFormat="1">
      <c r="A165" s="553">
        <v>6</v>
      </c>
      <c r="B165" s="554">
        <v>5</v>
      </c>
      <c r="C165" s="558" t="s">
        <v>948</v>
      </c>
      <c r="D165" s="579" t="s">
        <v>947</v>
      </c>
      <c r="H165" s="567"/>
    </row>
    <row r="166" spans="1:8" s="552" customFormat="1">
      <c r="A166" s="553">
        <v>6</v>
      </c>
      <c r="B166" s="554">
        <v>5</v>
      </c>
      <c r="C166" s="558" t="s">
        <v>949</v>
      </c>
      <c r="D166" s="579" t="s">
        <v>951</v>
      </c>
      <c r="H166" s="567"/>
    </row>
    <row r="167" spans="1:8" s="552" customFormat="1">
      <c r="A167" s="553">
        <v>6</v>
      </c>
      <c r="B167" s="554">
        <v>5</v>
      </c>
      <c r="C167" s="558" t="s">
        <v>950</v>
      </c>
      <c r="D167" s="579" t="s">
        <v>952</v>
      </c>
      <c r="H167" s="567"/>
    </row>
    <row r="168" spans="1:8" s="552" customFormat="1">
      <c r="A168" s="553">
        <v>6</v>
      </c>
      <c r="B168" s="554">
        <v>5</v>
      </c>
      <c r="C168" s="558" t="s">
        <v>953</v>
      </c>
      <c r="D168" s="579" t="s">
        <v>956</v>
      </c>
      <c r="H168" s="567"/>
    </row>
    <row r="169" spans="1:8" s="552" customFormat="1">
      <c r="A169" s="553">
        <v>6</v>
      </c>
      <c r="B169" s="554">
        <v>5</v>
      </c>
      <c r="C169" s="558" t="s">
        <v>954</v>
      </c>
      <c r="D169" s="579" t="s">
        <v>957</v>
      </c>
      <c r="H169" s="567"/>
    </row>
    <row r="170" spans="1:8" s="552" customFormat="1">
      <c r="A170" s="553">
        <v>6</v>
      </c>
      <c r="B170" s="554">
        <v>5</v>
      </c>
      <c r="C170" s="558" t="s">
        <v>955</v>
      </c>
      <c r="D170" s="579" t="s">
        <v>958</v>
      </c>
      <c r="H170" s="567"/>
    </row>
    <row r="171" spans="1:8" s="552" customFormat="1">
      <c r="A171" s="553">
        <v>6</v>
      </c>
      <c r="B171" s="554">
        <v>5</v>
      </c>
      <c r="C171" s="558" t="s">
        <v>959</v>
      </c>
      <c r="D171" s="579" t="s">
        <v>968</v>
      </c>
      <c r="H171" s="567"/>
    </row>
    <row r="172" spans="1:8" s="552" customFormat="1">
      <c r="A172" s="553">
        <v>6</v>
      </c>
      <c r="B172" s="554">
        <v>5</v>
      </c>
      <c r="C172" s="558" t="s">
        <v>960</v>
      </c>
      <c r="D172" s="579" t="s">
        <v>957</v>
      </c>
      <c r="H172" s="567"/>
    </row>
    <row r="173" spans="1:8" s="552" customFormat="1">
      <c r="A173" s="553">
        <v>6</v>
      </c>
      <c r="B173" s="554">
        <v>5</v>
      </c>
      <c r="C173" s="558" t="s">
        <v>961</v>
      </c>
      <c r="D173" s="579" t="s">
        <v>969</v>
      </c>
      <c r="H173" s="567"/>
    </row>
    <row r="174" spans="1:8" s="552" customFormat="1">
      <c r="A174" s="553">
        <v>6</v>
      </c>
      <c r="B174" s="554">
        <v>5</v>
      </c>
      <c r="C174" s="558" t="s">
        <v>962</v>
      </c>
      <c r="D174" s="579" t="s">
        <v>970</v>
      </c>
      <c r="H174" s="567"/>
    </row>
    <row r="175" spans="1:8" s="552" customFormat="1">
      <c r="A175" s="553">
        <v>6</v>
      </c>
      <c r="B175" s="554">
        <v>5</v>
      </c>
      <c r="C175" s="558" t="s">
        <v>963</v>
      </c>
      <c r="D175" s="579" t="s">
        <v>971</v>
      </c>
      <c r="H175" s="567"/>
    </row>
    <row r="176" spans="1:8" s="552" customFormat="1">
      <c r="A176" s="553">
        <v>6</v>
      </c>
      <c r="B176" s="554">
        <v>5</v>
      </c>
      <c r="C176" s="558" t="s">
        <v>964</v>
      </c>
      <c r="D176" s="579" t="s">
        <v>972</v>
      </c>
      <c r="H176" s="567"/>
    </row>
    <row r="177" spans="1:8" s="552" customFormat="1">
      <c r="A177" s="557">
        <v>6</v>
      </c>
      <c r="B177" s="588">
        <v>5</v>
      </c>
      <c r="C177" s="574" t="s">
        <v>965</v>
      </c>
      <c r="D177" s="581" t="s">
        <v>973</v>
      </c>
      <c r="H177" s="567"/>
    </row>
    <row r="178" spans="1:8" s="552" customFormat="1">
      <c r="A178" s="553">
        <v>6</v>
      </c>
      <c r="B178" s="554">
        <v>5</v>
      </c>
      <c r="C178" s="558" t="s">
        <v>966</v>
      </c>
      <c r="D178" s="579" t="s">
        <v>973</v>
      </c>
      <c r="H178" s="567"/>
    </row>
    <row r="179" spans="1:8" s="552" customFormat="1">
      <c r="A179" s="553">
        <v>6</v>
      </c>
      <c r="B179" s="554">
        <v>5</v>
      </c>
      <c r="C179" s="558" t="s">
        <v>967</v>
      </c>
      <c r="D179" s="579" t="s">
        <v>974</v>
      </c>
      <c r="H179" s="567"/>
    </row>
    <row r="180" spans="1:8" s="552" customFormat="1">
      <c r="A180" s="553">
        <v>7</v>
      </c>
      <c r="B180" s="554">
        <v>2</v>
      </c>
      <c r="C180" s="558" t="s">
        <v>704</v>
      </c>
      <c r="D180" s="579" t="s">
        <v>597</v>
      </c>
      <c r="H180" s="567" t="str">
        <f>VLOOKUP(C180,sup_hiperlinks!$E$5:$N$40,10,0)</f>
        <v>http://gestaourbana.prefeitura.sp.gov.br/noticias/prefeitura-abre-consulta-publica-do-projeto-de-lei-para-o-piu-anhembi/</v>
      </c>
    </row>
    <row r="181" spans="1:8" s="552" customFormat="1">
      <c r="A181" s="553">
        <v>7</v>
      </c>
      <c r="B181" s="554">
        <v>2</v>
      </c>
      <c r="C181" s="558" t="s">
        <v>75</v>
      </c>
      <c r="D181" s="579" t="s">
        <v>596</v>
      </c>
      <c r="H181" s="567" t="str">
        <f>VLOOKUP(C181,sup_hiperlinks!$E$5:$N$40,10,0)</f>
        <v>http://minuta.gestaourbana.prefeitura.sp.gov.br/piu-anhembi/</v>
      </c>
    </row>
    <row r="182" spans="1:8" s="552" customFormat="1">
      <c r="A182" s="553">
        <v>7</v>
      </c>
      <c r="B182" s="554">
        <v>2</v>
      </c>
      <c r="C182" s="558" t="s">
        <v>79</v>
      </c>
      <c r="D182" s="579" t="s">
        <v>598</v>
      </c>
      <c r="H182" s="567" t="str">
        <f>VLOOKUP(C182,sup_hiperlinks!$E$5:$N$40,10,0)</f>
        <v>http://gestaourbana.prefeitura.sp.gov.br/wp-content/uploads/2018/01/Minuta_ATA_PIU-ANHEMBI_10_01_2018.pdf</v>
      </c>
    </row>
    <row r="183" spans="1:8" s="552" customFormat="1">
      <c r="A183" s="553">
        <v>8</v>
      </c>
      <c r="B183" s="555">
        <v>2</v>
      </c>
      <c r="C183" s="558" t="s">
        <v>75</v>
      </c>
      <c r="D183" s="579" t="s">
        <v>622</v>
      </c>
      <c r="H183" s="567" t="str">
        <f>VLOOKUP(C183,sup_hiperlinks!$E$5:$P$40,12,0)</f>
        <v>http://gestaourbana.prefeitura.sp.gov.br/estruturacao-territorial/piu/piu-pacaembu/</v>
      </c>
    </row>
    <row r="184" spans="1:8" s="552" customFormat="1">
      <c r="A184" s="553">
        <v>8</v>
      </c>
      <c r="B184" s="555">
        <v>2</v>
      </c>
      <c r="C184" s="558" t="s">
        <v>705</v>
      </c>
      <c r="D184" s="579" t="s">
        <v>623</v>
      </c>
      <c r="H184" s="567" t="str">
        <f>VLOOKUP(C184,sup_hiperlinks!$E$5:$P$40,12,0)</f>
        <v>http://minuta.gestaourbana.prefeitura.sp.gov.br/piu-pacaembu/static/xls/piu-pacaembu_consulta_respostas_2018-02-08.zip</v>
      </c>
    </row>
    <row r="185" spans="1:8" s="552" customFormat="1">
      <c r="A185" s="553">
        <v>8</v>
      </c>
      <c r="B185" s="555">
        <v>4</v>
      </c>
      <c r="C185" s="558" t="s">
        <v>704</v>
      </c>
      <c r="D185" s="579" t="s">
        <v>625</v>
      </c>
      <c r="H185" s="567">
        <f>VLOOKUP(C185,sup_hiperlinks!$E$5:$P$40,12,0)</f>
        <v>0</v>
      </c>
    </row>
    <row r="186" spans="1:8" s="552" customFormat="1">
      <c r="A186" s="553">
        <v>8</v>
      </c>
      <c r="B186" s="555">
        <v>4</v>
      </c>
      <c r="C186" s="558" t="s">
        <v>75</v>
      </c>
      <c r="D186" s="579" t="s">
        <v>622</v>
      </c>
      <c r="H186" s="567" t="str">
        <f>VLOOKUP(C186,sup_hiperlinks!$E$5:$P$40,12,0)</f>
        <v>http://gestaourbana.prefeitura.sp.gov.br/estruturacao-territorial/piu/piu-pacaembu/</v>
      </c>
    </row>
    <row r="187" spans="1:8">
      <c r="A187" s="556">
        <v>9</v>
      </c>
      <c r="B187" s="35">
        <v>1</v>
      </c>
      <c r="C187" s="164" t="s">
        <v>72</v>
      </c>
      <c r="D187" s="582" t="s">
        <v>858</v>
      </c>
    </row>
    <row r="188" spans="1:8">
      <c r="A188" s="556">
        <v>9</v>
      </c>
      <c r="B188" s="35">
        <v>2</v>
      </c>
      <c r="C188" s="165" t="s">
        <v>3</v>
      </c>
      <c r="D188" s="582" t="s">
        <v>857</v>
      </c>
    </row>
    <row r="189" spans="1:8">
      <c r="A189" s="556">
        <v>9</v>
      </c>
      <c r="B189" s="35">
        <v>2</v>
      </c>
      <c r="C189" s="165" t="s">
        <v>159</v>
      </c>
      <c r="D189" s="582" t="s">
        <v>860</v>
      </c>
    </row>
    <row r="190" spans="1:8">
      <c r="A190" s="556">
        <v>9</v>
      </c>
      <c r="B190" s="547">
        <v>2</v>
      </c>
      <c r="C190" s="56" t="s">
        <v>704</v>
      </c>
      <c r="D190" s="582" t="s">
        <v>861</v>
      </c>
    </row>
    <row r="191" spans="1:8">
      <c r="A191" s="556">
        <v>9</v>
      </c>
      <c r="B191" s="547">
        <v>2</v>
      </c>
      <c r="C191" s="56" t="s">
        <v>75</v>
      </c>
      <c r="D191" s="582" t="s">
        <v>859</v>
      </c>
    </row>
    <row r="192" spans="1:8">
      <c r="A192" s="547">
        <v>10</v>
      </c>
      <c r="B192" s="547">
        <v>2</v>
      </c>
      <c r="C192" s="166" t="s">
        <v>71</v>
      </c>
      <c r="D192" s="582" t="s">
        <v>864</v>
      </c>
    </row>
    <row r="193" spans="1:4">
      <c r="A193" s="547">
        <v>10</v>
      </c>
      <c r="B193" s="547">
        <v>2</v>
      </c>
      <c r="C193" s="165" t="s">
        <v>3</v>
      </c>
      <c r="D193" s="582" t="s">
        <v>863</v>
      </c>
    </row>
    <row r="194" spans="1:4">
      <c r="A194" s="547">
        <v>10</v>
      </c>
      <c r="B194" s="547">
        <v>2</v>
      </c>
      <c r="C194" s="166" t="s">
        <v>704</v>
      </c>
      <c r="D194" s="582" t="s">
        <v>865</v>
      </c>
    </row>
    <row r="195" spans="1:4">
      <c r="A195" s="547">
        <v>10</v>
      </c>
      <c r="B195" s="547">
        <v>2</v>
      </c>
      <c r="C195" s="166" t="s">
        <v>75</v>
      </c>
      <c r="D195" s="582" t="s">
        <v>862</v>
      </c>
    </row>
    <row r="196" spans="1:4">
      <c r="A196" s="547"/>
      <c r="B196" s="47"/>
      <c r="C196" s="166"/>
    </row>
    <row r="197" spans="1:4">
      <c r="A197" s="547"/>
      <c r="B197" s="47"/>
      <c r="C197" s="56"/>
    </row>
    <row r="198" spans="1:4">
      <c r="A198" s="547"/>
      <c r="B198" s="47"/>
      <c r="C198" s="56"/>
    </row>
    <row r="199" spans="1:4">
      <c r="A199" s="547"/>
      <c r="B199" s="47"/>
      <c r="C199" s="56"/>
    </row>
    <row r="200" spans="1:4">
      <c r="A200" s="547"/>
      <c r="B200" s="47"/>
      <c r="C200" s="56"/>
    </row>
    <row r="201" spans="1:4">
      <c r="A201" s="547"/>
      <c r="B201" s="47"/>
      <c r="C201" s="56"/>
    </row>
    <row r="202" spans="1:4">
      <c r="A202" s="547"/>
      <c r="B202" s="47"/>
      <c r="C202" s="56"/>
    </row>
    <row r="203" spans="1:4">
      <c r="A203" s="47"/>
      <c r="B203" s="47"/>
      <c r="C203" s="56"/>
    </row>
    <row r="204" spans="1:4">
      <c r="B204" s="47"/>
      <c r="C204" s="56"/>
    </row>
    <row r="205" spans="1:4">
      <c r="B205" s="47"/>
      <c r="C205" s="56"/>
    </row>
    <row r="206" spans="1:4">
      <c r="C206" s="56"/>
    </row>
    <row r="207" spans="1:4">
      <c r="C207" s="56"/>
    </row>
    <row r="208" spans="1:4">
      <c r="C208" s="56"/>
    </row>
    <row r="209" spans="3:3">
      <c r="C209" s="56"/>
    </row>
  </sheetData>
  <autoFilter ref="A1:D195">
    <filterColumn colId="2"/>
  </autoFilter>
  <mergeCells count="3">
    <mergeCell ref="F4:G4"/>
    <mergeCell ref="F1:G1"/>
    <mergeCell ref="F5:G5"/>
  </mergeCells>
  <conditionalFormatting sqref="C183:C195 C2:C19 C26:C59 C103:C181">
    <cfRule type="cellIs" dxfId="49" priority="93" operator="equal">
      <formula>"_"</formula>
    </cfRule>
    <cfRule type="cellIs" dxfId="48" priority="94" operator="equal">
      <formula>"-"</formula>
    </cfRule>
    <cfRule type="cellIs" dxfId="47" priority="95" operator="equal">
      <formula>"w"</formula>
    </cfRule>
    <cfRule type="cellIs" dxfId="46" priority="96" operator="equal">
      <formula>"X"</formula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4" r:id="rId12"/>
    <hyperlink ref="D15" r:id="rId13"/>
    <hyperlink ref="D16" r:id="rId14"/>
    <hyperlink ref="D17" r:id="rId15"/>
    <hyperlink ref="D103" r:id="rId16"/>
    <hyperlink ref="D105" r:id="rId17"/>
    <hyperlink ref="D106" r:id="rId18"/>
    <hyperlink ref="D109" r:id="rId19"/>
    <hyperlink ref="D110" r:id="rId20"/>
    <hyperlink ref="D111" r:id="rId21"/>
    <hyperlink ref="D115" r:id="rId22"/>
    <hyperlink ref="D117" r:id="rId23"/>
    <hyperlink ref="D118" r:id="rId24"/>
    <hyperlink ref="D116" r:id="rId25"/>
    <hyperlink ref="D114" r:id="rId26"/>
    <hyperlink ref="D112" r:id="rId27"/>
    <hyperlink ref="D107" r:id="rId28"/>
    <hyperlink ref="D104" r:id="rId29"/>
    <hyperlink ref="D121" r:id="rId30"/>
    <hyperlink ref="D122" r:id="rId31"/>
    <hyperlink ref="D140" r:id="rId32"/>
    <hyperlink ref="D141" r:id="rId33"/>
    <hyperlink ref="D142" r:id="rId34"/>
    <hyperlink ref="D143" r:id="rId35"/>
    <hyperlink ref="D144" r:id="rId36"/>
    <hyperlink ref="D145" r:id="rId37"/>
    <hyperlink ref="D146" r:id="rId38" location="/consulta"/>
    <hyperlink ref="D148" r:id="rId39"/>
    <hyperlink ref="D149" r:id="rId40"/>
    <hyperlink ref="D150" r:id="rId41"/>
    <hyperlink ref="D151" r:id="rId42"/>
    <hyperlink ref="D152" r:id="rId43"/>
    <hyperlink ref="D153" r:id="rId44"/>
    <hyperlink ref="D154" r:id="rId45"/>
    <hyperlink ref="D155" r:id="rId46"/>
    <hyperlink ref="D180" r:id="rId47"/>
    <hyperlink ref="D181" r:id="rId48"/>
    <hyperlink ref="D182" r:id="rId49"/>
    <hyperlink ref="D183" r:id="rId50"/>
    <hyperlink ref="D184" r:id="rId51"/>
    <hyperlink ref="D185" r:id="rId52"/>
    <hyperlink ref="D186" r:id="rId53"/>
    <hyperlink ref="D41" r:id="rId54"/>
    <hyperlink ref="D45" r:id="rId55"/>
    <hyperlink ref="D54" r:id="rId56"/>
    <hyperlink ref="D188" r:id="rId57"/>
    <hyperlink ref="D187" r:id="rId58"/>
    <hyperlink ref="D191" r:id="rId59"/>
    <hyperlink ref="D189" r:id="rId60"/>
    <hyperlink ref="D190" r:id="rId61"/>
    <hyperlink ref="D195" r:id="rId62" location="/consulta"/>
    <hyperlink ref="D193" r:id="rId63"/>
    <hyperlink ref="D192" r:id="rId64"/>
    <hyperlink ref="D194" r:id="rId65"/>
    <hyperlink ref="D95" r:id="rId66"/>
    <hyperlink ref="D74" r:id="rId67"/>
    <hyperlink ref="D99" r:id="rId68"/>
    <hyperlink ref="D100" r:id="rId69"/>
    <hyperlink ref="D101" r:id="rId70"/>
    <hyperlink ref="D102" r:id="rId71"/>
  </hyperlink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7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7"/>
  <sheetViews>
    <sheetView zoomScale="90" zoomScaleNormal="90" workbookViewId="0">
      <selection activeCell="C30" sqref="C30"/>
    </sheetView>
  </sheetViews>
  <sheetFormatPr defaultRowHeight="14.25"/>
  <cols>
    <col min="1" max="1" width="22.42578125" style="1" bestFit="1" customWidth="1"/>
    <col min="2" max="2" width="35" style="1" customWidth="1"/>
    <col min="3" max="3" width="32" style="1" bestFit="1" customWidth="1"/>
    <col min="4" max="4" width="31.140625" style="1" bestFit="1" customWidth="1"/>
    <col min="5" max="5" width="11.42578125" style="1" bestFit="1" customWidth="1"/>
    <col min="6" max="6" width="13.140625" style="1" bestFit="1" customWidth="1"/>
    <col min="7" max="7" width="14" style="1" bestFit="1" customWidth="1"/>
    <col min="8" max="8" width="11.85546875" style="1" bestFit="1" customWidth="1"/>
    <col min="9" max="9" width="12.5703125" style="1" bestFit="1" customWidth="1"/>
    <col min="10" max="10" width="11.28515625" style="1" bestFit="1" customWidth="1"/>
    <col min="11" max="11" width="12.7109375" style="1" bestFit="1" customWidth="1"/>
    <col min="12" max="12" width="26" style="1" bestFit="1" customWidth="1"/>
    <col min="13" max="13" width="27.5703125" style="1" bestFit="1" customWidth="1"/>
    <col min="14" max="14" width="36" style="1" bestFit="1" customWidth="1"/>
    <col min="15" max="15" width="71.85546875" style="1" bestFit="1" customWidth="1"/>
    <col min="16" max="16" width="10.42578125" style="1" customWidth="1"/>
    <col min="17" max="16384" width="9.140625" style="1"/>
  </cols>
  <sheetData>
    <row r="1" spans="1:13" ht="26.25">
      <c r="A1" s="5" t="s">
        <v>2</v>
      </c>
      <c r="C1" s="5"/>
      <c r="D1" s="5"/>
    </row>
    <row r="2" spans="1:13">
      <c r="A2" s="598"/>
      <c r="B2" s="599"/>
      <c r="C2" s="599"/>
      <c r="D2" s="599"/>
      <c r="E2" s="58" t="s">
        <v>51</v>
      </c>
      <c r="F2" s="58" t="s">
        <v>50</v>
      </c>
      <c r="G2" s="58" t="s">
        <v>52</v>
      </c>
      <c r="H2" s="58" t="s">
        <v>53</v>
      </c>
      <c r="I2" s="58" t="s">
        <v>54</v>
      </c>
      <c r="J2" s="58" t="s">
        <v>55</v>
      </c>
      <c r="K2" s="58" t="s">
        <v>56</v>
      </c>
    </row>
    <row r="3" spans="1:13" ht="15">
      <c r="A3" s="619" t="s">
        <v>82</v>
      </c>
      <c r="B3" s="78" t="s">
        <v>65</v>
      </c>
      <c r="C3" s="80"/>
      <c r="D3" s="78"/>
      <c r="E3" s="73"/>
      <c r="F3" s="73"/>
      <c r="G3" s="73"/>
      <c r="H3" s="73"/>
      <c r="I3" s="73"/>
      <c r="J3" s="73"/>
      <c r="K3" s="73"/>
    </row>
    <row r="4" spans="1:13" ht="15">
      <c r="A4" s="620"/>
      <c r="B4" s="74"/>
      <c r="C4" s="53" t="s">
        <v>71</v>
      </c>
      <c r="D4" s="74"/>
      <c r="E4" s="70" t="s">
        <v>96</v>
      </c>
      <c r="F4" s="70" t="s">
        <v>96</v>
      </c>
      <c r="G4" s="70" t="s">
        <v>96</v>
      </c>
      <c r="H4" s="70" t="s">
        <v>64</v>
      </c>
      <c r="I4" s="70" t="s">
        <v>96</v>
      </c>
      <c r="J4" s="70" t="s">
        <v>96</v>
      </c>
      <c r="K4" s="70" t="s">
        <v>63</v>
      </c>
    </row>
    <row r="5" spans="1:13">
      <c r="A5" s="620"/>
      <c r="B5" s="73"/>
      <c r="C5" s="85" t="s">
        <v>81</v>
      </c>
      <c r="D5" s="75"/>
      <c r="E5" s="70" t="s">
        <v>91</v>
      </c>
      <c r="F5" s="70" t="s">
        <v>63</v>
      </c>
      <c r="G5" s="70" t="s">
        <v>63</v>
      </c>
      <c r="H5" s="70" t="s">
        <v>91</v>
      </c>
      <c r="I5" s="70" t="s">
        <v>91</v>
      </c>
      <c r="J5" s="70" t="s">
        <v>63</v>
      </c>
      <c r="K5" s="70" t="s">
        <v>91</v>
      </c>
      <c r="L5" s="76"/>
    </row>
    <row r="6" spans="1:13">
      <c r="A6" s="620"/>
      <c r="B6" s="73"/>
      <c r="C6" s="85" t="s">
        <v>114</v>
      </c>
      <c r="D6" s="75"/>
      <c r="E6" s="71" t="s">
        <v>91</v>
      </c>
      <c r="F6" s="70" t="s">
        <v>91</v>
      </c>
      <c r="G6" s="70" t="s">
        <v>91</v>
      </c>
      <c r="H6" s="71" t="s">
        <v>91</v>
      </c>
      <c r="I6" s="103" t="s">
        <v>63</v>
      </c>
      <c r="J6" s="70" t="s">
        <v>91</v>
      </c>
      <c r="K6" s="71" t="s">
        <v>91</v>
      </c>
      <c r="L6" s="76"/>
      <c r="M6" s="88" t="s">
        <v>113</v>
      </c>
    </row>
    <row r="7" spans="1:13">
      <c r="A7" s="620"/>
      <c r="B7" s="73"/>
      <c r="C7" s="75" t="s">
        <v>3</v>
      </c>
      <c r="D7" s="75"/>
      <c r="E7" s="70" t="s">
        <v>96</v>
      </c>
      <c r="F7" s="70" t="s">
        <v>63</v>
      </c>
      <c r="G7" s="70" t="s">
        <v>63</v>
      </c>
      <c r="H7" s="70" t="s">
        <v>64</v>
      </c>
      <c r="I7" s="70" t="s">
        <v>96</v>
      </c>
      <c r="J7" s="70" t="s">
        <v>63</v>
      </c>
      <c r="K7" s="70" t="s">
        <v>63</v>
      </c>
      <c r="L7" s="76"/>
    </row>
    <row r="8" spans="1:13">
      <c r="A8" s="620"/>
      <c r="B8" s="73"/>
      <c r="C8" s="75" t="s">
        <v>35</v>
      </c>
      <c r="D8" s="75"/>
      <c r="E8" s="71" t="s">
        <v>63</v>
      </c>
      <c r="F8" s="70" t="s">
        <v>63</v>
      </c>
      <c r="G8" s="70" t="s">
        <v>63</v>
      </c>
      <c r="H8" s="70" t="s">
        <v>64</v>
      </c>
      <c r="I8" s="70" t="s">
        <v>64</v>
      </c>
      <c r="J8" s="70" t="s">
        <v>63</v>
      </c>
      <c r="K8" s="70" t="s">
        <v>96</v>
      </c>
      <c r="L8" s="76"/>
    </row>
    <row r="9" spans="1:13" ht="15">
      <c r="A9" s="620"/>
      <c r="B9" s="74" t="s">
        <v>110</v>
      </c>
      <c r="C9" s="74"/>
      <c r="D9" s="74"/>
      <c r="E9" s="70"/>
      <c r="F9" s="70"/>
      <c r="G9" s="70"/>
      <c r="H9" s="70"/>
      <c r="I9" s="70"/>
      <c r="J9" s="70"/>
      <c r="K9" s="70"/>
      <c r="L9" s="76"/>
    </row>
    <row r="10" spans="1:13" ht="15">
      <c r="A10" s="620"/>
      <c r="B10" s="74"/>
      <c r="C10" s="75" t="s">
        <v>88</v>
      </c>
      <c r="D10" s="74"/>
      <c r="E10" s="70"/>
      <c r="F10" s="70"/>
      <c r="G10" s="70"/>
      <c r="H10" s="70"/>
      <c r="I10" s="70"/>
      <c r="J10" s="70"/>
      <c r="K10" s="70"/>
      <c r="L10" s="76"/>
    </row>
    <row r="11" spans="1:13" ht="15">
      <c r="A11" s="620"/>
      <c r="B11" s="74"/>
      <c r="C11" s="75"/>
      <c r="D11" s="53" t="s">
        <v>100</v>
      </c>
      <c r="E11" s="70" t="s">
        <v>63</v>
      </c>
      <c r="F11" s="70" t="s">
        <v>63</v>
      </c>
      <c r="G11" s="70" t="s">
        <v>63</v>
      </c>
      <c r="H11" s="70" t="s">
        <v>63</v>
      </c>
      <c r="I11" s="70" t="s">
        <v>64</v>
      </c>
      <c r="J11" s="70" t="s">
        <v>63</v>
      </c>
      <c r="K11" s="70" t="s">
        <v>63</v>
      </c>
      <c r="L11" s="76"/>
    </row>
    <row r="12" spans="1:13" ht="15">
      <c r="A12" s="620"/>
      <c r="B12" s="74"/>
      <c r="C12" s="73"/>
      <c r="D12" s="53" t="s">
        <v>75</v>
      </c>
      <c r="E12" s="70" t="s">
        <v>63</v>
      </c>
      <c r="F12" s="70" t="s">
        <v>63</v>
      </c>
      <c r="G12" s="70" t="s">
        <v>63</v>
      </c>
      <c r="H12" s="70" t="s">
        <v>63</v>
      </c>
      <c r="I12" s="70" t="s">
        <v>63</v>
      </c>
      <c r="J12" s="70" t="s">
        <v>63</v>
      </c>
      <c r="K12" s="70" t="s">
        <v>63</v>
      </c>
      <c r="L12" s="76"/>
    </row>
    <row r="13" spans="1:13" ht="15">
      <c r="A13" s="620"/>
      <c r="B13" s="74"/>
      <c r="C13" s="73"/>
      <c r="D13" s="53" t="s">
        <v>73</v>
      </c>
      <c r="E13" s="70" t="s">
        <v>63</v>
      </c>
      <c r="F13" s="70" t="s">
        <v>63</v>
      </c>
      <c r="G13" s="70" t="s">
        <v>64</v>
      </c>
      <c r="H13" s="70" t="s">
        <v>90</v>
      </c>
      <c r="I13" s="70" t="s">
        <v>63</v>
      </c>
      <c r="J13" s="70" t="s">
        <v>90</v>
      </c>
      <c r="K13" s="70" t="s">
        <v>64</v>
      </c>
      <c r="L13" s="76"/>
    </row>
    <row r="14" spans="1:13" ht="15">
      <c r="A14" s="620"/>
      <c r="B14" s="74"/>
      <c r="C14" s="75" t="s">
        <v>76</v>
      </c>
      <c r="D14" s="74"/>
      <c r="E14" s="70"/>
      <c r="F14" s="70"/>
      <c r="G14" s="70"/>
      <c r="H14" s="70"/>
      <c r="I14" s="70"/>
      <c r="J14" s="70"/>
      <c r="K14" s="70"/>
      <c r="L14" s="76"/>
    </row>
    <row r="15" spans="1:13" ht="15">
      <c r="A15" s="620"/>
      <c r="B15" s="74"/>
      <c r="C15" s="75"/>
      <c r="D15" s="53" t="s">
        <v>100</v>
      </c>
      <c r="E15" s="70" t="s">
        <v>91</v>
      </c>
      <c r="F15" s="70" t="s">
        <v>63</v>
      </c>
      <c r="G15" s="70" t="s">
        <v>63</v>
      </c>
      <c r="H15" s="70" t="s">
        <v>63</v>
      </c>
      <c r="I15" s="70" t="s">
        <v>91</v>
      </c>
      <c r="J15" s="70"/>
      <c r="K15" s="70"/>
      <c r="L15" s="76"/>
    </row>
    <row r="16" spans="1:13" ht="15">
      <c r="A16" s="620"/>
      <c r="B16" s="74"/>
      <c r="C16" s="73"/>
      <c r="D16" s="53" t="s">
        <v>77</v>
      </c>
      <c r="E16" s="70" t="s">
        <v>91</v>
      </c>
      <c r="F16" s="70" t="s">
        <v>63</v>
      </c>
      <c r="G16" s="70" t="s">
        <v>63</v>
      </c>
      <c r="H16" s="70" t="s">
        <v>64</v>
      </c>
      <c r="I16" s="70" t="s">
        <v>91</v>
      </c>
      <c r="J16" s="70"/>
      <c r="K16" s="70"/>
      <c r="L16" s="76"/>
    </row>
    <row r="17" spans="1:12" ht="15">
      <c r="A17" s="620"/>
      <c r="B17" s="74"/>
      <c r="C17" s="73"/>
      <c r="D17" s="53" t="s">
        <v>78</v>
      </c>
      <c r="E17" s="70" t="s">
        <v>91</v>
      </c>
      <c r="F17" s="70" t="s">
        <v>63</v>
      </c>
      <c r="G17" s="70" t="s">
        <v>63</v>
      </c>
      <c r="H17" s="70" t="s">
        <v>64</v>
      </c>
      <c r="I17" s="70" t="s">
        <v>91</v>
      </c>
      <c r="J17" s="70"/>
      <c r="K17" s="70"/>
      <c r="L17" s="76"/>
    </row>
    <row r="18" spans="1:12" ht="15">
      <c r="A18" s="620"/>
      <c r="B18" s="74"/>
      <c r="C18" s="74"/>
      <c r="D18" s="53" t="s">
        <v>79</v>
      </c>
      <c r="E18" s="70" t="s">
        <v>91</v>
      </c>
      <c r="F18" s="70" t="s">
        <v>63</v>
      </c>
      <c r="G18" s="70" t="s">
        <v>63</v>
      </c>
      <c r="H18" s="70" t="s">
        <v>63</v>
      </c>
      <c r="I18" s="70" t="s">
        <v>91</v>
      </c>
      <c r="J18" s="70"/>
      <c r="K18" s="70"/>
      <c r="L18" s="76"/>
    </row>
    <row r="19" spans="1:12" ht="15">
      <c r="A19" s="621"/>
      <c r="B19" s="79"/>
      <c r="C19" s="81"/>
      <c r="D19" s="54" t="s">
        <v>89</v>
      </c>
      <c r="E19" s="70" t="s">
        <v>91</v>
      </c>
      <c r="F19" s="70" t="s">
        <v>64</v>
      </c>
      <c r="G19" s="70" t="s">
        <v>63</v>
      </c>
      <c r="H19" s="70" t="s">
        <v>64</v>
      </c>
      <c r="I19" s="70" t="s">
        <v>91</v>
      </c>
      <c r="J19" s="70"/>
      <c r="K19" s="70"/>
      <c r="L19" s="76"/>
    </row>
    <row r="20" spans="1:12" ht="15.75" customHeight="1">
      <c r="A20" s="619" t="s">
        <v>83</v>
      </c>
      <c r="B20" s="84" t="s">
        <v>109</v>
      </c>
      <c r="C20" s="80" t="s">
        <v>98</v>
      </c>
      <c r="D20" s="53"/>
      <c r="E20" s="69"/>
      <c r="F20" s="69"/>
      <c r="G20" s="69" t="s">
        <v>64</v>
      </c>
      <c r="H20" s="69"/>
      <c r="I20" s="69" t="s">
        <v>96</v>
      </c>
      <c r="J20" s="69"/>
      <c r="K20" s="69"/>
      <c r="L20" s="76"/>
    </row>
    <row r="21" spans="1:12" ht="15">
      <c r="A21" s="620"/>
      <c r="B21" s="2" t="s">
        <v>111</v>
      </c>
      <c r="C21" s="74"/>
      <c r="D21" s="74"/>
      <c r="E21" s="70"/>
      <c r="F21" s="70"/>
      <c r="G21" s="70"/>
      <c r="H21" s="70"/>
      <c r="I21" s="70"/>
      <c r="J21" s="70"/>
      <c r="K21" s="70"/>
      <c r="L21" s="76"/>
    </row>
    <row r="22" spans="1:12" ht="15">
      <c r="A22" s="620"/>
      <c r="C22" s="75" t="s">
        <v>74</v>
      </c>
      <c r="D22" s="74"/>
      <c r="E22" s="70"/>
      <c r="F22" s="70"/>
      <c r="G22" s="70"/>
      <c r="H22" s="70"/>
      <c r="I22" s="70"/>
      <c r="J22" s="70"/>
      <c r="K22" s="70"/>
      <c r="L22" s="76"/>
    </row>
    <row r="23" spans="1:12">
      <c r="A23" s="620"/>
      <c r="C23" s="75"/>
      <c r="D23" s="73" t="s">
        <v>100</v>
      </c>
      <c r="E23" s="70"/>
      <c r="F23" s="70"/>
      <c r="G23" s="70" t="s">
        <v>91</v>
      </c>
      <c r="H23" s="70"/>
      <c r="I23" s="70" t="s">
        <v>63</v>
      </c>
      <c r="J23" s="70"/>
      <c r="K23" s="70"/>
      <c r="L23" s="76"/>
    </row>
    <row r="24" spans="1:12">
      <c r="A24" s="620"/>
      <c r="C24" s="73"/>
      <c r="D24" s="53" t="s">
        <v>75</v>
      </c>
      <c r="E24" s="70"/>
      <c r="F24" s="70"/>
      <c r="G24" s="70" t="s">
        <v>91</v>
      </c>
      <c r="H24" s="70"/>
      <c r="I24" s="70" t="s">
        <v>63</v>
      </c>
      <c r="J24" s="70"/>
      <c r="K24" s="70"/>
      <c r="L24" s="76"/>
    </row>
    <row r="25" spans="1:12">
      <c r="A25" s="620"/>
      <c r="C25" s="73"/>
      <c r="D25" s="53" t="s">
        <v>73</v>
      </c>
      <c r="E25" s="70"/>
      <c r="F25" s="70"/>
      <c r="G25" s="70" t="s">
        <v>91</v>
      </c>
      <c r="H25" s="70"/>
      <c r="I25" s="70"/>
      <c r="J25" s="70"/>
      <c r="K25" s="70"/>
      <c r="L25" s="76"/>
    </row>
    <row r="26" spans="1:12" ht="15">
      <c r="A26" s="620"/>
      <c r="C26" s="75" t="s">
        <v>76</v>
      </c>
      <c r="D26" s="74"/>
      <c r="E26" s="70"/>
      <c r="F26" s="70"/>
      <c r="G26" s="70"/>
      <c r="H26" s="70"/>
      <c r="I26" s="70"/>
      <c r="J26" s="70"/>
      <c r="K26" s="70"/>
      <c r="L26" s="76"/>
    </row>
    <row r="27" spans="1:12">
      <c r="A27" s="620"/>
      <c r="C27" s="75"/>
      <c r="D27" s="73" t="s">
        <v>100</v>
      </c>
      <c r="E27" s="70"/>
      <c r="F27" s="70"/>
      <c r="G27" s="70" t="s">
        <v>63</v>
      </c>
      <c r="H27" s="70"/>
      <c r="I27" s="70"/>
      <c r="J27" s="70"/>
      <c r="K27" s="70"/>
      <c r="L27" s="76"/>
    </row>
    <row r="28" spans="1:12">
      <c r="A28" s="620"/>
      <c r="C28" s="73"/>
      <c r="D28" s="53" t="s">
        <v>77</v>
      </c>
      <c r="E28" s="70"/>
      <c r="F28" s="70"/>
      <c r="G28" s="70" t="s">
        <v>63</v>
      </c>
      <c r="H28" s="70"/>
      <c r="I28" s="70"/>
      <c r="J28" s="70"/>
      <c r="K28" s="70"/>
      <c r="L28" s="76"/>
    </row>
    <row r="29" spans="1:12">
      <c r="A29" s="620"/>
      <c r="C29" s="73"/>
      <c r="D29" s="53" t="s">
        <v>78</v>
      </c>
      <c r="E29" s="70"/>
      <c r="F29" s="70"/>
      <c r="G29" s="70" t="s">
        <v>64</v>
      </c>
      <c r="H29" s="70"/>
      <c r="I29" s="70"/>
      <c r="J29" s="70"/>
      <c r="K29" s="70"/>
      <c r="L29" s="76"/>
    </row>
    <row r="30" spans="1:12" ht="15">
      <c r="A30" s="620"/>
      <c r="C30" s="74"/>
      <c r="D30" s="53" t="s">
        <v>79</v>
      </c>
      <c r="E30" s="70"/>
      <c r="F30" s="70"/>
      <c r="G30" s="70" t="s">
        <v>63</v>
      </c>
      <c r="H30" s="70"/>
      <c r="I30" s="70"/>
      <c r="J30" s="70"/>
      <c r="K30" s="70"/>
      <c r="L30" s="76"/>
    </row>
    <row r="31" spans="1:12">
      <c r="A31" s="620"/>
      <c r="B31" s="52"/>
      <c r="C31" s="73"/>
      <c r="D31" s="53" t="s">
        <v>80</v>
      </c>
      <c r="E31" s="70"/>
      <c r="F31" s="70"/>
      <c r="G31" s="70" t="s">
        <v>64</v>
      </c>
      <c r="H31" s="70"/>
      <c r="I31" s="70"/>
      <c r="J31" s="70"/>
      <c r="K31" s="70"/>
      <c r="L31" s="76"/>
    </row>
    <row r="32" spans="1:12" ht="15">
      <c r="A32" s="620"/>
      <c r="B32" s="74" t="s">
        <v>106</v>
      </c>
      <c r="C32" s="73"/>
      <c r="D32" s="53"/>
      <c r="E32" s="70"/>
      <c r="F32" s="70"/>
      <c r="G32" s="70" t="s">
        <v>63</v>
      </c>
      <c r="H32" s="70"/>
      <c r="I32" s="70"/>
      <c r="J32" s="70"/>
      <c r="K32" s="70"/>
      <c r="L32" s="76"/>
    </row>
    <row r="33" spans="1:12" ht="15">
      <c r="A33" s="55" t="s">
        <v>84</v>
      </c>
      <c r="B33" s="82" t="s">
        <v>107</v>
      </c>
      <c r="C33" s="83"/>
      <c r="D33" s="55"/>
      <c r="E33" s="83"/>
      <c r="F33" s="83"/>
      <c r="G33" s="72" t="s">
        <v>63</v>
      </c>
      <c r="H33" s="83"/>
      <c r="I33" s="83"/>
      <c r="J33" s="83"/>
      <c r="K33" s="83"/>
      <c r="L33" s="76"/>
    </row>
    <row r="34" spans="1:12">
      <c r="E34" s="1" t="s">
        <v>66</v>
      </c>
    </row>
    <row r="35" spans="1:12">
      <c r="F35" s="1" t="s">
        <v>67</v>
      </c>
    </row>
    <row r="36" spans="1:12">
      <c r="A36" s="77" t="s">
        <v>49</v>
      </c>
      <c r="F36" s="88"/>
    </row>
    <row r="37" spans="1:12" ht="15">
      <c r="A37" s="67" t="s">
        <v>63</v>
      </c>
      <c r="B37" s="1" t="s">
        <v>85</v>
      </c>
      <c r="G37" s="1" t="s">
        <v>68</v>
      </c>
    </row>
    <row r="38" spans="1:12" ht="15">
      <c r="A38" s="67" t="s">
        <v>96</v>
      </c>
      <c r="B38" s="76" t="s">
        <v>86</v>
      </c>
      <c r="C38" s="76"/>
      <c r="D38" s="76"/>
      <c r="G38" s="1" t="s">
        <v>69</v>
      </c>
    </row>
    <row r="39" spans="1:12" ht="15">
      <c r="A39" s="67" t="s">
        <v>64</v>
      </c>
      <c r="B39" s="68" t="s">
        <v>87</v>
      </c>
      <c r="C39" s="68"/>
      <c r="D39" s="76"/>
      <c r="I39" s="88" t="s">
        <v>93</v>
      </c>
    </row>
    <row r="40" spans="1:12" ht="15">
      <c r="A40" s="67" t="s">
        <v>90</v>
      </c>
      <c r="B40" s="56" t="s">
        <v>92</v>
      </c>
      <c r="C40" s="87"/>
      <c r="D40" s="76"/>
      <c r="I40" s="1" t="s">
        <v>99</v>
      </c>
    </row>
    <row r="41" spans="1:12" ht="15">
      <c r="A41" s="86"/>
      <c r="B41" s="56"/>
      <c r="C41" s="56"/>
      <c r="D41" s="76"/>
      <c r="K41" s="1" t="s">
        <v>95</v>
      </c>
    </row>
    <row r="42" spans="1:12">
      <c r="B42" s="56"/>
      <c r="C42" s="56"/>
      <c r="D42" s="76"/>
      <c r="K42" s="1" t="s">
        <v>94</v>
      </c>
    </row>
    <row r="43" spans="1:12">
      <c r="B43" s="56"/>
      <c r="C43" s="56"/>
      <c r="D43" s="76"/>
    </row>
    <row r="44" spans="1:12">
      <c r="B44" s="56"/>
      <c r="C44" s="56"/>
      <c r="D44" s="76"/>
    </row>
    <row r="45" spans="1:12">
      <c r="B45" s="56"/>
      <c r="C45" s="56"/>
      <c r="D45" s="76"/>
    </row>
    <row r="46" spans="1:12">
      <c r="B46" s="56"/>
      <c r="C46" s="56"/>
      <c r="D46" s="76"/>
    </row>
    <row r="47" spans="1:12">
      <c r="B47" s="56"/>
      <c r="C47" s="56"/>
      <c r="D47" s="76"/>
    </row>
    <row r="48" spans="1:12">
      <c r="B48" s="76"/>
      <c r="C48" s="76"/>
      <c r="D48" s="76"/>
    </row>
    <row r="49" spans="2:4">
      <c r="B49" s="76"/>
      <c r="C49" s="76"/>
      <c r="D49" s="76"/>
    </row>
    <row r="50" spans="2:4">
      <c r="B50" s="77"/>
      <c r="C50" s="77"/>
      <c r="D50" s="76"/>
    </row>
    <row r="51" spans="2:4">
      <c r="B51" s="56"/>
      <c r="C51" s="56"/>
      <c r="D51" s="76"/>
    </row>
    <row r="52" spans="2:4">
      <c r="B52" s="56"/>
      <c r="C52" s="56"/>
      <c r="D52" s="76"/>
    </row>
    <row r="53" spans="2:4">
      <c r="B53" s="56"/>
      <c r="C53" s="56"/>
      <c r="D53" s="76"/>
    </row>
    <row r="54" spans="2:4">
      <c r="B54" s="76"/>
      <c r="C54" s="76"/>
      <c r="D54" s="76"/>
    </row>
    <row r="55" spans="2:4">
      <c r="B55" s="76"/>
      <c r="C55" s="76"/>
      <c r="D55" s="76"/>
    </row>
    <row r="56" spans="2:4">
      <c r="B56" s="76"/>
      <c r="C56" s="76"/>
      <c r="D56" s="76"/>
    </row>
    <row r="57" spans="2:4">
      <c r="B57" s="76"/>
      <c r="C57" s="76"/>
      <c r="D57" s="76"/>
    </row>
  </sheetData>
  <mergeCells count="3">
    <mergeCell ref="A2:D2"/>
    <mergeCell ref="A3:A19"/>
    <mergeCell ref="A20:A32"/>
  </mergeCells>
  <conditionalFormatting sqref="E7 E9:E32 F7:K32 E5:K6">
    <cfRule type="cellIs" dxfId="45" priority="9" operator="equal">
      <formula>"x"</formula>
    </cfRule>
  </conditionalFormatting>
  <conditionalFormatting sqref="C1:K42 B2:B42 A1:A42">
    <cfRule type="cellIs" dxfId="44" priority="2" operator="equal">
      <formula>"-"</formula>
    </cfRule>
    <cfRule type="cellIs" dxfId="43" priority="3" operator="equal">
      <formula>"w"</formula>
    </cfRule>
    <cfRule type="cellIs" dxfId="42" priority="4" operator="equal">
      <formula>"X"</formula>
    </cfRule>
  </conditionalFormatting>
  <conditionalFormatting sqref="C1:K47 B2:B47 A1:A47">
    <cfRule type="cellIs" dxfId="41" priority="1" operator="equal">
      <formula>"_"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9"/>
  <sheetViews>
    <sheetView workbookViewId="0">
      <selection activeCell="C30" sqref="C30"/>
    </sheetView>
  </sheetViews>
  <sheetFormatPr defaultRowHeight="15"/>
  <cols>
    <col min="1" max="1" width="22.42578125" bestFit="1" customWidth="1"/>
    <col min="2" max="2" width="52.5703125" bestFit="1" customWidth="1"/>
    <col min="3" max="3" width="32" bestFit="1" customWidth="1"/>
    <col min="4" max="4" width="31.140625" bestFit="1" customWidth="1"/>
    <col min="5" max="5" width="11.5703125" bestFit="1" customWidth="1"/>
    <col min="6" max="8" width="3.85546875" customWidth="1"/>
    <col min="9" max="9" width="18.140625" bestFit="1" customWidth="1"/>
    <col min="10" max="10" width="11.5703125" bestFit="1" customWidth="1"/>
    <col min="11" max="11" width="12.85546875" bestFit="1" customWidth="1"/>
  </cols>
  <sheetData>
    <row r="1" spans="1:11" ht="26.25">
      <c r="A1" s="5" t="s">
        <v>42</v>
      </c>
    </row>
    <row r="3" spans="1:11">
      <c r="A3" s="598"/>
      <c r="B3" s="599"/>
      <c r="C3" s="599"/>
      <c r="D3" s="599"/>
      <c r="E3" s="61" t="s">
        <v>58</v>
      </c>
      <c r="F3" s="598" t="s">
        <v>57</v>
      </c>
      <c r="G3" s="599"/>
      <c r="H3" s="606"/>
      <c r="I3" s="61" t="s">
        <v>59</v>
      </c>
      <c r="J3" s="61" t="s">
        <v>60</v>
      </c>
      <c r="K3" s="61" t="s">
        <v>61</v>
      </c>
    </row>
    <row r="4" spans="1:11" ht="15.75">
      <c r="A4" s="619" t="s">
        <v>82</v>
      </c>
      <c r="B4" s="78" t="s">
        <v>65</v>
      </c>
      <c r="C4" s="80"/>
      <c r="D4" s="78"/>
      <c r="E4" s="90"/>
      <c r="F4" s="97"/>
      <c r="G4" s="99"/>
      <c r="H4" s="98"/>
      <c r="I4" s="98"/>
      <c r="J4" s="64"/>
      <c r="K4" s="64"/>
    </row>
    <row r="5" spans="1:11" ht="15.75">
      <c r="A5" s="620"/>
      <c r="B5" s="74"/>
      <c r="C5" s="89" t="s">
        <v>71</v>
      </c>
      <c r="D5" s="74"/>
      <c r="E5" s="91"/>
      <c r="F5" s="622" t="s">
        <v>96</v>
      </c>
      <c r="G5" s="623"/>
      <c r="H5" s="624"/>
      <c r="I5" s="91"/>
      <c r="J5" s="65"/>
      <c r="K5" s="65"/>
    </row>
    <row r="6" spans="1:11" ht="15.75">
      <c r="A6" s="620"/>
      <c r="B6" s="74"/>
      <c r="C6" s="89" t="s">
        <v>97</v>
      </c>
      <c r="D6" s="92"/>
      <c r="E6" s="91"/>
      <c r="F6" s="622" t="s">
        <v>63</v>
      </c>
      <c r="G6" s="623"/>
      <c r="H6" s="624"/>
      <c r="I6" s="91"/>
      <c r="J6" s="65"/>
      <c r="K6" s="65"/>
    </row>
    <row r="7" spans="1:11">
      <c r="A7" s="620"/>
      <c r="B7" s="73"/>
      <c r="C7" s="75" t="s">
        <v>3</v>
      </c>
      <c r="D7" s="75"/>
      <c r="E7" s="91"/>
      <c r="F7" s="622" t="s">
        <v>96</v>
      </c>
      <c r="G7" s="623"/>
      <c r="H7" s="624"/>
      <c r="I7" s="91"/>
      <c r="J7" s="65"/>
      <c r="K7" s="65"/>
    </row>
    <row r="8" spans="1:11">
      <c r="A8" s="620"/>
      <c r="B8" s="73"/>
      <c r="C8" s="75" t="s">
        <v>35</v>
      </c>
      <c r="D8" s="75"/>
      <c r="E8" s="91"/>
      <c r="F8" s="622" t="s">
        <v>63</v>
      </c>
      <c r="G8" s="623"/>
      <c r="H8" s="624"/>
      <c r="I8" s="91"/>
      <c r="J8" s="65"/>
      <c r="K8" s="65"/>
    </row>
    <row r="9" spans="1:11">
      <c r="A9" s="620"/>
      <c r="B9" s="73"/>
      <c r="C9" s="75"/>
      <c r="D9" s="75" t="s">
        <v>103</v>
      </c>
      <c r="E9" s="91"/>
      <c r="F9" s="622" t="s">
        <v>63</v>
      </c>
      <c r="G9" s="623"/>
      <c r="H9" s="624"/>
      <c r="I9" s="91"/>
      <c r="J9" s="65"/>
      <c r="K9" s="65"/>
    </row>
    <row r="10" spans="1:11" ht="15.75">
      <c r="A10" s="620"/>
      <c r="B10" s="74" t="s">
        <v>110</v>
      </c>
      <c r="C10" s="74"/>
      <c r="D10" s="74"/>
      <c r="E10" s="91"/>
      <c r="F10" s="43"/>
      <c r="G10" s="95"/>
      <c r="H10" s="93"/>
      <c r="I10" s="91"/>
      <c r="J10" s="65"/>
      <c r="K10" s="65"/>
    </row>
    <row r="11" spans="1:11" ht="15.75">
      <c r="A11" s="620"/>
      <c r="B11" s="74"/>
      <c r="C11" s="75" t="s">
        <v>88</v>
      </c>
      <c r="D11" s="74"/>
      <c r="E11" s="91"/>
      <c r="F11" s="43"/>
      <c r="G11" s="95"/>
      <c r="H11" s="93"/>
      <c r="I11" s="91"/>
      <c r="J11" s="65"/>
      <c r="K11" s="65"/>
    </row>
    <row r="12" spans="1:11" ht="15.75">
      <c r="A12" s="620"/>
      <c r="B12" s="74"/>
      <c r="C12" s="75"/>
      <c r="D12" s="53" t="s">
        <v>100</v>
      </c>
      <c r="E12" s="91"/>
      <c r="F12" s="622" t="s">
        <v>63</v>
      </c>
      <c r="G12" s="623"/>
      <c r="H12" s="624"/>
      <c r="I12" s="91"/>
      <c r="J12" s="65"/>
      <c r="K12" s="65"/>
    </row>
    <row r="13" spans="1:11" ht="15.75">
      <c r="A13" s="620"/>
      <c r="B13" s="74"/>
      <c r="C13" s="73"/>
      <c r="D13" s="53" t="s">
        <v>75</v>
      </c>
      <c r="E13" s="91"/>
      <c r="F13" s="622" t="s">
        <v>63</v>
      </c>
      <c r="G13" s="623"/>
      <c r="H13" s="624"/>
      <c r="I13" s="91"/>
      <c r="J13" s="65"/>
      <c r="K13" s="65"/>
    </row>
    <row r="14" spans="1:11" ht="15.75">
      <c r="A14" s="620"/>
      <c r="B14" s="74"/>
      <c r="C14" s="73"/>
      <c r="D14" s="53" t="s">
        <v>73</v>
      </c>
      <c r="E14" s="91"/>
      <c r="F14" s="622" t="s">
        <v>63</v>
      </c>
      <c r="G14" s="623"/>
      <c r="H14" s="624"/>
      <c r="I14" s="91"/>
      <c r="J14" s="65"/>
      <c r="K14" s="65"/>
    </row>
    <row r="15" spans="1:11" ht="15.75">
      <c r="A15" s="620"/>
      <c r="B15" s="74"/>
      <c r="C15" s="73"/>
      <c r="D15" s="53" t="s">
        <v>101</v>
      </c>
      <c r="E15" s="91"/>
      <c r="F15" s="622" t="s">
        <v>63</v>
      </c>
      <c r="G15" s="623"/>
      <c r="H15" s="624"/>
      <c r="I15" s="91"/>
      <c r="J15" s="65"/>
      <c r="K15" s="65"/>
    </row>
    <row r="16" spans="1:11" ht="15.75">
      <c r="A16" s="620"/>
      <c r="B16" s="74"/>
      <c r="C16" s="75" t="s">
        <v>76</v>
      </c>
      <c r="D16" s="74"/>
      <c r="E16" s="91"/>
      <c r="F16" s="43"/>
      <c r="G16" s="95"/>
      <c r="H16" s="93"/>
      <c r="I16" s="91"/>
      <c r="J16" s="65"/>
      <c r="K16" s="65"/>
    </row>
    <row r="17" spans="1:11" ht="15.75">
      <c r="A17" s="620"/>
      <c r="B17" s="74"/>
      <c r="C17" s="75"/>
      <c r="D17" s="53" t="s">
        <v>100</v>
      </c>
      <c r="E17" s="91"/>
      <c r="F17" s="622" t="s">
        <v>91</v>
      </c>
      <c r="G17" s="623"/>
      <c r="H17" s="624"/>
      <c r="I17" s="91"/>
      <c r="J17" s="65"/>
      <c r="K17" s="65"/>
    </row>
    <row r="18" spans="1:11" ht="15.75">
      <c r="A18" s="620"/>
      <c r="B18" s="74"/>
      <c r="C18" s="73"/>
      <c r="D18" s="53" t="s">
        <v>77</v>
      </c>
      <c r="E18" s="91"/>
      <c r="F18" s="622" t="s">
        <v>91</v>
      </c>
      <c r="G18" s="623"/>
      <c r="H18" s="624"/>
      <c r="I18" s="91"/>
      <c r="J18" s="65"/>
      <c r="K18" s="65"/>
    </row>
    <row r="19" spans="1:11" ht="15.75">
      <c r="A19" s="620"/>
      <c r="B19" s="74"/>
      <c r="C19" s="73"/>
      <c r="D19" s="53" t="s">
        <v>78</v>
      </c>
      <c r="E19" s="65"/>
      <c r="F19" s="625" t="s">
        <v>91</v>
      </c>
      <c r="G19" s="626"/>
      <c r="H19" s="627"/>
      <c r="I19" s="65"/>
      <c r="J19" s="65"/>
      <c r="K19" s="65"/>
    </row>
    <row r="20" spans="1:11" ht="15.75">
      <c r="A20" s="620"/>
      <c r="B20" s="74"/>
      <c r="C20" s="74"/>
      <c r="D20" s="53" t="s">
        <v>79</v>
      </c>
      <c r="E20" s="65"/>
      <c r="F20" s="625" t="s">
        <v>91</v>
      </c>
      <c r="G20" s="626"/>
      <c r="H20" s="627"/>
      <c r="I20" s="65"/>
      <c r="J20" s="65"/>
      <c r="K20" s="65"/>
    </row>
    <row r="21" spans="1:11" ht="15.75">
      <c r="A21" s="621"/>
      <c r="B21" s="79"/>
      <c r="C21" s="81"/>
      <c r="D21" s="54" t="s">
        <v>89</v>
      </c>
      <c r="E21" s="66"/>
      <c r="F21" s="631" t="s">
        <v>91</v>
      </c>
      <c r="G21" s="632"/>
      <c r="H21" s="633"/>
      <c r="I21" s="66"/>
      <c r="J21" s="66"/>
      <c r="K21" s="66"/>
    </row>
    <row r="22" spans="1:11" ht="15.75">
      <c r="A22" s="619" t="s">
        <v>83</v>
      </c>
      <c r="B22" s="84" t="s">
        <v>109</v>
      </c>
      <c r="C22" s="80"/>
      <c r="D22" s="53"/>
      <c r="E22" s="64"/>
      <c r="F22" s="63"/>
      <c r="G22" s="96"/>
      <c r="H22" s="94"/>
      <c r="I22" s="64"/>
      <c r="J22" s="64"/>
      <c r="K22" s="64"/>
    </row>
    <row r="23" spans="1:11" ht="15.75">
      <c r="A23" s="620"/>
      <c r="B23" s="84"/>
      <c r="C23" s="53" t="s">
        <v>97</v>
      </c>
      <c r="D23" s="53"/>
      <c r="E23" s="65"/>
      <c r="F23" s="625" t="s">
        <v>63</v>
      </c>
      <c r="G23" s="626"/>
      <c r="H23" s="627"/>
      <c r="I23" s="65"/>
      <c r="J23" s="65"/>
      <c r="K23" s="65"/>
    </row>
    <row r="24" spans="1:11" ht="15.75">
      <c r="A24" s="620"/>
      <c r="B24" s="84"/>
      <c r="C24" s="53" t="s">
        <v>35</v>
      </c>
      <c r="D24" s="53"/>
      <c r="E24" s="65"/>
      <c r="F24" s="625" t="s">
        <v>96</v>
      </c>
      <c r="G24" s="626"/>
      <c r="H24" s="627"/>
      <c r="I24" s="65"/>
      <c r="J24" s="65"/>
      <c r="K24" s="65"/>
    </row>
    <row r="25" spans="1:11" ht="15.75">
      <c r="A25" s="620"/>
      <c r="B25" s="84"/>
      <c r="C25" s="53"/>
      <c r="D25" s="53" t="s">
        <v>103</v>
      </c>
      <c r="E25" s="65"/>
      <c r="F25" s="625" t="s">
        <v>63</v>
      </c>
      <c r="G25" s="626"/>
      <c r="H25" s="627"/>
      <c r="I25" s="65"/>
      <c r="J25" s="65"/>
      <c r="K25" s="65"/>
    </row>
    <row r="26" spans="1:11" ht="15.75">
      <c r="A26" s="620"/>
      <c r="B26" s="84"/>
      <c r="C26" s="53" t="s">
        <v>45</v>
      </c>
      <c r="D26" s="53"/>
      <c r="E26" s="65"/>
      <c r="F26" s="625" t="s">
        <v>96</v>
      </c>
      <c r="G26" s="626"/>
      <c r="H26" s="627"/>
      <c r="I26" s="65"/>
      <c r="J26" s="65"/>
      <c r="K26" s="65"/>
    </row>
    <row r="27" spans="1:11" ht="15.75">
      <c r="A27" s="620"/>
      <c r="B27" s="84"/>
      <c r="C27" s="53"/>
      <c r="D27" s="53" t="s">
        <v>105</v>
      </c>
      <c r="E27" s="65"/>
      <c r="F27" s="625" t="s">
        <v>63</v>
      </c>
      <c r="G27" s="626"/>
      <c r="H27" s="627"/>
      <c r="I27" s="65"/>
      <c r="J27" s="65"/>
      <c r="K27" s="65"/>
    </row>
    <row r="28" spans="1:11" ht="15.75">
      <c r="A28" s="620"/>
      <c r="B28" s="84"/>
      <c r="C28" s="101" t="s">
        <v>112</v>
      </c>
      <c r="D28" s="100"/>
      <c r="E28" s="65"/>
      <c r="F28" s="625" t="s">
        <v>64</v>
      </c>
      <c r="G28" s="626"/>
      <c r="H28" s="627"/>
      <c r="I28" s="65"/>
      <c r="J28" s="65"/>
      <c r="K28" s="65"/>
    </row>
    <row r="29" spans="1:11" ht="15.75">
      <c r="A29" s="620"/>
      <c r="B29" s="2" t="s">
        <v>108</v>
      </c>
      <c r="C29" s="74"/>
      <c r="D29" s="74"/>
      <c r="E29" s="65"/>
      <c r="F29" s="60"/>
      <c r="G29" s="96"/>
      <c r="H29" s="62"/>
      <c r="I29" s="65"/>
      <c r="J29" s="65"/>
      <c r="K29" s="65"/>
    </row>
    <row r="30" spans="1:11" ht="15.75">
      <c r="A30" s="620"/>
      <c r="B30" s="1"/>
      <c r="C30" s="75" t="s">
        <v>74</v>
      </c>
      <c r="D30" s="74"/>
      <c r="E30" s="65"/>
      <c r="F30" s="60"/>
      <c r="G30" s="96"/>
      <c r="H30" s="62"/>
      <c r="I30" s="65"/>
      <c r="J30" s="65"/>
      <c r="K30" s="65"/>
    </row>
    <row r="31" spans="1:11">
      <c r="A31" s="620"/>
      <c r="B31" s="1"/>
      <c r="C31" s="75"/>
      <c r="D31" s="53" t="s">
        <v>100</v>
      </c>
      <c r="E31" s="65"/>
      <c r="F31" s="625" t="s">
        <v>63</v>
      </c>
      <c r="G31" s="626"/>
      <c r="H31" s="627"/>
      <c r="I31" s="65"/>
      <c r="J31" s="65"/>
      <c r="K31" s="65"/>
    </row>
    <row r="32" spans="1:11">
      <c r="A32" s="620"/>
      <c r="B32" s="1"/>
      <c r="C32" s="73"/>
      <c r="D32" s="53" t="s">
        <v>75</v>
      </c>
      <c r="E32" s="65"/>
      <c r="F32" s="625" t="s">
        <v>63</v>
      </c>
      <c r="G32" s="626"/>
      <c r="H32" s="627"/>
      <c r="I32" s="65"/>
      <c r="J32" s="65"/>
      <c r="K32" s="65"/>
    </row>
    <row r="33" spans="1:11">
      <c r="A33" s="620"/>
      <c r="B33" s="1"/>
      <c r="C33" s="73"/>
      <c r="D33" s="53" t="s">
        <v>73</v>
      </c>
      <c r="E33" s="65"/>
      <c r="F33" s="625" t="s">
        <v>64</v>
      </c>
      <c r="G33" s="626"/>
      <c r="H33" s="627"/>
      <c r="I33" s="65"/>
      <c r="J33" s="65"/>
      <c r="K33" s="65"/>
    </row>
    <row r="34" spans="1:11" ht="15.75">
      <c r="A34" s="620"/>
      <c r="B34" s="1"/>
      <c r="C34" s="75" t="s">
        <v>76</v>
      </c>
      <c r="D34" s="74"/>
      <c r="E34" s="65"/>
      <c r="F34" s="60"/>
      <c r="G34" s="96"/>
      <c r="H34" s="62"/>
      <c r="I34" s="65"/>
      <c r="J34" s="65"/>
      <c r="K34" s="65"/>
    </row>
    <row r="35" spans="1:11">
      <c r="A35" s="620"/>
      <c r="B35" s="1"/>
      <c r="C35" s="75"/>
      <c r="D35" s="53" t="s">
        <v>100</v>
      </c>
      <c r="E35" s="65"/>
      <c r="F35" s="60" t="s">
        <v>63</v>
      </c>
      <c r="G35" s="96" t="s">
        <v>63</v>
      </c>
      <c r="H35" s="62" t="s">
        <v>96</v>
      </c>
      <c r="I35" s="65"/>
      <c r="J35" s="65"/>
      <c r="K35" s="65"/>
    </row>
    <row r="36" spans="1:11">
      <c r="A36" s="620"/>
      <c r="B36" s="1"/>
      <c r="C36" s="73"/>
      <c r="D36" s="53" t="s">
        <v>77</v>
      </c>
      <c r="E36" s="65"/>
      <c r="F36" s="60" t="s">
        <v>63</v>
      </c>
      <c r="G36" s="96" t="s">
        <v>63</v>
      </c>
      <c r="H36" s="62" t="s">
        <v>63</v>
      </c>
      <c r="I36" s="65"/>
      <c r="J36" s="65"/>
      <c r="K36" s="65"/>
    </row>
    <row r="37" spans="1:11">
      <c r="A37" s="620"/>
      <c r="B37" s="1"/>
      <c r="C37" s="73"/>
      <c r="D37" s="53" t="s">
        <v>78</v>
      </c>
      <c r="E37" s="65"/>
      <c r="F37" s="60" t="s">
        <v>63</v>
      </c>
      <c r="G37" s="96" t="s">
        <v>63</v>
      </c>
      <c r="H37" s="62" t="s">
        <v>63</v>
      </c>
      <c r="I37" s="65"/>
      <c r="J37" s="65"/>
      <c r="K37" s="65"/>
    </row>
    <row r="38" spans="1:11" ht="15.75">
      <c r="A38" s="620"/>
      <c r="B38" s="1"/>
      <c r="C38" s="74"/>
      <c r="D38" s="53" t="s">
        <v>79</v>
      </c>
      <c r="E38" s="65"/>
      <c r="F38" s="60" t="s">
        <v>63</v>
      </c>
      <c r="G38" s="96" t="s">
        <v>64</v>
      </c>
      <c r="H38" s="62" t="s">
        <v>64</v>
      </c>
      <c r="I38" s="65"/>
      <c r="J38" s="65"/>
      <c r="K38" s="65"/>
    </row>
    <row r="39" spans="1:11">
      <c r="A39" s="620"/>
      <c r="B39" s="52"/>
      <c r="C39" s="73"/>
      <c r="D39" s="53" t="s">
        <v>80</v>
      </c>
      <c r="E39" s="65"/>
      <c r="F39" s="60" t="s">
        <v>63</v>
      </c>
      <c r="G39" s="96" t="s">
        <v>64</v>
      </c>
      <c r="H39" s="62" t="s">
        <v>64</v>
      </c>
      <c r="I39" s="65"/>
      <c r="J39" s="65"/>
      <c r="K39" s="65"/>
    </row>
    <row r="40" spans="1:11">
      <c r="A40" s="620"/>
      <c r="B40" s="52"/>
      <c r="C40" s="73"/>
      <c r="D40" s="53"/>
      <c r="E40" s="65"/>
      <c r="F40" s="60"/>
      <c r="G40" s="96"/>
      <c r="H40" s="62"/>
      <c r="I40" s="65"/>
      <c r="J40" s="65"/>
      <c r="K40" s="65"/>
    </row>
    <row r="41" spans="1:11" ht="15.75">
      <c r="A41" s="620"/>
      <c r="B41" s="74" t="s">
        <v>106</v>
      </c>
      <c r="C41" s="73"/>
      <c r="D41" s="53"/>
      <c r="E41" s="66"/>
      <c r="F41" s="631"/>
      <c r="G41" s="632"/>
      <c r="H41" s="633"/>
      <c r="I41" s="66"/>
      <c r="J41" s="66"/>
      <c r="K41" s="66"/>
    </row>
    <row r="42" spans="1:11" ht="15.75">
      <c r="A42" s="55" t="s">
        <v>84</v>
      </c>
      <c r="B42" s="82" t="s">
        <v>107</v>
      </c>
      <c r="C42" s="83"/>
      <c r="D42" s="55"/>
      <c r="E42" s="66"/>
      <c r="F42" s="628"/>
      <c r="G42" s="629"/>
      <c r="H42" s="630"/>
      <c r="I42" s="66"/>
      <c r="J42" s="66"/>
      <c r="K42" s="66"/>
    </row>
    <row r="44" spans="1:11">
      <c r="A44" s="77" t="s">
        <v>49</v>
      </c>
      <c r="B44" s="1"/>
      <c r="C44" s="1"/>
    </row>
    <row r="45" spans="1:11" ht="15.75">
      <c r="A45" s="67" t="s">
        <v>63</v>
      </c>
      <c r="B45" s="1" t="s">
        <v>85</v>
      </c>
      <c r="C45" s="1"/>
      <c r="F45" t="s">
        <v>102</v>
      </c>
    </row>
    <row r="46" spans="1:11" ht="15.75">
      <c r="A46" s="67" t="s">
        <v>96</v>
      </c>
      <c r="B46" s="76" t="s">
        <v>86</v>
      </c>
      <c r="C46" s="76"/>
      <c r="H46" t="s">
        <v>104</v>
      </c>
    </row>
    <row r="47" spans="1:11" ht="15.75">
      <c r="A47" s="67" t="s">
        <v>64</v>
      </c>
      <c r="B47" s="68" t="s">
        <v>87</v>
      </c>
      <c r="C47" s="68"/>
    </row>
    <row r="48" spans="1:11" ht="15.75">
      <c r="A48" s="67" t="s">
        <v>90</v>
      </c>
      <c r="B48" s="56" t="s">
        <v>92</v>
      </c>
      <c r="C48" s="87"/>
    </row>
    <row r="49" spans="1:1" ht="15.75">
      <c r="A49" s="102" t="s">
        <v>91</v>
      </c>
    </row>
  </sheetData>
  <mergeCells count="29">
    <mergeCell ref="F42:H42"/>
    <mergeCell ref="F41:H41"/>
    <mergeCell ref="F28:H28"/>
    <mergeCell ref="F20:H20"/>
    <mergeCell ref="F21:H21"/>
    <mergeCell ref="F32:H32"/>
    <mergeCell ref="F33:H33"/>
    <mergeCell ref="F31:H31"/>
    <mergeCell ref="F27:H27"/>
    <mergeCell ref="F26:H26"/>
    <mergeCell ref="F25:H25"/>
    <mergeCell ref="F24:H24"/>
    <mergeCell ref="F23:H23"/>
    <mergeCell ref="A3:D3"/>
    <mergeCell ref="A22:A41"/>
    <mergeCell ref="A4:A21"/>
    <mergeCell ref="F3:H3"/>
    <mergeCell ref="F5:H5"/>
    <mergeCell ref="F6:H6"/>
    <mergeCell ref="F7:H7"/>
    <mergeCell ref="F8:H8"/>
    <mergeCell ref="F9:H9"/>
    <mergeCell ref="F12:H12"/>
    <mergeCell ref="F13:H13"/>
    <mergeCell ref="F14:H14"/>
    <mergeCell ref="F15:H15"/>
    <mergeCell ref="F17:H17"/>
    <mergeCell ref="F18:H18"/>
    <mergeCell ref="F19:H19"/>
  </mergeCells>
  <conditionalFormatting sqref="A3:D42">
    <cfRule type="cellIs" dxfId="40" priority="5" operator="equal">
      <formula>"-"</formula>
    </cfRule>
    <cfRule type="cellIs" dxfId="39" priority="6" operator="equal">
      <formula>"w"</formula>
    </cfRule>
    <cfRule type="cellIs" dxfId="38" priority="7" operator="equal">
      <formula>"X"</formula>
    </cfRule>
  </conditionalFormatting>
  <conditionalFormatting sqref="A1:F52 I1:L52 G1:H2 G4:H4 G10:H11 G16:H16 G22:H22 G34:H40 G43:H52 G29:H30">
    <cfRule type="cellIs" dxfId="37" priority="5" operator="equal">
      <formula>"_"</formula>
    </cfRule>
  </conditionalFormatting>
  <conditionalFormatting sqref="A1:F50 I1:L50 G1:H2 G4:H4 G10:H11 G16:H16 G22:H22 G34:H40 G43:H50 G29:H30">
    <cfRule type="cellIs" dxfId="36" priority="2" operator="equal">
      <formula>"-"</formula>
    </cfRule>
  </conditionalFormatting>
  <conditionalFormatting sqref="A1:F49 I1:L49 G1:H2 G4:H4 G10:H11 G16:H16 G22:H22 G34:H40 G43:H49 G29:H30">
    <cfRule type="cellIs" dxfId="35" priority="3" operator="equal">
      <formula>"w"</formula>
    </cfRule>
    <cfRule type="cellIs" dxfId="34" priority="4" operator="equal">
      <formula>"X"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7030A0"/>
  </sheetPr>
  <dimension ref="A1:I86"/>
  <sheetViews>
    <sheetView topLeftCell="C1" workbookViewId="0">
      <selection activeCell="C30" sqref="C30"/>
    </sheetView>
  </sheetViews>
  <sheetFormatPr defaultRowHeight="15"/>
  <cols>
    <col min="1" max="1" width="5.42578125" style="2" customWidth="1"/>
    <col min="2" max="2" width="54.28515625" style="2" customWidth="1"/>
    <col min="3" max="3" width="16.7109375" style="2" bestFit="1" customWidth="1"/>
    <col min="4" max="5" width="9.140625" style="2"/>
    <col min="6" max="6" width="69.7109375" style="2" bestFit="1" customWidth="1"/>
    <col min="7" max="7" width="7.5703125" style="2" customWidth="1"/>
    <col min="8" max="8" width="52.42578125" style="2" bestFit="1" customWidth="1"/>
    <col min="9" max="16384" width="9.140625" style="2"/>
  </cols>
  <sheetData>
    <row r="1" spans="1:8" ht="26.25">
      <c r="B1" s="5" t="s">
        <v>0</v>
      </c>
    </row>
    <row r="3" spans="1:8" ht="18">
      <c r="B3" s="4" t="s">
        <v>46</v>
      </c>
      <c r="E3" s="40" t="s">
        <v>1</v>
      </c>
      <c r="F3" s="46"/>
      <c r="H3" s="46"/>
    </row>
    <row r="4" spans="1:8" ht="17.25" customHeight="1" thickBot="1">
      <c r="E4" s="41"/>
      <c r="F4" s="46"/>
      <c r="H4" s="46"/>
    </row>
    <row r="5" spans="1:8" ht="17.25" customHeight="1" thickBot="1">
      <c r="A5"/>
      <c r="B5" s="7" t="s">
        <v>10</v>
      </c>
      <c r="C5" s="8" t="s">
        <v>11</v>
      </c>
      <c r="E5" s="40" t="s">
        <v>2</v>
      </c>
      <c r="F5" s="46"/>
      <c r="G5" s="4" t="s">
        <v>42</v>
      </c>
      <c r="H5" s="46"/>
    </row>
    <row r="6" spans="1:8" ht="17.25" customHeight="1" thickBot="1">
      <c r="A6" s="33">
        <v>0</v>
      </c>
      <c r="B6" s="9" t="s">
        <v>12</v>
      </c>
      <c r="C6" s="10" t="s">
        <v>12</v>
      </c>
      <c r="E6" s="42" t="s">
        <v>33</v>
      </c>
      <c r="F6" s="46"/>
      <c r="G6" s="3" t="s">
        <v>33</v>
      </c>
      <c r="H6" s="46"/>
    </row>
    <row r="7" spans="1:8" ht="17.25" customHeight="1">
      <c r="A7" s="33">
        <v>1</v>
      </c>
      <c r="B7" s="11" t="s">
        <v>13</v>
      </c>
      <c r="C7" s="23" t="s">
        <v>14</v>
      </c>
      <c r="E7" s="43">
        <v>1</v>
      </c>
      <c r="F7" s="47" t="s">
        <v>72</v>
      </c>
      <c r="G7" s="36">
        <v>1</v>
      </c>
      <c r="H7" s="48" t="s">
        <v>4</v>
      </c>
    </row>
    <row r="8" spans="1:8" ht="17.25" customHeight="1">
      <c r="A8" s="33">
        <v>2</v>
      </c>
      <c r="B8" s="12" t="s">
        <v>15</v>
      </c>
      <c r="C8" s="24"/>
      <c r="E8" s="43">
        <v>1</v>
      </c>
      <c r="F8" s="47" t="s">
        <v>3</v>
      </c>
      <c r="G8" s="35">
        <v>1</v>
      </c>
      <c r="H8" s="47" t="s">
        <v>3</v>
      </c>
    </row>
    <row r="9" spans="1:8" ht="17.25" customHeight="1" thickBot="1">
      <c r="A9" s="33">
        <v>3</v>
      </c>
      <c r="B9" s="13" t="s">
        <v>16</v>
      </c>
      <c r="C9" s="25"/>
      <c r="E9" s="43">
        <v>1</v>
      </c>
      <c r="F9" s="47" t="s">
        <v>35</v>
      </c>
      <c r="G9" s="35">
        <v>1</v>
      </c>
      <c r="H9" s="47" t="s">
        <v>35</v>
      </c>
    </row>
    <row r="10" spans="1:8" ht="17.25" customHeight="1" thickBot="1">
      <c r="A10" s="33">
        <v>4</v>
      </c>
      <c r="B10" s="9" t="s">
        <v>17</v>
      </c>
      <c r="C10" s="14" t="s">
        <v>17</v>
      </c>
      <c r="E10" s="43">
        <v>2</v>
      </c>
      <c r="F10" s="47" t="s">
        <v>70</v>
      </c>
      <c r="G10" s="35">
        <v>2</v>
      </c>
      <c r="H10" s="47" t="s">
        <v>34</v>
      </c>
    </row>
    <row r="11" spans="1:8" ht="17.25" customHeight="1">
      <c r="A11" s="33">
        <v>5</v>
      </c>
      <c r="B11" s="11" t="s">
        <v>18</v>
      </c>
      <c r="C11" s="26" t="s">
        <v>19</v>
      </c>
      <c r="E11" s="43">
        <v>2</v>
      </c>
      <c r="F11" s="47" t="s">
        <v>6</v>
      </c>
      <c r="G11" s="35">
        <v>2</v>
      </c>
      <c r="H11" s="47" t="s">
        <v>6</v>
      </c>
    </row>
    <row r="12" spans="1:8" ht="17.25" customHeight="1">
      <c r="A12" s="33">
        <v>6</v>
      </c>
      <c r="B12" s="12" t="s">
        <v>20</v>
      </c>
      <c r="C12" s="27"/>
      <c r="E12" s="44">
        <v>2</v>
      </c>
      <c r="F12" s="48" t="s">
        <v>43</v>
      </c>
      <c r="G12" s="39">
        <v>2</v>
      </c>
      <c r="H12" s="51" t="s">
        <v>43</v>
      </c>
    </row>
    <row r="13" spans="1:8" ht="17.25" customHeight="1">
      <c r="A13" s="33">
        <v>7</v>
      </c>
      <c r="B13" s="12" t="s">
        <v>21</v>
      </c>
      <c r="C13" s="27"/>
      <c r="E13" s="45">
        <v>3</v>
      </c>
      <c r="F13" s="49" t="s">
        <v>37</v>
      </c>
      <c r="G13" s="37">
        <v>3</v>
      </c>
      <c r="H13" s="49" t="s">
        <v>37</v>
      </c>
    </row>
    <row r="14" spans="1:8" ht="17.25" customHeight="1" thickBot="1">
      <c r="A14" s="33">
        <v>8</v>
      </c>
      <c r="B14" s="13" t="s">
        <v>22</v>
      </c>
      <c r="C14" s="28"/>
      <c r="E14" s="42" t="s">
        <v>17</v>
      </c>
      <c r="F14" s="46"/>
      <c r="G14" s="3" t="s">
        <v>17</v>
      </c>
      <c r="H14" s="46"/>
    </row>
    <row r="15" spans="1:8" ht="17.25" customHeight="1">
      <c r="A15" s="33">
        <v>9</v>
      </c>
      <c r="B15" s="11" t="s">
        <v>23</v>
      </c>
      <c r="C15" s="23" t="s">
        <v>24</v>
      </c>
      <c r="E15" s="45">
        <v>4</v>
      </c>
      <c r="F15" s="49" t="s">
        <v>36</v>
      </c>
      <c r="G15" s="37">
        <v>4</v>
      </c>
      <c r="H15" s="49" t="s">
        <v>36</v>
      </c>
    </row>
    <row r="16" spans="1:8" ht="17.25" customHeight="1">
      <c r="A16" s="33">
        <v>10</v>
      </c>
      <c r="B16" s="12" t="s">
        <v>25</v>
      </c>
      <c r="C16" s="24"/>
      <c r="E16" s="42" t="s">
        <v>19</v>
      </c>
      <c r="F16" s="46"/>
      <c r="G16" s="3" t="s">
        <v>19</v>
      </c>
      <c r="H16" s="46"/>
    </row>
    <row r="17" spans="1:9" ht="17.25" customHeight="1" thickBot="1">
      <c r="A17" s="33">
        <v>11</v>
      </c>
      <c r="B17" s="12" t="s">
        <v>26</v>
      </c>
      <c r="C17" s="24"/>
      <c r="E17" s="43">
        <v>5</v>
      </c>
      <c r="F17" s="47" t="s">
        <v>47</v>
      </c>
      <c r="G17" s="35">
        <v>5</v>
      </c>
      <c r="H17" s="47" t="s">
        <v>44</v>
      </c>
    </row>
    <row r="18" spans="1:9" ht="17.25" customHeight="1" thickBot="1">
      <c r="A18" s="33">
        <v>12</v>
      </c>
      <c r="B18" s="9" t="s">
        <v>27</v>
      </c>
      <c r="C18" s="14" t="s">
        <v>28</v>
      </c>
      <c r="E18" s="43">
        <v>6</v>
      </c>
      <c r="F18" s="47" t="s">
        <v>9</v>
      </c>
      <c r="G18" s="35">
        <v>6</v>
      </c>
      <c r="H18" s="47" t="s">
        <v>9</v>
      </c>
      <c r="I18" s="22"/>
    </row>
    <row r="19" spans="1:9" ht="17.25" customHeight="1">
      <c r="A19" s="33">
        <v>13</v>
      </c>
      <c r="B19" s="15" t="s">
        <v>29</v>
      </c>
      <c r="C19" s="29" t="s">
        <v>30</v>
      </c>
      <c r="E19" s="43">
        <v>6</v>
      </c>
      <c r="F19" s="47" t="s">
        <v>7</v>
      </c>
      <c r="G19" s="35">
        <v>6</v>
      </c>
      <c r="H19" s="47" t="s">
        <v>7</v>
      </c>
    </row>
    <row r="20" spans="1:9" ht="17.25" customHeight="1">
      <c r="A20" s="33">
        <v>14</v>
      </c>
      <c r="B20" s="16" t="s">
        <v>31</v>
      </c>
      <c r="C20" s="30"/>
      <c r="E20" s="43">
        <v>6</v>
      </c>
      <c r="F20" s="47" t="s">
        <v>8</v>
      </c>
      <c r="G20" s="36">
        <v>6</v>
      </c>
      <c r="H20" s="48" t="s">
        <v>8</v>
      </c>
    </row>
    <row r="21" spans="1:9" ht="17.25" customHeight="1" thickBot="1">
      <c r="A21" s="33">
        <v>15</v>
      </c>
      <c r="B21" s="17" t="s">
        <v>32</v>
      </c>
      <c r="C21" s="31"/>
      <c r="E21" s="43">
        <v>6</v>
      </c>
      <c r="F21" s="47" t="s">
        <v>5</v>
      </c>
      <c r="G21" s="35">
        <v>6</v>
      </c>
      <c r="H21" s="47" t="s">
        <v>5</v>
      </c>
    </row>
    <row r="22" spans="1:9">
      <c r="E22" s="43">
        <v>7</v>
      </c>
      <c r="F22" s="47" t="s">
        <v>48</v>
      </c>
      <c r="G22" s="35">
        <v>7</v>
      </c>
      <c r="H22" s="47" t="s">
        <v>45</v>
      </c>
    </row>
    <row r="23" spans="1:9">
      <c r="E23" s="45">
        <v>8</v>
      </c>
      <c r="F23" s="49" t="s">
        <v>38</v>
      </c>
      <c r="G23" s="37">
        <v>8</v>
      </c>
      <c r="H23" s="49" t="s">
        <v>38</v>
      </c>
    </row>
    <row r="24" spans="1:9" ht="15.75">
      <c r="E24" s="42" t="s">
        <v>24</v>
      </c>
      <c r="F24" s="46"/>
      <c r="G24" s="3" t="s">
        <v>24</v>
      </c>
      <c r="H24" s="46"/>
    </row>
    <row r="25" spans="1:9">
      <c r="E25" s="43">
        <v>9</v>
      </c>
      <c r="F25" s="47" t="s">
        <v>40</v>
      </c>
      <c r="G25" s="35">
        <v>9</v>
      </c>
      <c r="H25" s="47" t="s">
        <v>40</v>
      </c>
    </row>
    <row r="26" spans="1:9">
      <c r="E26" s="43">
        <v>10</v>
      </c>
      <c r="F26" s="47" t="s">
        <v>39</v>
      </c>
      <c r="G26" s="35">
        <v>10</v>
      </c>
      <c r="H26" s="47" t="s">
        <v>39</v>
      </c>
    </row>
    <row r="27" spans="1:9">
      <c r="E27" s="156">
        <v>11</v>
      </c>
      <c r="F27" s="51"/>
      <c r="G27" s="38">
        <v>11</v>
      </c>
      <c r="H27" s="50"/>
    </row>
    <row r="28" spans="1:9" ht="15.75">
      <c r="E28" s="42" t="s">
        <v>28</v>
      </c>
      <c r="F28" s="46"/>
      <c r="G28" s="3" t="s">
        <v>28</v>
      </c>
      <c r="H28" s="46"/>
    </row>
    <row r="29" spans="1:9">
      <c r="E29" s="43">
        <v>12</v>
      </c>
      <c r="F29" s="47" t="s">
        <v>41</v>
      </c>
      <c r="G29" s="35">
        <v>12</v>
      </c>
      <c r="H29" s="47" t="s">
        <v>41</v>
      </c>
    </row>
    <row r="33" spans="5:8">
      <c r="E33" s="34"/>
      <c r="F33" s="34"/>
      <c r="G33" s="34"/>
      <c r="H33" s="34"/>
    </row>
    <row r="59" spans="7:8" ht="16.5" thickBot="1">
      <c r="G59" s="6"/>
      <c r="H59"/>
    </row>
    <row r="60" spans="7:8" ht="16.5" thickBot="1">
      <c r="G60" s="32"/>
      <c r="H60"/>
    </row>
    <row r="61" spans="7:8" ht="15.75">
      <c r="H61"/>
    </row>
    <row r="62" spans="7:8" ht="15.75">
      <c r="H62"/>
    </row>
    <row r="63" spans="7:8" ht="15.75">
      <c r="H63"/>
    </row>
    <row r="64" spans="7:8" ht="15.75">
      <c r="H64"/>
    </row>
    <row r="65" spans="5:8" ht="15.75">
      <c r="H65"/>
    </row>
    <row r="66" spans="5:8" ht="15.75">
      <c r="H66"/>
    </row>
    <row r="67" spans="5:8" ht="15.75">
      <c r="H67"/>
    </row>
    <row r="68" spans="5:8" ht="15.75">
      <c r="H68"/>
    </row>
    <row r="69" spans="5:8" ht="15.75">
      <c r="H69" s="21"/>
    </row>
    <row r="70" spans="5:8" ht="15.75">
      <c r="H70"/>
    </row>
    <row r="71" spans="5:8" ht="15.75">
      <c r="H71"/>
    </row>
    <row r="72" spans="5:8" ht="15.75">
      <c r="H72"/>
    </row>
    <row r="73" spans="5:8" ht="15.75">
      <c r="H73"/>
    </row>
    <row r="74" spans="5:8" ht="15.75">
      <c r="H74"/>
    </row>
    <row r="75" spans="5:8" ht="15.75">
      <c r="H75"/>
    </row>
    <row r="76" spans="5:8" ht="15.75">
      <c r="H76"/>
    </row>
    <row r="77" spans="5:8" ht="15.75">
      <c r="H77"/>
    </row>
    <row r="78" spans="5:8" ht="15.75">
      <c r="E78"/>
      <c r="F78"/>
      <c r="G78" s="6"/>
      <c r="H78"/>
    </row>
    <row r="79" spans="5:8" ht="15.75">
      <c r="E79"/>
      <c r="F79"/>
      <c r="G79" s="18" t="s">
        <v>12</v>
      </c>
      <c r="H79"/>
    </row>
    <row r="80" spans="5:8" ht="63.75">
      <c r="E80"/>
      <c r="F80"/>
      <c r="G80" s="19" t="s">
        <v>14</v>
      </c>
      <c r="H80"/>
    </row>
    <row r="81" spans="5:8" ht="51">
      <c r="E81"/>
      <c r="F81"/>
      <c r="G81" s="19" t="s">
        <v>17</v>
      </c>
      <c r="H81"/>
    </row>
    <row r="82" spans="5:8" ht="15.75">
      <c r="E82"/>
      <c r="F82"/>
      <c r="G82" s="18" t="s">
        <v>19</v>
      </c>
      <c r="H82"/>
    </row>
    <row r="83" spans="5:8" ht="38.25">
      <c r="E83"/>
      <c r="F83"/>
      <c r="G83" s="19" t="s">
        <v>24</v>
      </c>
      <c r="H83"/>
    </row>
    <row r="84" spans="5:8" ht="15.75">
      <c r="E84"/>
      <c r="F84"/>
      <c r="G84" s="20" t="s">
        <v>28</v>
      </c>
      <c r="H84"/>
    </row>
    <row r="85" spans="5:8" ht="15.75">
      <c r="E85"/>
      <c r="F85"/>
      <c r="G85" s="18" t="s">
        <v>30</v>
      </c>
      <c r="H85"/>
    </row>
    <row r="86" spans="5:8" ht="15.75">
      <c r="E86"/>
      <c r="F86"/>
      <c r="G86" s="6"/>
      <c r="H86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7030A0"/>
  </sheetPr>
  <dimension ref="A1:N48"/>
  <sheetViews>
    <sheetView zoomScale="70" zoomScaleNormal="70" workbookViewId="0">
      <selection activeCell="C30" sqref="C30"/>
    </sheetView>
  </sheetViews>
  <sheetFormatPr defaultRowHeight="15"/>
  <cols>
    <col min="3" max="3" width="41.28515625" bestFit="1" customWidth="1"/>
    <col min="4" max="5" width="41.28515625" customWidth="1"/>
    <col min="6" max="10" width="15.140625" customWidth="1"/>
    <col min="13" max="13" width="42" customWidth="1"/>
    <col min="14" max="14" width="27.28515625" customWidth="1"/>
  </cols>
  <sheetData>
    <row r="1" spans="1:14">
      <c r="C1" t="s">
        <v>553</v>
      </c>
    </row>
    <row r="2" spans="1:14">
      <c r="A2" s="528" t="s">
        <v>695</v>
      </c>
      <c r="B2" s="528" t="s">
        <v>696</v>
      </c>
      <c r="C2" s="531" t="s">
        <v>219</v>
      </c>
      <c r="D2" s="532"/>
      <c r="E2" s="532"/>
      <c r="F2" s="532"/>
      <c r="G2" s="532"/>
      <c r="H2" s="532"/>
      <c r="I2" s="532"/>
      <c r="J2" s="532"/>
      <c r="M2" s="529" t="s">
        <v>697</v>
      </c>
      <c r="N2" s="529" t="s">
        <v>698</v>
      </c>
    </row>
    <row r="3" spans="1:14">
      <c r="A3" s="33">
        <f>HLOOKUP(B3,superado_exemplos!$A$6:$EI$10,2,0)</f>
        <v>0</v>
      </c>
      <c r="B3" s="33">
        <f>HLOOKUP(ROW(3:3)-2,superado_exemplos!$A$5:$EI$13,2,FALSE)</f>
        <v>1</v>
      </c>
      <c r="C3" s="33">
        <f>HLOOKUP(ROW(3:3)-2,superado_exemplos!$A$5:$EI$13,8,FALSE)</f>
        <v>2</v>
      </c>
      <c r="D3" s="33"/>
      <c r="E3" s="33"/>
      <c r="F3" s="33"/>
      <c r="G3" s="33"/>
      <c r="H3" s="33"/>
      <c r="I3" s="33"/>
      <c r="J3" s="33"/>
      <c r="M3" s="33" t="str">
        <f>IF(B3=1,"Manifestação de Interesse Privado",0)</f>
        <v>Manifestação de Interesse Privado</v>
      </c>
    </row>
    <row r="4" spans="1:14">
      <c r="A4" s="33">
        <f>HLOOKUP(B4,superado_exemplos!$A$6:$EI$10,2,0)</f>
        <v>0</v>
      </c>
      <c r="B4" s="33">
        <f>HLOOKUP(ROW(4:4)-2,superado_exemplos!$A$5:$EI$13,2,FALSE)</f>
        <v>8</v>
      </c>
      <c r="C4" s="33" t="str">
        <f>HLOOKUP(ROW(4:4)-2,superado_exemplos!$A$5:$EI$13,8,FALSE)</f>
        <v>2016-0.193.579-6</v>
      </c>
      <c r="D4" s="33"/>
      <c r="E4" s="33"/>
      <c r="F4" s="33"/>
      <c r="G4" s="33"/>
      <c r="H4" s="33"/>
      <c r="I4" s="33"/>
      <c r="J4" s="33"/>
    </row>
    <row r="5" spans="1:14">
      <c r="A5" s="33">
        <f>HLOOKUP(B5,superado_exemplos!$A$6:$EI$10,2,0)</f>
        <v>1</v>
      </c>
      <c r="B5" s="33">
        <f>HLOOKUP(ROW(5:5)-2,superado_exemplos!$A$5:$EI$13,2,FALSE)</f>
        <v>13</v>
      </c>
      <c r="C5" s="33" t="str">
        <f>HLOOKUP(ROW(5:5)-2,superado_exemplos!$A$5:$EI$13,8,FALSE)</f>
        <v>STD: 71992</v>
      </c>
      <c r="D5" s="33"/>
      <c r="E5" s="33"/>
      <c r="F5" s="33"/>
      <c r="G5" s="33"/>
      <c r="H5" s="33"/>
      <c r="I5" s="33"/>
      <c r="J5" s="33"/>
    </row>
    <row r="6" spans="1:14">
      <c r="A6" s="33">
        <f>HLOOKUP(B6,superado_exemplos!$A$6:$EI$10,2,0)</f>
        <v>1</v>
      </c>
      <c r="B6" s="33">
        <f>HLOOKUP(ROW(6:6)-2,superado_exemplos!$A$5:$EI$13,2,FALSE)</f>
        <v>18</v>
      </c>
      <c r="C6" s="33" t="str">
        <f>HLOOKUP(ROW(6:6)-2,superado_exemplos!$A$5:$EI$13,8,FALSE)</f>
        <v>SIM</v>
      </c>
      <c r="D6" s="33"/>
      <c r="E6" s="33"/>
      <c r="F6" s="33"/>
      <c r="G6" s="33"/>
      <c r="H6" s="33"/>
      <c r="I6" s="33"/>
      <c r="J6" s="33"/>
    </row>
    <row r="7" spans="1:14">
      <c r="A7" s="33">
        <f>HLOOKUP(B7,superado_exemplos!$A$6:$EI$10,2,0)</f>
        <v>1</v>
      </c>
      <c r="B7" s="33">
        <f>HLOOKUP(ROW(7:7)-2,superado_exemplos!$A$5:$EI$13,2,FALSE)</f>
        <v>19</v>
      </c>
      <c r="C7" s="33" t="str">
        <f>HLOOKUP(ROW(7:7)-2,superado_exemplos!$A$5:$EI$13,8,FALSE)</f>
        <v>VL1_19GE_CP_Texto</v>
      </c>
      <c r="D7" s="33"/>
      <c r="E7" s="33"/>
      <c r="F7" s="33"/>
      <c r="G7" s="33"/>
      <c r="H7" s="33"/>
      <c r="I7" s="33"/>
      <c r="J7" s="33"/>
    </row>
    <row r="8" spans="1:14">
      <c r="A8" s="33">
        <f>HLOOKUP(B8,superado_exemplos!$A$6:$EI$10,2,0)</f>
        <v>1</v>
      </c>
      <c r="B8" s="33">
        <f>HLOOKUP(ROW(8:8)-2,superado_exemplos!$A$5:$EI$13,2,FALSE)</f>
        <v>20</v>
      </c>
      <c r="C8" s="33" t="str">
        <f>HLOOKUP(ROW(8:8)-2,superado_exemplos!$A$5:$EI$13,8,FALSE)</f>
        <v>-</v>
      </c>
      <c r="D8" s="33"/>
      <c r="E8" s="33"/>
      <c r="F8" s="33"/>
      <c r="G8" s="33"/>
      <c r="H8" s="33"/>
      <c r="I8" s="33"/>
      <c r="J8" s="33"/>
    </row>
    <row r="9" spans="1:14">
      <c r="A9" s="33">
        <f>HLOOKUP(B9,superado_exemplos!$A$6:$EI$10,2,0)</f>
        <v>2</v>
      </c>
      <c r="B9" s="33">
        <f>HLOOKUP(ROW(9:9)-2,superado_exemplos!$A$5:$EI$13,2,FALSE)</f>
        <v>24</v>
      </c>
      <c r="C9" s="33" t="str">
        <f>HLOOKUP(ROW(9:9)-2,superado_exemplos!$A$5:$EI$13,8,FALSE)</f>
        <v>-</v>
      </c>
      <c r="D9" s="33"/>
      <c r="E9" s="33"/>
      <c r="F9" s="33"/>
      <c r="G9" s="33"/>
      <c r="H9" s="33"/>
      <c r="I9" s="33"/>
      <c r="J9" s="33"/>
    </row>
    <row r="10" spans="1:14">
      <c r="A10" s="33">
        <f>HLOOKUP(B10,superado_exemplos!$A$6:$EI$10,2,0)</f>
        <v>2</v>
      </c>
      <c r="B10" s="33">
        <f>HLOOKUP(ROW(10:10)-2,superado_exemplos!$A$5:$EI$13,2,FALSE)</f>
        <v>30</v>
      </c>
      <c r="C10" s="33" t="str">
        <f>HLOOKUP(ROW(10:10)-2,superado_exemplos!$A$5:$EI$13,8,FALSE)</f>
        <v>-</v>
      </c>
      <c r="D10" s="33"/>
      <c r="E10" s="33"/>
      <c r="F10" s="33"/>
      <c r="G10" s="33"/>
      <c r="H10" s="33"/>
      <c r="I10" s="33"/>
      <c r="J10" s="33"/>
    </row>
    <row r="11" spans="1:14">
      <c r="A11" s="33">
        <f>HLOOKUP(B11,superado_exemplos!$A$6:$EI$10,2,0)</f>
        <v>2</v>
      </c>
      <c r="B11" s="33">
        <f>HLOOKUP(ROW(11:11)-2,superado_exemplos!$A$5:$EI$13,2,FALSE)</f>
        <v>39</v>
      </c>
      <c r="C11" s="33" t="str">
        <f>HLOOKUP(ROW(11:11)-2,superado_exemplos!$A$5:$EI$13,8,FALSE)</f>
        <v>VL2_39AD_CP_Contribuicoes</v>
      </c>
      <c r="D11" s="33"/>
      <c r="E11" s="33"/>
      <c r="F11" s="33"/>
      <c r="G11" s="33"/>
      <c r="H11" s="33"/>
      <c r="I11" s="33"/>
      <c r="J11" s="33"/>
    </row>
    <row r="12" spans="1:14">
      <c r="A12" s="33">
        <f>HLOOKUP(B12,superado_exemplos!$A$6:$EI$10,2,0)</f>
        <v>2</v>
      </c>
      <c r="B12" s="33">
        <f>HLOOKUP(ROW(12:12)-2,superado_exemplos!$A$5:$EI$13,2,FALSE)</f>
        <v>41</v>
      </c>
      <c r="C12" s="33" t="str">
        <f>HLOOKUP(ROW(12:12)-2,superado_exemplos!$A$5:$EI$13,8,FALSE)</f>
        <v>Aprovado</v>
      </c>
      <c r="D12" s="33"/>
      <c r="E12" s="33"/>
      <c r="F12" s="33"/>
      <c r="G12" s="33"/>
      <c r="H12" s="33"/>
      <c r="I12" s="33"/>
      <c r="J12" s="33"/>
    </row>
    <row r="13" spans="1:14">
      <c r="A13" s="33">
        <f>HLOOKUP(B13,superado_exemplos!$A$6:$EI$10,2,0)</f>
        <v>3</v>
      </c>
      <c r="B13" s="33">
        <f>HLOOKUP(ROW(13:13)-2,superado_exemplos!$A$5:$EI$13,2,FALSE)</f>
        <v>49</v>
      </c>
      <c r="C13" s="33" t="str">
        <f>HLOOKUP(ROW(13:13)-2,superado_exemplos!$A$5:$EI$13,8,FALSE)</f>
        <v>-</v>
      </c>
      <c r="D13" s="33"/>
      <c r="E13" s="33"/>
      <c r="F13" s="33"/>
      <c r="G13" s="33"/>
      <c r="H13" s="33"/>
      <c r="I13" s="33"/>
      <c r="J13" s="33"/>
    </row>
    <row r="14" spans="1:14">
      <c r="A14" s="33">
        <f>HLOOKUP(B14,superado_exemplos!$A$6:$EI$10,2,0)</f>
        <v>3</v>
      </c>
      <c r="B14" s="33">
        <f>HLOOKUP(ROW(14:14)-2,superado_exemplos!$A$5:$EI$13,2,FALSE)</f>
        <v>52</v>
      </c>
      <c r="C14" s="33" t="str">
        <f>HLOOKUP(ROW(14:14)-2,superado_exemplos!$A$5:$EI$13,8,FALSE)</f>
        <v>-</v>
      </c>
      <c r="D14" s="33"/>
      <c r="E14" s="33"/>
      <c r="F14" s="33"/>
      <c r="G14" s="33"/>
      <c r="H14" s="33"/>
      <c r="I14" s="33"/>
      <c r="J14" s="33"/>
    </row>
    <row r="15" spans="1:14">
      <c r="A15" s="33">
        <f>HLOOKUP(B15,superado_exemplos!$A$6:$EI$10,2,0)</f>
        <v>5</v>
      </c>
      <c r="B15" s="33">
        <f>HLOOKUP(ROW(15:15)-2,superado_exemplos!$A$5:$EI$13,2,FALSE)</f>
        <v>65</v>
      </c>
      <c r="C15" s="33" t="str">
        <f>HLOOKUP(ROW(15:15)-2,superado_exemplos!$A$5:$EI$13,8,FALSE)</f>
        <v>-</v>
      </c>
      <c r="D15" s="33"/>
      <c r="E15" s="33"/>
      <c r="F15" s="33"/>
      <c r="G15" s="33"/>
      <c r="H15" s="33"/>
      <c r="I15" s="33"/>
      <c r="J15" s="33"/>
    </row>
    <row r="16" spans="1:14">
      <c r="A16" s="33">
        <f>HLOOKUP(B16,superado_exemplos!$A$6:$EI$10,2,0)</f>
        <v>5</v>
      </c>
      <c r="B16" s="33">
        <f>HLOOKUP(ROW(16:16)-2,superado_exemplos!$A$5:$EI$13,2,FALSE)</f>
        <v>71</v>
      </c>
      <c r="C16" s="33" t="str">
        <f>HLOOKUP(ROW(16:16)-2,superado_exemplos!$A$5:$EI$13,8,FALSE)</f>
        <v>-</v>
      </c>
      <c r="D16" s="33"/>
      <c r="E16" s="33"/>
      <c r="F16" s="33"/>
      <c r="G16" s="33"/>
      <c r="H16" s="33"/>
      <c r="I16" s="33"/>
      <c r="J16" s="33"/>
    </row>
    <row r="17" spans="1:10">
      <c r="A17" s="33">
        <f>HLOOKUP(B17,superado_exemplos!$A$6:$EI$10,2,0)</f>
        <v>5</v>
      </c>
      <c r="B17" s="33">
        <f>HLOOKUP(ROW(17:17)-2,superado_exemplos!$A$5:$EI$13,2,FALSE)</f>
        <v>73</v>
      </c>
      <c r="C17" s="33" t="str">
        <f>HLOOKUP(ROW(17:17)-2,superado_exemplos!$A$5:$EI$13,8,FALSE)</f>
        <v>-</v>
      </c>
      <c r="D17" s="33"/>
      <c r="E17" s="33"/>
      <c r="F17" s="33"/>
      <c r="G17" s="33"/>
      <c r="H17" s="33"/>
      <c r="I17" s="33"/>
      <c r="J17" s="33"/>
    </row>
    <row r="18" spans="1:10">
      <c r="A18" s="33">
        <f>HLOOKUP(B18,superado_exemplos!$A$6:$EI$10,2,0)</f>
        <v>5</v>
      </c>
      <c r="B18" s="33">
        <f>HLOOKUP(ROW(18:18)-2,superado_exemplos!$A$5:$EI$13,2,FALSE)</f>
        <v>77</v>
      </c>
      <c r="C18" s="33" t="str">
        <f>HLOOKUP(ROW(18:18)-2,superado_exemplos!$A$5:$EI$13,8,FALSE)</f>
        <v>-</v>
      </c>
      <c r="D18" s="33"/>
      <c r="E18" s="33"/>
      <c r="F18" s="33"/>
      <c r="G18" s="33"/>
      <c r="H18" s="33"/>
      <c r="I18" s="33"/>
      <c r="J18" s="33"/>
    </row>
    <row r="19" spans="1:10">
      <c r="A19" s="33">
        <f>HLOOKUP(B19,superado_exemplos!$A$6:$EI$10,2,0)</f>
        <v>5</v>
      </c>
      <c r="B19" s="33">
        <f>HLOOKUP(ROW(19:19)-2,superado_exemplos!$A$5:$EI$13,2,FALSE)</f>
        <v>78</v>
      </c>
      <c r="C19" s="33" t="str">
        <f>HLOOKUP(ROW(19:19)-2,superado_exemplos!$A$5:$EI$13,8,FALSE)</f>
        <v>-</v>
      </c>
      <c r="D19" s="33"/>
      <c r="E19" s="33"/>
      <c r="F19" s="33"/>
      <c r="G19" s="33"/>
      <c r="H19" s="33"/>
      <c r="I19" s="33"/>
      <c r="J19" s="33"/>
    </row>
    <row r="20" spans="1:10">
      <c r="A20" s="33">
        <f>HLOOKUP(B20,superado_exemplos!$A$6:$EI$10,2,0)</f>
        <v>5</v>
      </c>
      <c r="B20" s="33">
        <f>HLOOKUP(ROW(20:20)-2,superado_exemplos!$A$5:$EI$13,2,FALSE)</f>
        <v>83</v>
      </c>
      <c r="C20" s="33" t="str">
        <f>HLOOKUP(ROW(20:20)-2,superado_exemplos!$A$5:$EI$13,8,FALSE)</f>
        <v>-</v>
      </c>
      <c r="D20" s="33"/>
      <c r="E20" s="33"/>
      <c r="F20" s="33"/>
      <c r="G20" s="33"/>
      <c r="H20" s="33"/>
      <c r="I20" s="33"/>
      <c r="J20" s="33"/>
    </row>
    <row r="21" spans="1:10">
      <c r="A21" s="33">
        <f>HLOOKUP(B21,superado_exemplos!$A$6:$EI$10,2,0)</f>
        <v>5</v>
      </c>
      <c r="B21" s="33">
        <f>HLOOKUP(ROW(21:21)-2,superado_exemplos!$A$5:$EI$13,2,FALSE)</f>
        <v>84</v>
      </c>
      <c r="C21" s="33" t="str">
        <f>HLOOKUP(ROW(21:21)-2,superado_exemplos!$A$5:$EI$13,8,FALSE)</f>
        <v>-</v>
      </c>
      <c r="D21" s="33"/>
      <c r="E21" s="33"/>
      <c r="F21" s="33"/>
      <c r="G21" s="33"/>
      <c r="H21" s="33"/>
      <c r="I21" s="33"/>
      <c r="J21" s="33"/>
    </row>
    <row r="22" spans="1:10">
      <c r="A22" s="33">
        <f>HLOOKUP(B22,superado_exemplos!$A$6:$EI$10,2,0)</f>
        <v>5</v>
      </c>
      <c r="B22" s="33">
        <f>HLOOKUP(ROW(22:22)-2,superado_exemplos!$A$5:$EI$13,2,FALSE)</f>
        <v>85</v>
      </c>
      <c r="C22" s="33" t="str">
        <f>HLOOKUP(ROW(22:22)-2,superado_exemplos!$A$5:$EI$13,8,FALSE)</f>
        <v>-</v>
      </c>
      <c r="D22" s="33"/>
      <c r="E22" s="33"/>
      <c r="F22" s="33"/>
      <c r="G22" s="33"/>
      <c r="H22" s="33"/>
      <c r="I22" s="33"/>
      <c r="J22" s="33"/>
    </row>
    <row r="23" spans="1:10">
      <c r="A23" s="33">
        <f>HLOOKUP(B23,superado_exemplos!$A$6:$EI$10,2,0)</f>
        <v>5</v>
      </c>
      <c r="B23" s="33">
        <f>HLOOKUP(ROW(23:23)-2,superado_exemplos!$A$5:$EI$13,2,FALSE)</f>
        <v>90</v>
      </c>
      <c r="C23" s="33" t="str">
        <f>HLOOKUP(ROW(23:23)-2,superado_exemplos!$A$5:$EI$13,8,FALSE)</f>
        <v>-</v>
      </c>
      <c r="D23" s="33"/>
      <c r="E23" s="33"/>
      <c r="F23" s="33"/>
      <c r="G23" s="33"/>
      <c r="H23" s="33"/>
      <c r="I23" s="33"/>
      <c r="J23" s="33"/>
    </row>
    <row r="24" spans="1:10">
      <c r="A24" s="33">
        <f>HLOOKUP(B24,superado_exemplos!$A$6:$EI$10,2,0)</f>
        <v>7</v>
      </c>
      <c r="B24" s="33">
        <f>HLOOKUP(ROW(24:24)-2,superado_exemplos!$A$5:$EI$13,2,FALSE)</f>
        <v>112</v>
      </c>
      <c r="C24" s="33" t="str">
        <f>HLOOKUP(ROW(24:24)-2,superado_exemplos!$A$5:$EI$13,8,FALSE)</f>
        <v>-</v>
      </c>
      <c r="D24" s="33"/>
      <c r="E24" s="33"/>
      <c r="F24" s="33"/>
      <c r="G24" s="33"/>
      <c r="H24" s="33"/>
      <c r="I24" s="33"/>
      <c r="J24" s="33"/>
    </row>
    <row r="25" spans="1:10">
      <c r="A25" s="33">
        <f>HLOOKUP(B25,superado_exemplos!$A$6:$EI$10,2,0)</f>
        <v>8</v>
      </c>
      <c r="B25" s="33">
        <f>HLOOKUP(ROW(25:25)-2,superado_exemplos!$A$5:$EI$13,2,FALSE)</f>
        <v>123</v>
      </c>
      <c r="C25" s="33" t="str">
        <f>HLOOKUP(ROW(25:25)-2,superado_exemplos!$A$5:$EI$13,8,FALSE)</f>
        <v>sim</v>
      </c>
      <c r="D25" s="33"/>
      <c r="E25" s="33"/>
      <c r="F25" s="33"/>
      <c r="G25" s="33"/>
      <c r="H25" s="33"/>
      <c r="I25" s="33"/>
      <c r="J25" s="33"/>
    </row>
    <row r="26" spans="1:10">
      <c r="B26" s="530">
        <f>HLOOKUP(ROW(26:26)-25,superado_exemplos!$A$5:$EI$13,2,FALSE)</f>
        <v>1</v>
      </c>
      <c r="C26" s="530">
        <f>HLOOKUP(ROW(26:26)-25,superado_exemplos!$A$5:$EI$13,9,FALSE)</f>
        <v>5</v>
      </c>
      <c r="D26" s="530"/>
      <c r="E26" s="530"/>
      <c r="F26" s="530"/>
      <c r="G26" s="530"/>
      <c r="H26" s="530"/>
      <c r="I26" s="530"/>
      <c r="J26" s="530"/>
    </row>
    <row r="27" spans="1:10">
      <c r="B27" s="530">
        <f>HLOOKUP(ROW(27:27)-25,superado_exemplos!$A$5:$EI$13,2,FALSE)</f>
        <v>8</v>
      </c>
      <c r="C27" t="str">
        <f>HLOOKUP(ROW(27:27)-25,superado_exemplos!$A$5:$EI$13,9,FALSE)</f>
        <v>7810.2018/0000072-6</v>
      </c>
    </row>
    <row r="28" spans="1:10">
      <c r="B28" s="530">
        <f>HLOOKUP(ROW(28:28)-25,superado_exemplos!$A$5:$EI$13,2,FALSE)</f>
        <v>13</v>
      </c>
      <c r="C28" t="str">
        <f>HLOOKUP(ROW(28:28)-25,superado_exemplos!$A$5:$EI$13,9,FALSE)</f>
        <v>-</v>
      </c>
    </row>
    <row r="29" spans="1:10">
      <c r="B29" s="530">
        <f>HLOOKUP(ROW(29:29)-25,superado_exemplos!$A$5:$EI$13,2,FALSE)</f>
        <v>18</v>
      </c>
      <c r="C29" t="str">
        <f>HLOOKUP(ROW(29:29)-25,superado_exemplos!$A$5:$EI$13,9,FALSE)</f>
        <v>SIM</v>
      </c>
    </row>
    <row r="30" spans="1:10">
      <c r="B30" s="530">
        <f>HLOOKUP(ROW(30:30)-25,superado_exemplos!$A$5:$EI$13,2,FALSE)</f>
        <v>19</v>
      </c>
      <c r="C30" t="str">
        <f>HLOOKUP(ROW(30:30)-25,superado_exemplos!$A$5:$EI$13,9,FALSE)</f>
        <v>ACJ1_19GE_CP_Texto</v>
      </c>
    </row>
    <row r="31" spans="1:10">
      <c r="B31" s="530">
        <f>HLOOKUP(ROW(31:31)-25,superado_exemplos!$A$5:$EI$13,2,FALSE)</f>
        <v>20</v>
      </c>
      <c r="C31" t="str">
        <f>HLOOKUP(ROW(31:31)-25,superado_exemplos!$A$5:$EI$13,9,FALSE)</f>
        <v>-</v>
      </c>
    </row>
    <row r="32" spans="1:10">
      <c r="B32" s="530">
        <f>HLOOKUP(ROW(32:32)-25,superado_exemplos!$A$5:$EI$13,2,FALSE)</f>
        <v>24</v>
      </c>
      <c r="C32" t="str">
        <f>HLOOKUP(ROW(32:32)-25,superado_exemplos!$A$5:$EI$13,9,FALSE)</f>
        <v>-</v>
      </c>
    </row>
    <row r="33" spans="2:5">
      <c r="B33" s="530">
        <f>HLOOKUP(ROW(33:33)-25,superado_exemplos!$A$5:$EI$13,2,FALSE)</f>
        <v>30</v>
      </c>
      <c r="C33" t="str">
        <f>HLOOKUP(ROW(33:33)-25,superado_exemplos!$A$5:$EI$13,9,FALSE)</f>
        <v>-</v>
      </c>
    </row>
    <row r="34" spans="2:5">
      <c r="B34" s="530">
        <f>HLOOKUP(ROW(34:34)-25,superado_exemplos!$A$5:$EI$13,2,FALSE)</f>
        <v>39</v>
      </c>
      <c r="C34" t="str">
        <f>HLOOKUP(ROW(34:34)-25,superado_exemplos!$A$5:$EI$13,9,FALSE)</f>
        <v>ACJ2_39AD_CP_Contribuicoes</v>
      </c>
    </row>
    <row r="35" spans="2:5">
      <c r="B35" s="530">
        <f>HLOOKUP(ROW(35:35)-25,superado_exemplos!$A$5:$EI$13,2,FALSE)</f>
        <v>41</v>
      </c>
      <c r="C35" t="str">
        <f>HLOOKUP(ROW(35:35)-25,superado_exemplos!$A$5:$EI$13,9,FALSE)</f>
        <v>Aprovado</v>
      </c>
    </row>
    <row r="36" spans="2:5">
      <c r="B36" s="530">
        <f>HLOOKUP(ROW(36:36)-25,superado_exemplos!$A$5:$EI$13,2,FALSE)</f>
        <v>49</v>
      </c>
      <c r="C36" t="str">
        <f>HLOOKUP(ROW(36:36)-25,superado_exemplos!$A$5:$EI$13,9,FALSE)</f>
        <v>-</v>
      </c>
    </row>
    <row r="37" spans="2:5">
      <c r="B37" s="530">
        <f>HLOOKUP(ROW(37:37)-25,superado_exemplos!$A$5:$EI$13,2,FALSE)</f>
        <v>52</v>
      </c>
      <c r="C37" t="str">
        <f>HLOOKUP(ROW(37:37)-25,superado_exemplos!$A$5:$EI$13,9,FALSE)</f>
        <v>-</v>
      </c>
    </row>
    <row r="38" spans="2:5">
      <c r="B38" s="530">
        <f>HLOOKUP(ROW(38:38)-25,superado_exemplos!$A$5:$EI$13,2,FALSE)</f>
        <v>65</v>
      </c>
      <c r="C38" t="str">
        <f>HLOOKUP(ROW(38:38)-25,superado_exemplos!$A$5:$EI$13,9,FALSE)</f>
        <v>-</v>
      </c>
    </row>
    <row r="39" spans="2:5">
      <c r="B39" s="530">
        <f>HLOOKUP(ROW(39:39)-25,superado_exemplos!$A$5:$EI$13,2,FALSE)</f>
        <v>71</v>
      </c>
      <c r="C39" t="str">
        <f>HLOOKUP(ROW(39:39)-25,superado_exemplos!$A$5:$EI$13,9,FALSE)</f>
        <v>-</v>
      </c>
    </row>
    <row r="40" spans="2:5">
      <c r="B40" s="530">
        <f>HLOOKUP(ROW(40:40)-25,superado_exemplos!$A$5:$EI$13,2,FALSE)</f>
        <v>73</v>
      </c>
      <c r="C40" t="str">
        <f>HLOOKUP(ROW(40:40)-25,superado_exemplos!$A$5:$EI$13,9,FALSE)</f>
        <v>Consulta Pública Inernet e Audiência Pública</v>
      </c>
    </row>
    <row r="41" spans="2:5">
      <c r="B41" s="530">
        <f>HLOOKUP(ROW(41:41)-25,superado_exemplos!$A$5:$EI$13,2,FALSE)</f>
        <v>77</v>
      </c>
      <c r="C41">
        <f>HLOOKUP(ROW(41:41)-25,superado_exemplos!$A$5:$EI$13,9,FALSE)</f>
        <v>43171</v>
      </c>
    </row>
    <row r="42" spans="2:5">
      <c r="B42" s="530">
        <f>HLOOKUP(ROW(42:42)-25,superado_exemplos!$A$5:$EI$13,2,FALSE)</f>
        <v>78</v>
      </c>
      <c r="C42" t="str">
        <f>HLOOKUP(ROW(42:42)-25,superado_exemplos!$A$5:$EI$13,9,FALSE)</f>
        <v>-</v>
      </c>
    </row>
    <row r="43" spans="2:5">
      <c r="B43" s="530">
        <f>HLOOKUP(ROW(43:43)-25,superado_exemplos!$A$5:$EI$13,2,FALSE)</f>
        <v>83</v>
      </c>
      <c r="C43" t="str">
        <f>HLOOKUP(ROW(43:43)-25,superado_exemplos!$A$5:$EI$13,9,FALSE)</f>
        <v>ACJ5_83AD_CP_Contribuicoes</v>
      </c>
    </row>
    <row r="44" spans="2:5">
      <c r="B44" s="530">
        <f>HLOOKUP(ROW(44:44)-25,superado_exemplos!$A$5:$EI$13,2,FALSE)</f>
        <v>84</v>
      </c>
      <c r="C44" t="str">
        <f>HLOOKUP(ROW(44:44)-25,superado_exemplos!$A$5:$EI$13,9,FALSE)</f>
        <v>-</v>
      </c>
    </row>
    <row r="45" spans="2:5">
      <c r="B45" s="530">
        <f>HLOOKUP(ROW(45:45)-25,superado_exemplos!$A$5:$EI$13,2,FALSE)</f>
        <v>85</v>
      </c>
      <c r="C45" t="str">
        <f>HLOOKUP(ROW(45:45)-25,superado_exemplos!$A$5:$EI$13,9,FALSE)</f>
        <v>-</v>
      </c>
    </row>
    <row r="46" spans="2:5">
      <c r="B46" s="530">
        <f>HLOOKUP(ROW(46:46)-25,superado_exemplos!$A$5:$EI$13,2,FALSE)</f>
        <v>90</v>
      </c>
      <c r="C46" t="str">
        <f>IFERROR(MID(HLOOKUP(ROW(46:46)-25,superado_exemplos!$A$5:$EI$13,9,FALSE),1,SEARCH(";",HLOOKUP(ROW(46:46)-25,superado_exemplos!$A$5:$EI$13,9,FALSE))-1),HLOOKUP(ROW(46:46)-25,superado_exemplos!$A$5:$EI$13,9,FALSE))</f>
        <v>ACJ5_90AD_AP1_Lista</v>
      </c>
      <c r="D46" t="str">
        <f>IFERROR(MID(HLOOKUP(ROW(46:46)-25,superado_exemplos!$A$5:$EI$13,9,FALSE),SEARCH(";",HLOOKUP(ROW(46:46)-25,superado_exemplos!$A$5:$EI$13,9,FALSE))+1,SEARCH(";",HLOOKUP(ROW(46:46)-25,superado_exemplos!$A$5:$EI$13,9,FALSE))-1),HLOOKUP(ROW(46:46)-25,superado_exemplos!$A$5:$EI$13,9,FALSE))</f>
        <v xml:space="preserve">  ACJ5_90AD_AP1_Ata</v>
      </c>
      <c r="E46" t="str">
        <f>IFERROR(MID(HLOOKUP(ROW(46:46)-25,superado_exemplos!$A$5:$EI$13,9,FALSE),SEARCH(";",HLOOKUP(ROW(46:46)-25,superado_exemplos!$A$5:$EI$13,9,FALSE))+1,SEARCH(";",HLOOKUP(ROW(46:46)-25,superado_exemplos!$A$5:$EI$13,9,FALSE))-1),HLOOKUP(ROW(46:46)-25,superado_exemplos!$A$5:$EI$13,9,FALSE))</f>
        <v xml:space="preserve">  ACJ5_90AD_AP1_Ata</v>
      </c>
    </row>
    <row r="47" spans="2:5">
      <c r="B47" s="530">
        <f>HLOOKUP(ROW(47:47)-25,superado_exemplos!$A$5:$EI$13,2,FALSE)</f>
        <v>112</v>
      </c>
      <c r="C47" t="str">
        <f>HLOOKUP(ROW(47:47)-25,superado_exemplos!$A$5:$EI$13,9,FALSE)</f>
        <v>-</v>
      </c>
    </row>
    <row r="48" spans="2:5">
      <c r="B48" s="530">
        <f>HLOOKUP(ROW(48:48)-25,superado_exemplos!$A$5:$EI$13,2,FALSE)</f>
        <v>123</v>
      </c>
      <c r="C48" t="str">
        <f>HLOOKUP(ROW(48:48)-25,superado_exemplos!$A$5:$EI$13,9,FALSE)</f>
        <v>sim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sumario</vt:lpstr>
      <vt:lpstr>doc_PIUS </vt:lpstr>
      <vt:lpstr>doc_PIUS_BASE</vt:lpstr>
      <vt:lpstr>hiperlinks</vt:lpstr>
      <vt:lpstr>hiperlinks_consulta publica</vt:lpstr>
      <vt:lpstr>PIUS menores</vt:lpstr>
      <vt:lpstr>PIUS maiores</vt:lpstr>
      <vt:lpstr>superado</vt:lpstr>
      <vt:lpstr>documentos</vt:lpstr>
      <vt:lpstr>sup_hiperlinks</vt:lpstr>
      <vt:lpstr>superado_exemplos</vt:lpstr>
      <vt:lpstr>superado_organizacao geral</vt:lpstr>
      <vt:lpstr>organização geral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x432524</dc:creator>
  <cp:lastModifiedBy>x370077</cp:lastModifiedBy>
  <dcterms:created xsi:type="dcterms:W3CDTF">2018-03-27T17:19:08Z</dcterms:created>
  <dcterms:modified xsi:type="dcterms:W3CDTF">2018-05-11T17:52:18Z</dcterms:modified>
</cp:coreProperties>
</file>