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566" documentId="11_7E4E55BF84DCCEE3ED7FF6F99031F45BFA722949" xr6:coauthVersionLast="47" xr6:coauthVersionMax="47" xr10:uidLastSave="{ABC81CFD-43AB-4C7B-B67A-1AB5E2912C6A}"/>
  <bookViews>
    <workbookView xWindow="240" yWindow="105" windowWidth="14805" windowHeight="8010" firstSheet="3" activeTab="1" xr2:uid="{00000000-000D-0000-FFFF-FFFF00000000}"/>
  </bookViews>
  <sheets>
    <sheet name="Summary" sheetId="4" r:id="rId1"/>
    <sheet name="Assumptions" sheetId="1" r:id="rId2"/>
    <sheet name="Model" sheetId="2" r:id="rId3"/>
    <sheet name="Debt Schedule" sheetId="3" r:id="rId4"/>
    <sheet name="Sesitivity Analisi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26" i="1"/>
  <c r="G14" i="4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3" i="3"/>
  <c r="B2" i="3"/>
  <c r="C51" i="1"/>
  <c r="L12" i="1"/>
  <c r="L11" i="1"/>
  <c r="L10" i="1"/>
  <c r="L9" i="1"/>
  <c r="L8" i="1"/>
  <c r="L7" i="1"/>
  <c r="L6" i="1"/>
  <c r="L5" i="1"/>
  <c r="H12" i="1"/>
  <c r="H11" i="1"/>
  <c r="H10" i="1"/>
  <c r="H9" i="1"/>
  <c r="H8" i="1"/>
  <c r="H7" i="1"/>
  <c r="H6" i="1"/>
  <c r="H5" i="1"/>
  <c r="D12" i="1"/>
  <c r="D11" i="1"/>
  <c r="D10" i="1"/>
  <c r="D9" i="1"/>
  <c r="D8" i="1"/>
  <c r="D7" i="1"/>
  <c r="D6" i="1"/>
  <c r="D5" i="1"/>
  <c r="D13" i="1" s="1"/>
  <c r="C18" i="1" s="1"/>
  <c r="C20" i="1" s="1"/>
  <c r="C47" i="1" l="1"/>
  <c r="B5" i="3" s="1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8" i="3"/>
  <c r="C52" i="1"/>
  <c r="C53" i="1"/>
  <c r="C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tc={F90C3756-B16D-419A-8A19-34A6C6054947}</author>
    <author>tc={44D325B3-4ABE-44AC-AACF-2FC0EDA68E5E}</author>
    <author>tc={7A92FB12-A80F-4C6C-96EB-6B44186AE0C6}</author>
    <author>tc={B591B594-094F-4C7B-87C0-C9E4796529CD}</author>
    <author>tc={4DA05DD1-2786-4BFB-BCCE-8E463EE850B7}</author>
    <author>tc={44104D6A-FAC2-485C-BA97-2F75C05F5F96}</author>
    <author>tc={9E3DE79C-8128-4155-8CA3-CE1A6C6A91D9}</author>
  </authors>
  <commentList>
    <comment ref="B3" authorId="0" shapeId="0" xr:uid="{F90C3756-B16D-419A-8A19-34A6C60549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Falta ver cómo se han comportado los demás años el crecimiento de la vivienda en el pasado. 
</t>
      </text>
    </comment>
    <comment ref="C3" authorId="1" shapeId="0" xr:uid="{44D325B3-4ABE-44AC-AACF-2FC0EDA68E5E}">
      <text>
        <t>[Threaded comment]
Your version of Excel allows you to read this threaded comment; however, any edits to it will get removed if the file is opened in a newer version of Excel. Learn more: https://go.microsoft.com/fwlink/?linkid=870924
Comment:
    Índice SHF de Precios de la Vivienda en México 2021 a 2025 | Sociedad Hipotecaria Federal | Gobierno | gob.mx</t>
      </text>
    </comment>
    <comment ref="F3" authorId="2" shapeId="0" xr:uid="{7A92FB12-A80F-4C6C-96EB-6B44186AE0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Falta ver cómo se han comportado los demás años el crecimiento de la vivienda en el pasado. 
</t>
      </text>
    </comment>
    <comment ref="G3" authorId="3" shapeId="0" xr:uid="{B591B594-094F-4C7B-87C0-C9E4796529CD}">
      <text>
        <t>[Threaded comment]
Your version of Excel allows you to read this threaded comment; however, any edits to it will get removed if the file is opened in a newer version of Excel. Learn more: https://go.microsoft.com/fwlink/?linkid=870924
Comment:
    Índice SHF de Precios de la Vivienda en México 2021 a 2025 | Sociedad Hipotecaria Federal | Gobierno | gob.mx</t>
      </text>
    </comment>
    <comment ref="J3" authorId="4" shapeId="0" xr:uid="{4DA05DD1-2786-4BFB-BCCE-8E463EE850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Falta ver cómo se han comportado los demás años el crecimiento de la vivienda en el pasado. 
</t>
      </text>
    </comment>
    <comment ref="K3" authorId="5" shapeId="0" xr:uid="{44104D6A-FAC2-485C-BA97-2F75C05F5F96}">
      <text>
        <t>[Threaded comment]
Your version of Excel allows you to read this threaded comment; however, any edits to it will get removed if the file is opened in a newer version of Excel. Learn more: https://go.microsoft.com/fwlink/?linkid=870924
Comment:
    Índice SHF de Precios de la Vivienda en México 2021 a 2025 | Sociedad Hipotecaria Federal | Gobierno | gob.mx</t>
      </text>
    </comment>
    <comment ref="C18" authorId="6" shapeId="0" xr:uid="{9E3DE79C-8128-4155-8CA3-CE1A6C6A91D9}">
      <text>
        <t>[Threaded comment]
Your version of Excel allows you to read this threaded comment; however, any edits to it will get removed if the file is opened in a newer version of Excel. Learn more: https://go.microsoft.com/fwlink/?linkid=870924
Comment:
    Ojo con este supuesto, tengo que pensarlo mejor</t>
      </text>
    </comment>
  </commentList>
</comments>
</file>

<file path=xl/sharedStrings.xml><?xml version="1.0" encoding="utf-8"?>
<sst xmlns="http://schemas.openxmlformats.org/spreadsheetml/2006/main" count="116" uniqueCount="89">
  <si>
    <t>Indice de precios De vivienda</t>
  </si>
  <si>
    <t>Variación</t>
  </si>
  <si>
    <t>Año</t>
  </si>
  <si>
    <t>Inflación</t>
  </si>
  <si>
    <t>Average:</t>
  </si>
  <si>
    <t>Exit &amp; Entry Assumption</t>
  </si>
  <si>
    <t>Purchase Price</t>
  </si>
  <si>
    <t>Growth Rate</t>
  </si>
  <si>
    <t>Investment Horizon</t>
  </si>
  <si>
    <t>Exit Price</t>
  </si>
  <si>
    <t>Revenue and Operation Assumptions</t>
  </si>
  <si>
    <t>Numero de Unidades</t>
  </si>
  <si>
    <t>Precio por unidad</t>
  </si>
  <si>
    <t>Tipo de estancia</t>
  </si>
  <si>
    <t>Diaria</t>
  </si>
  <si>
    <t>Ocupacion anual de Unidades</t>
  </si>
  <si>
    <t>Ingreso por unidades</t>
  </si>
  <si>
    <t>Operation Costs</t>
  </si>
  <si>
    <t>Costos de desarrollo</t>
  </si>
  <si>
    <t>Loan Assumptions</t>
  </si>
  <si>
    <t>Loan to cost</t>
  </si>
  <si>
    <t>CAT</t>
  </si>
  <si>
    <t>Amortization Period</t>
  </si>
  <si>
    <t>Origination Fee</t>
  </si>
  <si>
    <t xml:space="preserve">Financial Structure </t>
  </si>
  <si>
    <t>Equity</t>
  </si>
  <si>
    <t>Debt</t>
  </si>
  <si>
    <t>Enganche</t>
  </si>
  <si>
    <t xml:space="preserve">Deuda </t>
  </si>
  <si>
    <t>Preguntas</t>
  </si>
  <si>
    <t>Ocupancy Rate</t>
  </si>
  <si>
    <t>Costo de mantenimiento</t>
  </si>
  <si>
    <t>Plazo (Años)</t>
  </si>
  <si>
    <t>Pago Anual</t>
  </si>
  <si>
    <t>Monto Total Solicitado</t>
  </si>
  <si>
    <t>Comision</t>
  </si>
  <si>
    <t>Gastos Notaiales</t>
  </si>
  <si>
    <t>Plazo</t>
  </si>
  <si>
    <t>Pago Total</t>
  </si>
  <si>
    <t>Months</t>
  </si>
  <si>
    <t>Operating  income &amp; expenses</t>
  </si>
  <si>
    <t>Total Rents</t>
  </si>
  <si>
    <t>Total Leasing Fee</t>
  </si>
  <si>
    <t>Net Rental Income</t>
  </si>
  <si>
    <t xml:space="preserve">Expense </t>
  </si>
  <si>
    <t>Operating expenses</t>
  </si>
  <si>
    <t>Net Operating Income</t>
  </si>
  <si>
    <t> </t>
  </si>
  <si>
    <t>Acquisition &amp; Development Cost</t>
  </si>
  <si>
    <t>Sales Proceeds</t>
  </si>
  <si>
    <t>Cost of sale</t>
  </si>
  <si>
    <t>Unlevered Cash flow</t>
  </si>
  <si>
    <t>Acquisition &amp; Developlment Costs</t>
  </si>
  <si>
    <t>Permits</t>
  </si>
  <si>
    <t>Design &amp; Enginering</t>
  </si>
  <si>
    <t>Constuction Costs</t>
  </si>
  <si>
    <t>Total Use of cash</t>
  </si>
  <si>
    <t>Loan</t>
  </si>
  <si>
    <t>Loan Received</t>
  </si>
  <si>
    <t>Principal Payment</t>
  </si>
  <si>
    <t>Interest Payment</t>
  </si>
  <si>
    <t>Liquidation of debt</t>
  </si>
  <si>
    <t>Debt Service</t>
  </si>
  <si>
    <t>Equity Investment</t>
  </si>
  <si>
    <t>Equity Required</t>
  </si>
  <si>
    <t>Unlevered Cashflow</t>
  </si>
  <si>
    <t>Debt service</t>
  </si>
  <si>
    <t>Loan Recieved</t>
  </si>
  <si>
    <t>Levered Cash flow</t>
  </si>
  <si>
    <t>Yearly summary</t>
  </si>
  <si>
    <t>Net rental income</t>
  </si>
  <si>
    <t>Expenses</t>
  </si>
  <si>
    <t>Net Operating income</t>
  </si>
  <si>
    <t>Unlevered cashflow</t>
  </si>
  <si>
    <t>Total use of cash</t>
  </si>
  <si>
    <t>Levered Cash Flow</t>
  </si>
  <si>
    <t>IRR</t>
  </si>
  <si>
    <t>MOIC</t>
  </si>
  <si>
    <t>Total equity investment</t>
  </si>
  <si>
    <t>Profit</t>
  </si>
  <si>
    <t xml:space="preserve">Profit Margin </t>
  </si>
  <si>
    <t>Meses</t>
  </si>
  <si>
    <t>Pagos al año</t>
  </si>
  <si>
    <t>Monto de deuda</t>
  </si>
  <si>
    <t>Periodo</t>
  </si>
  <si>
    <t>Pago</t>
  </si>
  <si>
    <t>Interes</t>
  </si>
  <si>
    <t xml:space="preserve">Principal 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</si>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</sst>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[$$-409]* #,##0.00_ ;_-[$$-409]* \-#,##0.00\ ;_-[$$-409]* &quot;-&quot;??_ ;_-@_ "/>
    <numFmt numFmtId="165" formatCode="#,##0.00\ &quot;€&quot;"/>
  </numFmts>
  <fonts count="1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rgb="FFFFFFFF"/>
      <name val="Times New Roman"/>
      <family val="1"/>
    </font>
    <font>
      <b/>
      <sz val="14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name val="Times New Roman"/>
      <family val="1"/>
    </font>
    <font>
      <b/>
      <sz val="14"/>
      <color rgb="FFFFFFFF"/>
      <name val="Times New Roman"/>
      <family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0" fillId="4" borderId="0" xfId="0" applyFill="1"/>
    <xf numFmtId="0" fontId="3" fillId="3" borderId="0" xfId="0" applyFont="1" applyFill="1"/>
    <xf numFmtId="164" fontId="3" fillId="3" borderId="0" xfId="0" applyNumberFormat="1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64" fontId="4" fillId="3" borderId="0" xfId="0" applyNumberFormat="1" applyFont="1" applyFill="1"/>
    <xf numFmtId="0" fontId="0" fillId="3" borderId="0" xfId="0" applyFill="1"/>
    <xf numFmtId="164" fontId="2" fillId="3" borderId="0" xfId="0" applyNumberFormat="1" applyFont="1" applyFill="1"/>
    <xf numFmtId="0" fontId="0" fillId="0" borderId="0" xfId="0" applyNumberFormat="1"/>
    <xf numFmtId="0" fontId="6" fillId="6" borderId="0" xfId="0" applyFont="1" applyFill="1" applyBorder="1" applyAlignment="1"/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8" fillId="6" borderId="0" xfId="0" applyFont="1" applyFill="1" applyBorder="1" applyAlignment="1"/>
    <xf numFmtId="0" fontId="10" fillId="0" borderId="0" xfId="0" applyFont="1" applyFill="1" applyBorder="1" applyAlignment="1"/>
    <xf numFmtId="0" fontId="12" fillId="6" borderId="0" xfId="0" applyFont="1" applyFill="1" applyBorder="1" applyAlignment="1"/>
    <xf numFmtId="0" fontId="5" fillId="5" borderId="1" xfId="0" applyFont="1" applyFill="1" applyBorder="1" applyAlignment="1"/>
    <xf numFmtId="0" fontId="5" fillId="5" borderId="2" xfId="0" applyFont="1" applyFill="1" applyBorder="1" applyAlignment="1"/>
    <xf numFmtId="0" fontId="5" fillId="5" borderId="3" xfId="0" applyFont="1" applyFill="1" applyBorder="1" applyAlignment="1"/>
    <xf numFmtId="0" fontId="7" fillId="6" borderId="4" xfId="0" applyFont="1" applyFill="1" applyBorder="1" applyAlignment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5" fillId="3" borderId="0" xfId="0" applyFont="1" applyFill="1" applyBorder="1" applyAlignment="1"/>
    <xf numFmtId="0" fontId="11" fillId="3" borderId="0" xfId="0" applyFont="1" applyFill="1" applyBorder="1" applyAlignme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co Javier Vargas Fentanes" id="{4F499F65-A253-454D-9131-BF50B3D7375E}" userId="S::fvfentanes@finamex.com.mx::169905d3-5917-40ba-8d1d-5fb8e3e9e6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11-07T16:47:27.28" personId="{4F499F65-A253-454D-9131-BF50B3D7375E}" id="{F90C3756-B16D-419A-8A19-34A6C6054947}">
    <text xml:space="preserve">Falta ver cómo se han comportado los demás años el crecimiento de la vivienda en el pasado. 
</text>
  </threadedComment>
  <threadedComment ref="C3" dT="2024-11-07T16:47:43.78" personId="{4F499F65-A253-454D-9131-BF50B3D7375E}" id="{44D325B3-4ABE-44AC-AACF-2FC0EDA68E5E}">
    <text>Índice SHF de Precios de la Vivienda en México 2021 a 2025 | Sociedad Hipotecaria Federal | Gobierno | gob.mx</text>
    <extLst>
      <x:ext xmlns:xltc2="http://schemas.microsoft.com/office/spreadsheetml/2020/threadedcomments2" uri="{F7C98A9C-CBB3-438F-8F68-D28B6AF4A901}">
        <xltc2:checksum>1659163656</xltc2:checksum>
        <xltc2:hyperlink startIndex="0" length="109" url="https://www.gob.mx/shf/documentos/indice-shf-de-precios-de-la-vivienda-en-mexico-2021-a-2025?state=published"/>
      </x:ext>
    </extLst>
  </threadedComment>
  <threadedComment ref="F3" dT="2024-11-07T16:47:27.28" personId="{4F499F65-A253-454D-9131-BF50B3D7375E}" id="{7A92FB12-A80F-4C6C-96EB-6B44186AE0C6}">
    <text xml:space="preserve">Falta ver cómo se han comportado los demás años el crecimiento de la vivienda en el pasado. 
</text>
  </threadedComment>
  <threadedComment ref="G3" dT="2024-11-07T16:47:43.78" personId="{4F499F65-A253-454D-9131-BF50B3D7375E}" id="{B591B594-094F-4C7B-87C0-C9E4796529CD}">
    <text>Índice SHF de Precios de la Vivienda en México 2021 a 2025 | Sociedad Hipotecaria Federal | Gobierno | gob.mx</text>
    <extLst>
      <x:ext xmlns:xltc2="http://schemas.microsoft.com/office/spreadsheetml/2020/threadedcomments2" uri="{F7C98A9C-CBB3-438F-8F68-D28B6AF4A901}">
        <xltc2:checksum>1659163656</xltc2:checksum>
        <xltc2:hyperlink startIndex="0" length="109" url="https://www.gob.mx/shf/documentos/indice-shf-de-precios-de-la-vivienda-en-mexico-2021-a-2025?state=published"/>
      </x:ext>
    </extLst>
  </threadedComment>
  <threadedComment ref="J3" dT="2024-11-07T16:47:27.28" personId="{4F499F65-A253-454D-9131-BF50B3D7375E}" id="{4DA05DD1-2786-4BFB-BCCE-8E463EE850B7}">
    <text xml:space="preserve">Falta ver cómo se han comportado los demás años el crecimiento de la vivienda en el pasado. 
</text>
  </threadedComment>
  <threadedComment ref="K3" dT="2024-11-07T16:47:43.78" personId="{4F499F65-A253-454D-9131-BF50B3D7375E}" id="{44104D6A-FAC2-485C-BA97-2F75C05F5F96}">
    <text>Índice SHF de Precios de la Vivienda en México 2021 a 2025 | Sociedad Hipotecaria Federal | Gobierno | gob.mx</text>
    <extLst>
      <x:ext xmlns:xltc2="http://schemas.microsoft.com/office/spreadsheetml/2020/threadedcomments2" uri="{F7C98A9C-CBB3-438F-8F68-D28B6AF4A901}">
        <xltc2:checksum>1659163656</xltc2:checksum>
        <xltc2:hyperlink startIndex="0" length="109" url="https://www.gob.mx/shf/documentos/indice-shf-de-precios-de-la-vivienda-en-mexico-2021-a-2025?state=published"/>
      </x:ext>
    </extLst>
  </threadedComment>
  <threadedComment ref="C18" dT="2024-11-11T00:54:14.58" personId="{4F499F65-A253-454D-9131-BF50B3D7375E}" id="{9E3DE79C-8128-4155-8CA3-CE1A6C6A91D9}">
    <text>Ojo con este supuesto, tengo que pensarlo mejor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DD3A-BC49-405E-AF60-E1C181A2627C}">
  <dimension ref="G13:K15"/>
  <sheetViews>
    <sheetView workbookViewId="0">
      <selection activeCell="G15" sqref="G15"/>
    </sheetView>
  </sheetViews>
  <sheetFormatPr defaultRowHeight="15"/>
  <cols>
    <col min="7" max="7" width="16.42578125" bestFit="1" customWidth="1"/>
  </cols>
  <sheetData>
    <row r="13" spans="7:11">
      <c r="G13">
        <v>1</v>
      </c>
      <c r="H13">
        <v>2</v>
      </c>
      <c r="I13">
        <v>3</v>
      </c>
      <c r="J13">
        <v>4</v>
      </c>
      <c r="K13">
        <v>5</v>
      </c>
    </row>
    <row r="14" spans="7:11">
      <c r="G14" s="5">
        <f>-14750000</f>
        <v>-14750000</v>
      </c>
    </row>
    <row r="15" spans="7:11">
      <c r="G15" s="7">
        <v>884520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3:XFD57"/>
  <sheetViews>
    <sheetView tabSelected="1" topLeftCell="A6" workbookViewId="0">
      <selection activeCell="E23" sqref="E23"/>
    </sheetView>
  </sheetViews>
  <sheetFormatPr defaultRowHeight="15"/>
  <cols>
    <col min="2" max="2" width="36.7109375" bestFit="1" customWidth="1"/>
    <col min="3" max="3" width="26.42578125" bestFit="1" customWidth="1"/>
    <col min="4" max="4" width="10.7109375" bestFit="1" customWidth="1"/>
    <col min="5" max="5" width="14.5703125" bestFit="1" customWidth="1"/>
    <col min="7" max="7" width="16.85546875" customWidth="1"/>
    <col min="8" max="9" width="15.7109375" bestFit="1" customWidth="1"/>
    <col min="11" max="11" width="27.7109375" customWidth="1"/>
  </cols>
  <sheetData>
    <row r="3" spans="2:12">
      <c r="B3" s="17">
        <v>0</v>
      </c>
      <c r="C3" s="18" t="s">
        <v>0</v>
      </c>
      <c r="D3" s="18" t="s">
        <v>1</v>
      </c>
      <c r="F3" s="17" t="s">
        <v>2</v>
      </c>
      <c r="G3" s="17" t="s">
        <v>3</v>
      </c>
      <c r="H3" s="18" t="s">
        <v>1</v>
      </c>
      <c r="J3" s="3" t="s">
        <v>2</v>
      </c>
      <c r="K3" s="4" t="s">
        <v>0</v>
      </c>
      <c r="L3" s="4" t="s">
        <v>1</v>
      </c>
    </row>
    <row r="4" spans="2:12">
      <c r="B4" s="1">
        <v>2015</v>
      </c>
      <c r="C4" s="1">
        <v>78.8</v>
      </c>
      <c r="D4" s="1">
        <v>0</v>
      </c>
      <c r="F4" s="1">
        <v>2015</v>
      </c>
      <c r="G4" s="1"/>
      <c r="H4" s="1">
        <v>0</v>
      </c>
      <c r="J4" s="1">
        <v>2015</v>
      </c>
      <c r="K4" s="1">
        <v>78.8</v>
      </c>
      <c r="L4" s="1">
        <v>0</v>
      </c>
    </row>
    <row r="5" spans="2:12">
      <c r="B5" s="1">
        <v>2016</v>
      </c>
      <c r="C5" s="1">
        <v>88.9</v>
      </c>
      <c r="D5" s="2">
        <f>(C5-C4)/C5</f>
        <v>0.11361079865016882</v>
      </c>
      <c r="F5" s="1">
        <v>2016</v>
      </c>
      <c r="G5" s="1"/>
      <c r="H5" s="2" t="e">
        <f>(G5-G4)/G5</f>
        <v>#DIV/0!</v>
      </c>
      <c r="J5" s="1">
        <v>2016</v>
      </c>
      <c r="K5" s="1">
        <v>88.9</v>
      </c>
      <c r="L5" s="2">
        <f>(K5-K4)/K5</f>
        <v>0.11361079865016882</v>
      </c>
    </row>
    <row r="6" spans="2:12">
      <c r="B6" s="1">
        <v>2017</v>
      </c>
      <c r="C6" s="1">
        <v>100</v>
      </c>
      <c r="D6" s="2">
        <f>(C6-C5)/C6</f>
        <v>0.11099999999999995</v>
      </c>
      <c r="F6" s="1">
        <v>2017</v>
      </c>
      <c r="G6" s="1"/>
      <c r="H6" s="2" t="e">
        <f>(G6-G5)/G6</f>
        <v>#DIV/0!</v>
      </c>
      <c r="J6" s="1">
        <v>2017</v>
      </c>
      <c r="K6" s="1">
        <v>100</v>
      </c>
      <c r="L6" s="2">
        <f>(K6-K5)/K6</f>
        <v>0.11099999999999995</v>
      </c>
    </row>
    <row r="7" spans="2:12">
      <c r="B7" s="1">
        <v>2018</v>
      </c>
      <c r="C7" s="1">
        <v>111.8</v>
      </c>
      <c r="D7" s="2">
        <f>(C7-C6)/C7</f>
        <v>0.10554561717352413</v>
      </c>
      <c r="F7" s="1">
        <v>2018</v>
      </c>
      <c r="G7" s="1"/>
      <c r="H7" s="2" t="e">
        <f>(G7-G6)/G7</f>
        <v>#DIV/0!</v>
      </c>
      <c r="J7" s="1">
        <v>2018</v>
      </c>
      <c r="K7" s="1">
        <v>111.8</v>
      </c>
      <c r="L7" s="2">
        <f>(K7-K6)/K7</f>
        <v>0.10554561717352413</v>
      </c>
    </row>
    <row r="8" spans="2:12">
      <c r="B8" s="1">
        <v>2019</v>
      </c>
      <c r="C8" s="1">
        <v>123.8</v>
      </c>
      <c r="D8" s="2">
        <f>(C8-C7)/C8</f>
        <v>9.6930533117932149E-2</v>
      </c>
      <c r="F8" s="1">
        <v>2019</v>
      </c>
      <c r="G8" s="1"/>
      <c r="H8" s="2" t="e">
        <f>(G8-G7)/G8</f>
        <v>#DIV/0!</v>
      </c>
      <c r="J8" s="1">
        <v>2019</v>
      </c>
      <c r="K8" s="1">
        <v>123.8</v>
      </c>
      <c r="L8" s="2">
        <f>(K8-K7)/K8</f>
        <v>9.6930533117932149E-2</v>
      </c>
    </row>
    <row r="9" spans="2:12">
      <c r="B9" s="1">
        <v>2020</v>
      </c>
      <c r="C9" s="1">
        <v>126.6</v>
      </c>
      <c r="D9" s="2">
        <f>(C9-C8)/C9</f>
        <v>2.2116903633491291E-2</v>
      </c>
      <c r="F9" s="1">
        <v>2020</v>
      </c>
      <c r="G9" s="1"/>
      <c r="H9" s="2" t="e">
        <f>(G9-G8)/G9</f>
        <v>#DIV/0!</v>
      </c>
      <c r="J9" s="1">
        <v>2020</v>
      </c>
      <c r="K9" s="1">
        <v>126.6</v>
      </c>
      <c r="L9" s="2">
        <f>(K9-K8)/K9</f>
        <v>2.2116903633491291E-2</v>
      </c>
    </row>
    <row r="10" spans="2:12">
      <c r="B10" s="1">
        <v>2021</v>
      </c>
      <c r="C10" s="1">
        <v>131.80000000000001</v>
      </c>
      <c r="D10" s="2">
        <f>(C10-C9)/C10</f>
        <v>3.9453717754173112E-2</v>
      </c>
      <c r="F10" s="1">
        <v>2021</v>
      </c>
      <c r="G10" s="1"/>
      <c r="H10" s="2" t="e">
        <f>(G10-G9)/G10</f>
        <v>#DIV/0!</v>
      </c>
      <c r="J10" s="1">
        <v>2021</v>
      </c>
      <c r="K10" s="1">
        <v>131.80000000000001</v>
      </c>
      <c r="L10" s="2">
        <f>(K10-K9)/K10</f>
        <v>3.9453717754173112E-2</v>
      </c>
    </row>
    <row r="11" spans="2:12">
      <c r="B11" s="1">
        <v>2022</v>
      </c>
      <c r="C11" s="1">
        <v>142.19999999999999</v>
      </c>
      <c r="D11" s="2">
        <f>(C11-C10)/C11</f>
        <v>7.3136427566807161E-2</v>
      </c>
      <c r="F11" s="1">
        <v>2022</v>
      </c>
      <c r="G11" s="1"/>
      <c r="H11" s="2" t="e">
        <f>(G11-G10)/G11</f>
        <v>#DIV/0!</v>
      </c>
      <c r="J11" s="1">
        <v>2022</v>
      </c>
      <c r="K11" s="1">
        <v>142.19999999999999</v>
      </c>
      <c r="L11" s="2">
        <f>(K11-K10)/K11</f>
        <v>7.3136427566807161E-2</v>
      </c>
    </row>
    <row r="12" spans="2:12">
      <c r="B12" s="1">
        <v>2023</v>
      </c>
      <c r="C12" s="1">
        <v>158</v>
      </c>
      <c r="D12" s="2">
        <f>(C12-C11)/C12</f>
        <v>0.10000000000000007</v>
      </c>
      <c r="F12" s="1">
        <v>2023</v>
      </c>
      <c r="G12" s="1"/>
      <c r="H12" s="2" t="e">
        <f>(G12-G11)/G12</f>
        <v>#DIV/0!</v>
      </c>
      <c r="J12" s="1">
        <v>2023</v>
      </c>
      <c r="K12" s="1">
        <v>158</v>
      </c>
      <c r="L12" s="2">
        <f>(K12-K11)/K12</f>
        <v>0.10000000000000007</v>
      </c>
    </row>
    <row r="13" spans="2:12">
      <c r="B13" s="20"/>
      <c r="C13" s="37" t="s">
        <v>4</v>
      </c>
      <c r="D13" s="2">
        <f>AVERAGE(D5:D12)</f>
        <v>8.272424973701209E-2</v>
      </c>
    </row>
    <row r="14" spans="2:12">
      <c r="D14" s="2"/>
    </row>
    <row r="15" spans="2:12">
      <c r="D15" s="2"/>
    </row>
    <row r="16" spans="2:12" ht="15.75">
      <c r="B16" s="13" t="s">
        <v>5</v>
      </c>
      <c r="C16" s="15"/>
      <c r="D16" s="2"/>
    </row>
    <row r="17" spans="2:9 16384:16384">
      <c r="B17" t="s">
        <v>6</v>
      </c>
      <c r="C17" s="5">
        <v>14000000</v>
      </c>
      <c r="D17" s="2"/>
    </row>
    <row r="18" spans="2:9 16384:16384">
      <c r="B18" t="s">
        <v>7</v>
      </c>
      <c r="C18" s="5">
        <f>D13</f>
        <v>8.272424973701209E-2</v>
      </c>
      <c r="D18" s="2"/>
    </row>
    <row r="19" spans="2:9 16384:16384">
      <c r="B19" t="s">
        <v>8</v>
      </c>
      <c r="C19" s="22">
        <v>5</v>
      </c>
      <c r="D19" s="2"/>
    </row>
    <row r="20" spans="2:9 16384:16384">
      <c r="B20" t="s">
        <v>9</v>
      </c>
      <c r="C20" s="5">
        <f>C17*(1+C18)^C19</f>
        <v>20831347.059133347</v>
      </c>
      <c r="D20" s="2"/>
    </row>
    <row r="21" spans="2:9 16384:16384" ht="15.75">
      <c r="B21" s="13" t="s">
        <v>10</v>
      </c>
      <c r="C21" s="13"/>
    </row>
    <row r="22" spans="2:9 16384:16384">
      <c r="B22" s="14" t="s">
        <v>11</v>
      </c>
      <c r="C22" s="5">
        <v>1</v>
      </c>
    </row>
    <row r="23" spans="2:9 16384:16384">
      <c r="B23" s="14" t="s">
        <v>12</v>
      </c>
      <c r="C23">
        <v>450</v>
      </c>
      <c r="D23" s="5"/>
      <c r="E23" s="5"/>
      <c r="F23" s="12"/>
      <c r="G23" s="12"/>
      <c r="H23" s="5"/>
      <c r="I23" s="5"/>
      <c r="XFD23" s="5"/>
    </row>
    <row r="24" spans="2:9 16384:16384">
      <c r="B24" s="14" t="s">
        <v>13</v>
      </c>
      <c r="C24" s="1" t="s">
        <v>14</v>
      </c>
      <c r="D24" s="5"/>
      <c r="E24" s="5"/>
      <c r="F24" s="1"/>
      <c r="G24" s="1"/>
      <c r="H24" s="5"/>
      <c r="I24" s="5"/>
      <c r="XFD24" s="5"/>
    </row>
    <row r="25" spans="2:9 16384:16384">
      <c r="B25" t="s">
        <v>15</v>
      </c>
      <c r="C25" s="6">
        <v>0.8</v>
      </c>
      <c r="E25" s="5"/>
    </row>
    <row r="26" spans="2:9 16384:16384">
      <c r="B26" t="s">
        <v>16</v>
      </c>
      <c r="C26" s="5">
        <f>C22*C23*30*C25</f>
        <v>10800</v>
      </c>
      <c r="E26" s="5"/>
      <c r="G26" s="6"/>
      <c r="H26" s="5"/>
      <c r="I26" s="5"/>
    </row>
    <row r="27" spans="2:9 16384:16384" ht="15.75">
      <c r="B27" s="13" t="s">
        <v>17</v>
      </c>
      <c r="C27" s="16"/>
      <c r="E27" s="5"/>
      <c r="G27" s="6"/>
      <c r="H27" s="5"/>
      <c r="I27" s="5"/>
    </row>
    <row r="28" spans="2:9 16384:16384">
      <c r="B28" t="s">
        <v>18</v>
      </c>
      <c r="C28" s="5">
        <v>750000</v>
      </c>
      <c r="E28" s="5"/>
      <c r="G28" s="6"/>
      <c r="H28" s="5"/>
      <c r="I28" s="5"/>
    </row>
    <row r="29" spans="2:9 16384:16384" ht="15.75">
      <c r="B29" s="13" t="s">
        <v>19</v>
      </c>
      <c r="C29" s="19"/>
      <c r="E29" s="5"/>
      <c r="G29" s="6"/>
      <c r="H29" s="5"/>
      <c r="I29" s="5"/>
    </row>
    <row r="30" spans="2:9 16384:16384">
      <c r="B30" t="s">
        <v>20</v>
      </c>
      <c r="C30" s="5"/>
      <c r="E30" s="5"/>
      <c r="G30" s="6"/>
      <c r="H30" s="5"/>
      <c r="I30" s="5"/>
    </row>
    <row r="31" spans="2:9 16384:16384">
      <c r="B31" t="s">
        <v>21</v>
      </c>
      <c r="C31" s="5"/>
      <c r="E31" s="5"/>
      <c r="G31" s="6"/>
      <c r="H31" s="5"/>
      <c r="I31" s="5"/>
    </row>
    <row r="32" spans="2:9 16384:16384">
      <c r="B32" t="s">
        <v>22</v>
      </c>
      <c r="C32" s="5"/>
      <c r="E32" s="5"/>
      <c r="G32" s="6"/>
      <c r="H32" s="5"/>
      <c r="I32" s="5"/>
    </row>
    <row r="33" spans="2:9">
      <c r="B33" t="s">
        <v>23</v>
      </c>
      <c r="C33" s="5"/>
      <c r="E33" s="5"/>
      <c r="G33" s="6"/>
      <c r="H33" s="5"/>
      <c r="I33" s="5"/>
    </row>
    <row r="34" spans="2:9" ht="15.75">
      <c r="B34" s="13" t="s">
        <v>24</v>
      </c>
      <c r="C34" s="21"/>
      <c r="E34" s="5"/>
      <c r="G34" s="6"/>
      <c r="H34" s="5"/>
      <c r="I34" s="5"/>
    </row>
    <row r="35" spans="2:9">
      <c r="B35" t="s">
        <v>25</v>
      </c>
      <c r="C35" s="6">
        <v>0.3</v>
      </c>
    </row>
    <row r="36" spans="2:9">
      <c r="B36" t="s">
        <v>26</v>
      </c>
      <c r="C36" s="6">
        <v>0.7</v>
      </c>
    </row>
    <row r="37" spans="2:9">
      <c r="B37" t="s">
        <v>27</v>
      </c>
      <c r="C37" s="5">
        <f>C35*C17</f>
        <v>4200000</v>
      </c>
    </row>
    <row r="38" spans="2:9">
      <c r="B38" t="s">
        <v>28</v>
      </c>
      <c r="C38" s="5">
        <f>C36*C17</f>
        <v>9800000</v>
      </c>
    </row>
    <row r="39" spans="2:9">
      <c r="C39" s="6"/>
    </row>
    <row r="40" spans="2:9">
      <c r="B40" t="s">
        <v>29</v>
      </c>
    </row>
    <row r="41" spans="2:9">
      <c r="B41" t="s">
        <v>30</v>
      </c>
    </row>
    <row r="42" spans="2:9">
      <c r="B42" t="s">
        <v>31</v>
      </c>
    </row>
    <row r="47" spans="2:9">
      <c r="B47" t="s">
        <v>28</v>
      </c>
      <c r="C47" s="5">
        <f>H28</f>
        <v>0</v>
      </c>
    </row>
    <row r="48" spans="2:9">
      <c r="B48" t="s">
        <v>32</v>
      </c>
      <c r="C48">
        <v>20</v>
      </c>
    </row>
    <row r="50" spans="2:3">
      <c r="B50" t="s">
        <v>21</v>
      </c>
      <c r="C50" s="8">
        <v>9.7000000000000003E-2</v>
      </c>
    </row>
    <row r="51" spans="2:3">
      <c r="B51" t="s">
        <v>33</v>
      </c>
      <c r="C51" s="5">
        <f>90882*12</f>
        <v>1090584</v>
      </c>
    </row>
    <row r="52" spans="2:3">
      <c r="B52" t="s">
        <v>34</v>
      </c>
      <c r="C52" s="5">
        <f>H28</f>
        <v>0</v>
      </c>
    </row>
    <row r="53" spans="2:3">
      <c r="B53" t="s">
        <v>27</v>
      </c>
      <c r="C53" s="5">
        <f>H26</f>
        <v>0</v>
      </c>
    </row>
    <row r="54" spans="2:3">
      <c r="B54" t="s">
        <v>35</v>
      </c>
      <c r="C54" s="5">
        <v>0</v>
      </c>
    </row>
    <row r="55" spans="2:3">
      <c r="B55" t="s">
        <v>36</v>
      </c>
      <c r="C55" s="5">
        <v>170520</v>
      </c>
    </row>
    <row r="56" spans="2:3">
      <c r="B56" t="s">
        <v>37</v>
      </c>
      <c r="C56" s="5">
        <v>980000</v>
      </c>
    </row>
    <row r="57" spans="2:3">
      <c r="B57" t="s">
        <v>38</v>
      </c>
      <c r="C57" s="5">
        <f>SUM(C53:C56)</f>
        <v>1150520</v>
      </c>
    </row>
  </sheetData>
  <mergeCells count="1">
    <mergeCell ref="F23:G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696E-6497-4307-9EDD-0833E9CA56B8}">
  <sheetPr>
    <tabColor rgb="FF002060"/>
  </sheetPr>
  <dimension ref="B2:G62"/>
  <sheetViews>
    <sheetView topLeftCell="A8" workbookViewId="0">
      <selection activeCell="F34" sqref="F34"/>
    </sheetView>
  </sheetViews>
  <sheetFormatPr defaultRowHeight="15"/>
  <cols>
    <col min="1" max="1" width="9.140625" style="14"/>
    <col min="2" max="2" width="41.85546875" style="14" bestFit="1" customWidth="1"/>
    <col min="3" max="3" width="15.7109375" style="14" bestFit="1" customWidth="1"/>
    <col min="4" max="8" width="12.85546875" style="14" bestFit="1" customWidth="1"/>
    <col min="9" max="62" width="11.7109375" style="14" bestFit="1" customWidth="1"/>
    <col min="63" max="16384" width="9.140625" style="14"/>
  </cols>
  <sheetData>
    <row r="2" spans="2:7" s="20" customFormat="1">
      <c r="B2" s="35" t="s">
        <v>39</v>
      </c>
    </row>
    <row r="3" spans="2:7" ht="18.75">
      <c r="B3" s="23" t="s">
        <v>40</v>
      </c>
    </row>
    <row r="4" spans="2:7">
      <c r="B4" s="24" t="s">
        <v>41</v>
      </c>
    </row>
    <row r="5" spans="2:7" s="33" customFormat="1">
      <c r="B5" s="32" t="s">
        <v>42</v>
      </c>
    </row>
    <row r="6" spans="2:7">
      <c r="B6" s="26" t="s">
        <v>43</v>
      </c>
    </row>
    <row r="7" spans="2:7" ht="18.75">
      <c r="B7" s="25" t="s">
        <v>44</v>
      </c>
    </row>
    <row r="8" spans="2:7" s="33" customFormat="1">
      <c r="B8" s="32" t="s">
        <v>45</v>
      </c>
    </row>
    <row r="9" spans="2:7">
      <c r="B9" s="26" t="s">
        <v>46</v>
      </c>
    </row>
    <row r="10" spans="2:7">
      <c r="B10" s="26" t="s">
        <v>47</v>
      </c>
    </row>
    <row r="11" spans="2:7">
      <c r="B11" s="24" t="s">
        <v>48</v>
      </c>
    </row>
    <row r="12" spans="2:7">
      <c r="B12" s="24" t="s">
        <v>49</v>
      </c>
    </row>
    <row r="13" spans="2:7" s="33" customFormat="1">
      <c r="B13" s="32" t="s">
        <v>50</v>
      </c>
      <c r="C13" s="34"/>
      <c r="D13" s="34"/>
      <c r="E13" s="34"/>
      <c r="F13" s="34"/>
      <c r="G13" s="34"/>
    </row>
    <row r="14" spans="2:7">
      <c r="B14" s="26" t="s">
        <v>51</v>
      </c>
    </row>
    <row r="15" spans="2:7">
      <c r="B15" s="26" t="s">
        <v>47</v>
      </c>
    </row>
    <row r="16" spans="2:7" ht="18.75">
      <c r="B16" s="25" t="s">
        <v>52</v>
      </c>
    </row>
    <row r="17" spans="2:2" s="20" customFormat="1">
      <c r="B17" s="35" t="s">
        <v>39</v>
      </c>
    </row>
    <row r="18" spans="2:2">
      <c r="B18" s="26" t="s">
        <v>6</v>
      </c>
    </row>
    <row r="19" spans="2:2">
      <c r="B19" s="24" t="s">
        <v>53</v>
      </c>
    </row>
    <row r="20" spans="2:2">
      <c r="B20" s="24" t="s">
        <v>54</v>
      </c>
    </row>
    <row r="21" spans="2:2" s="33" customFormat="1">
      <c r="B21" s="32" t="s">
        <v>55</v>
      </c>
    </row>
    <row r="22" spans="2:2">
      <c r="B22" s="26" t="s">
        <v>56</v>
      </c>
    </row>
    <row r="23" spans="2:2">
      <c r="B23" s="26" t="s">
        <v>47</v>
      </c>
    </row>
    <row r="24" spans="2:2" ht="18.75">
      <c r="B24" s="25" t="s">
        <v>57</v>
      </c>
    </row>
    <row r="25" spans="2:2" s="20" customFormat="1">
      <c r="B25" s="35" t="s">
        <v>39</v>
      </c>
    </row>
    <row r="26" spans="2:2">
      <c r="B26" s="27" t="s">
        <v>58</v>
      </c>
    </row>
    <row r="27" spans="2:2">
      <c r="B27" s="24" t="s">
        <v>59</v>
      </c>
    </row>
    <row r="28" spans="2:2">
      <c r="B28" s="24" t="s">
        <v>60</v>
      </c>
    </row>
    <row r="29" spans="2:2">
      <c r="B29" s="24" t="s">
        <v>23</v>
      </c>
    </row>
    <row r="30" spans="2:2" s="33" customFormat="1">
      <c r="B30" s="32" t="s">
        <v>61</v>
      </c>
    </row>
    <row r="31" spans="2:2">
      <c r="B31" s="26" t="s">
        <v>62</v>
      </c>
    </row>
    <row r="32" spans="2:2">
      <c r="B32" s="26" t="s">
        <v>47</v>
      </c>
    </row>
    <row r="33" spans="2:2" ht="18.75">
      <c r="B33" s="25" t="s">
        <v>63</v>
      </c>
    </row>
    <row r="34" spans="2:2" s="20" customFormat="1">
      <c r="B34" s="35" t="s">
        <v>39</v>
      </c>
    </row>
    <row r="35" spans="2:2">
      <c r="B35" s="24" t="s">
        <v>64</v>
      </c>
    </row>
    <row r="36" spans="2:2">
      <c r="B36" s="24" t="s">
        <v>65</v>
      </c>
    </row>
    <row r="37" spans="2:2">
      <c r="B37" s="24" t="s">
        <v>66</v>
      </c>
    </row>
    <row r="38" spans="2:2" s="33" customFormat="1">
      <c r="B38" s="32" t="s">
        <v>67</v>
      </c>
    </row>
    <row r="39" spans="2:2">
      <c r="B39" s="26" t="s">
        <v>68</v>
      </c>
    </row>
    <row r="40" spans="2:2">
      <c r="B40" s="24" t="s">
        <v>47</v>
      </c>
    </row>
    <row r="41" spans="2:2">
      <c r="B41" s="24" t="s">
        <v>47</v>
      </c>
    </row>
    <row r="42" spans="2:2">
      <c r="B42" s="24" t="s">
        <v>47</v>
      </c>
    </row>
    <row r="43" spans="2:2" s="20" customFormat="1" ht="18.75">
      <c r="B43" s="36" t="s">
        <v>69</v>
      </c>
    </row>
    <row r="44" spans="2:2" ht="18.75">
      <c r="B44" s="23" t="s">
        <v>40</v>
      </c>
    </row>
    <row r="45" spans="2:2">
      <c r="B45" s="28" t="s">
        <v>70</v>
      </c>
    </row>
    <row r="46" spans="2:2">
      <c r="B46" s="28" t="s">
        <v>71</v>
      </c>
    </row>
    <row r="47" spans="2:2">
      <c r="B47" s="26" t="s">
        <v>72</v>
      </c>
    </row>
    <row r="48" spans="2:2">
      <c r="B48" s="26" t="s">
        <v>73</v>
      </c>
    </row>
    <row r="49" spans="2:2" ht="18.75">
      <c r="B49" s="25" t="s">
        <v>52</v>
      </c>
    </row>
    <row r="50" spans="2:2">
      <c r="B50" s="26" t="s">
        <v>74</v>
      </c>
    </row>
    <row r="51" spans="2:2" ht="18.75">
      <c r="B51" s="25" t="s">
        <v>57</v>
      </c>
    </row>
    <row r="52" spans="2:2">
      <c r="B52" s="26" t="s">
        <v>62</v>
      </c>
    </row>
    <row r="53" spans="2:2" ht="18.75">
      <c r="B53" s="25" t="s">
        <v>63</v>
      </c>
    </row>
    <row r="54" spans="2:2">
      <c r="B54" s="26" t="s">
        <v>64</v>
      </c>
    </row>
    <row r="55" spans="2:2">
      <c r="B55" s="26" t="s">
        <v>75</v>
      </c>
    </row>
    <row r="56" spans="2:2">
      <c r="B56" s="24" t="s">
        <v>47</v>
      </c>
    </row>
    <row r="57" spans="2:2">
      <c r="B57" s="29" t="s">
        <v>47</v>
      </c>
    </row>
    <row r="58" spans="2:2">
      <c r="B58" s="30" t="s">
        <v>76</v>
      </c>
    </row>
    <row r="59" spans="2:2">
      <c r="B59" s="30" t="s">
        <v>77</v>
      </c>
    </row>
    <row r="60" spans="2:2">
      <c r="B60" s="30" t="s">
        <v>78</v>
      </c>
    </row>
    <row r="61" spans="2:2">
      <c r="B61" s="30" t="s">
        <v>79</v>
      </c>
    </row>
    <row r="62" spans="2:2">
      <c r="B62" s="3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6D73-070E-488B-86E7-B4747C1A4039}">
  <sheetPr>
    <tabColor rgb="FF0070C0"/>
  </sheetPr>
  <dimension ref="A2:F241"/>
  <sheetViews>
    <sheetView workbookViewId="0">
      <selection activeCell="K13" sqref="K13"/>
    </sheetView>
  </sheetViews>
  <sheetFormatPr defaultRowHeight="15"/>
  <cols>
    <col min="1" max="1" width="10.7109375" bestFit="1" customWidth="1"/>
    <col min="2" max="2" width="14.5703125" bestFit="1" customWidth="1"/>
    <col min="3" max="3" width="11.85546875" bestFit="1" customWidth="1"/>
    <col min="4" max="5" width="12" bestFit="1" customWidth="1"/>
  </cols>
  <sheetData>
    <row r="2" spans="1:6">
      <c r="A2" t="s">
        <v>21</v>
      </c>
      <c r="B2" s="9">
        <f>Assumptions!C50</f>
        <v>9.7000000000000003E-2</v>
      </c>
    </row>
    <row r="3" spans="1:6">
      <c r="A3" t="s">
        <v>81</v>
      </c>
      <c r="B3" s="1">
        <f>Assumptions!C48*12</f>
        <v>240</v>
      </c>
    </row>
    <row r="4" spans="1:6">
      <c r="A4" t="s">
        <v>82</v>
      </c>
      <c r="B4" s="1">
        <v>12</v>
      </c>
    </row>
    <row r="5" spans="1:6">
      <c r="A5" t="s">
        <v>83</v>
      </c>
      <c r="B5" s="10">
        <f>Assumptions!C47</f>
        <v>0</v>
      </c>
    </row>
    <row r="7" spans="1:6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>
      <c r="B8">
        <v>1</v>
      </c>
      <c r="C8" s="11">
        <f>PMT($B$2/$B$4,$B$3,$B$5)</f>
        <v>0</v>
      </c>
      <c r="D8" s="11">
        <f>IPMT($B$2/12,B8,$B$3,$B$5)</f>
        <v>0</v>
      </c>
      <c r="E8" s="11">
        <f>PPMT($B$2/$B$4,B8,$B$3,$B$5)</f>
        <v>0</v>
      </c>
    </row>
    <row r="9" spans="1:6">
      <c r="B9">
        <v>2</v>
      </c>
      <c r="C9" s="11">
        <f t="shared" ref="C9:C72" si="0">PMT($B$2/$B$4,$B$3,$B$5)</f>
        <v>0</v>
      </c>
      <c r="D9" s="11">
        <f t="shared" ref="D9:D72" si="1">IPMT($B$2/12,B9,$B$3,$B$5)</f>
        <v>0</v>
      </c>
      <c r="E9" s="11">
        <f t="shared" ref="E9:E72" si="2">PPMT($B$2/$B$4,B9,$B$3,$B$5)</f>
        <v>0</v>
      </c>
    </row>
    <row r="10" spans="1:6">
      <c r="B10">
        <f>B9+1</f>
        <v>3</v>
      </c>
      <c r="C10" s="11">
        <f t="shared" si="0"/>
        <v>0</v>
      </c>
      <c r="D10" s="11">
        <f t="shared" si="1"/>
        <v>0</v>
      </c>
      <c r="E10" s="11">
        <f t="shared" si="2"/>
        <v>0</v>
      </c>
    </row>
    <row r="11" spans="1:6">
      <c r="B11">
        <f t="shared" ref="B11:B74" si="3">B10+1</f>
        <v>4</v>
      </c>
      <c r="C11" s="11">
        <f t="shared" si="0"/>
        <v>0</v>
      </c>
      <c r="D11" s="11">
        <f t="shared" si="1"/>
        <v>0</v>
      </c>
      <c r="E11" s="11">
        <f t="shared" si="2"/>
        <v>0</v>
      </c>
    </row>
    <row r="12" spans="1:6">
      <c r="B12">
        <f t="shared" si="3"/>
        <v>5</v>
      </c>
      <c r="C12" s="11">
        <f t="shared" si="0"/>
        <v>0</v>
      </c>
      <c r="D12" s="11">
        <f t="shared" si="1"/>
        <v>0</v>
      </c>
      <c r="E12" s="11">
        <f t="shared" si="2"/>
        <v>0</v>
      </c>
    </row>
    <row r="13" spans="1:6">
      <c r="B13">
        <f t="shared" si="3"/>
        <v>6</v>
      </c>
      <c r="C13" s="11">
        <f t="shared" si="0"/>
        <v>0</v>
      </c>
      <c r="D13" s="11">
        <f t="shared" si="1"/>
        <v>0</v>
      </c>
      <c r="E13" s="11">
        <f t="shared" si="2"/>
        <v>0</v>
      </c>
    </row>
    <row r="14" spans="1:6">
      <c r="B14">
        <f t="shared" si="3"/>
        <v>7</v>
      </c>
      <c r="C14" s="11">
        <f t="shared" si="0"/>
        <v>0</v>
      </c>
      <c r="D14" s="11">
        <f t="shared" si="1"/>
        <v>0</v>
      </c>
      <c r="E14" s="11">
        <f t="shared" si="2"/>
        <v>0</v>
      </c>
    </row>
    <row r="15" spans="1:6">
      <c r="B15">
        <f t="shared" si="3"/>
        <v>8</v>
      </c>
      <c r="C15" s="11">
        <f t="shared" si="0"/>
        <v>0</v>
      </c>
      <c r="D15" s="11">
        <f t="shared" si="1"/>
        <v>0</v>
      </c>
      <c r="E15" s="11">
        <f t="shared" si="2"/>
        <v>0</v>
      </c>
    </row>
    <row r="16" spans="1:6">
      <c r="B16">
        <f t="shared" si="3"/>
        <v>9</v>
      </c>
      <c r="C16" s="11">
        <f t="shared" si="0"/>
        <v>0</v>
      </c>
      <c r="D16" s="11">
        <f t="shared" si="1"/>
        <v>0</v>
      </c>
      <c r="E16" s="11">
        <f t="shared" si="2"/>
        <v>0</v>
      </c>
    </row>
    <row r="17" spans="2:5">
      <c r="B17">
        <f t="shared" si="3"/>
        <v>10</v>
      </c>
      <c r="C17" s="11">
        <f t="shared" si="0"/>
        <v>0</v>
      </c>
      <c r="D17" s="11">
        <f t="shared" si="1"/>
        <v>0</v>
      </c>
      <c r="E17" s="11">
        <f t="shared" si="2"/>
        <v>0</v>
      </c>
    </row>
    <row r="18" spans="2:5">
      <c r="B18">
        <f t="shared" si="3"/>
        <v>11</v>
      </c>
      <c r="C18" s="11">
        <f t="shared" si="0"/>
        <v>0</v>
      </c>
      <c r="D18" s="11">
        <f t="shared" si="1"/>
        <v>0</v>
      </c>
      <c r="E18" s="11">
        <f t="shared" si="2"/>
        <v>0</v>
      </c>
    </row>
    <row r="19" spans="2:5">
      <c r="B19">
        <f t="shared" si="3"/>
        <v>12</v>
      </c>
      <c r="C19" s="11">
        <f t="shared" si="0"/>
        <v>0</v>
      </c>
      <c r="D19" s="11">
        <f t="shared" si="1"/>
        <v>0</v>
      </c>
      <c r="E19" s="11">
        <f t="shared" si="2"/>
        <v>0</v>
      </c>
    </row>
    <row r="20" spans="2:5">
      <c r="B20">
        <f t="shared" si="3"/>
        <v>13</v>
      </c>
      <c r="C20" s="11">
        <f t="shared" si="0"/>
        <v>0</v>
      </c>
      <c r="D20" s="11">
        <f t="shared" si="1"/>
        <v>0</v>
      </c>
      <c r="E20" s="11">
        <f t="shared" si="2"/>
        <v>0</v>
      </c>
    </row>
    <row r="21" spans="2:5">
      <c r="B21">
        <f t="shared" si="3"/>
        <v>14</v>
      </c>
      <c r="C21" s="11">
        <f t="shared" si="0"/>
        <v>0</v>
      </c>
      <c r="D21" s="11">
        <f t="shared" si="1"/>
        <v>0</v>
      </c>
      <c r="E21" s="11">
        <f t="shared" si="2"/>
        <v>0</v>
      </c>
    </row>
    <row r="22" spans="2:5">
      <c r="B22">
        <f t="shared" si="3"/>
        <v>15</v>
      </c>
      <c r="C22" s="11">
        <f t="shared" si="0"/>
        <v>0</v>
      </c>
      <c r="D22" s="11">
        <f t="shared" si="1"/>
        <v>0</v>
      </c>
      <c r="E22" s="11">
        <f t="shared" si="2"/>
        <v>0</v>
      </c>
    </row>
    <row r="23" spans="2:5">
      <c r="B23">
        <f t="shared" si="3"/>
        <v>16</v>
      </c>
      <c r="C23" s="11">
        <f t="shared" si="0"/>
        <v>0</v>
      </c>
      <c r="D23" s="11">
        <f t="shared" si="1"/>
        <v>0</v>
      </c>
      <c r="E23" s="11">
        <f t="shared" si="2"/>
        <v>0</v>
      </c>
    </row>
    <row r="24" spans="2:5">
      <c r="B24">
        <f t="shared" si="3"/>
        <v>17</v>
      </c>
      <c r="C24" s="11">
        <f t="shared" si="0"/>
        <v>0</v>
      </c>
      <c r="D24" s="11">
        <f t="shared" si="1"/>
        <v>0</v>
      </c>
      <c r="E24" s="11">
        <f t="shared" si="2"/>
        <v>0</v>
      </c>
    </row>
    <row r="25" spans="2:5">
      <c r="B25">
        <f t="shared" si="3"/>
        <v>18</v>
      </c>
      <c r="C25" s="11">
        <f t="shared" si="0"/>
        <v>0</v>
      </c>
      <c r="D25" s="11">
        <f t="shared" si="1"/>
        <v>0</v>
      </c>
      <c r="E25" s="11">
        <f t="shared" si="2"/>
        <v>0</v>
      </c>
    </row>
    <row r="26" spans="2:5">
      <c r="B26">
        <f t="shared" si="3"/>
        <v>19</v>
      </c>
      <c r="C26" s="11">
        <f t="shared" si="0"/>
        <v>0</v>
      </c>
      <c r="D26" s="11">
        <f t="shared" si="1"/>
        <v>0</v>
      </c>
      <c r="E26" s="11">
        <f t="shared" si="2"/>
        <v>0</v>
      </c>
    </row>
    <row r="27" spans="2:5">
      <c r="B27">
        <f t="shared" si="3"/>
        <v>20</v>
      </c>
      <c r="C27" s="11">
        <f t="shared" si="0"/>
        <v>0</v>
      </c>
      <c r="D27" s="11">
        <f t="shared" si="1"/>
        <v>0</v>
      </c>
      <c r="E27" s="11">
        <f t="shared" si="2"/>
        <v>0</v>
      </c>
    </row>
    <row r="28" spans="2:5">
      <c r="B28">
        <f t="shared" si="3"/>
        <v>21</v>
      </c>
      <c r="C28" s="11">
        <f t="shared" si="0"/>
        <v>0</v>
      </c>
      <c r="D28" s="11">
        <f t="shared" si="1"/>
        <v>0</v>
      </c>
      <c r="E28" s="11">
        <f t="shared" si="2"/>
        <v>0</v>
      </c>
    </row>
    <row r="29" spans="2:5">
      <c r="B29">
        <f t="shared" si="3"/>
        <v>22</v>
      </c>
      <c r="C29" s="11">
        <f t="shared" si="0"/>
        <v>0</v>
      </c>
      <c r="D29" s="11">
        <f t="shared" si="1"/>
        <v>0</v>
      </c>
      <c r="E29" s="11">
        <f t="shared" si="2"/>
        <v>0</v>
      </c>
    </row>
    <row r="30" spans="2:5">
      <c r="B30">
        <f t="shared" si="3"/>
        <v>23</v>
      </c>
      <c r="C30" s="11">
        <f t="shared" si="0"/>
        <v>0</v>
      </c>
      <c r="D30" s="11">
        <f t="shared" si="1"/>
        <v>0</v>
      </c>
      <c r="E30" s="11">
        <f t="shared" si="2"/>
        <v>0</v>
      </c>
    </row>
    <row r="31" spans="2:5">
      <c r="B31">
        <f t="shared" si="3"/>
        <v>24</v>
      </c>
      <c r="C31" s="11">
        <f t="shared" si="0"/>
        <v>0</v>
      </c>
      <c r="D31" s="11">
        <f t="shared" si="1"/>
        <v>0</v>
      </c>
      <c r="E31" s="11">
        <f t="shared" si="2"/>
        <v>0</v>
      </c>
    </row>
    <row r="32" spans="2:5">
      <c r="B32">
        <f t="shared" si="3"/>
        <v>25</v>
      </c>
      <c r="C32" s="11">
        <f t="shared" si="0"/>
        <v>0</v>
      </c>
      <c r="D32" s="11">
        <f t="shared" si="1"/>
        <v>0</v>
      </c>
      <c r="E32" s="11">
        <f t="shared" si="2"/>
        <v>0</v>
      </c>
    </row>
    <row r="33" spans="2:5">
      <c r="B33">
        <f t="shared" si="3"/>
        <v>26</v>
      </c>
      <c r="C33" s="11">
        <f t="shared" si="0"/>
        <v>0</v>
      </c>
      <c r="D33" s="11">
        <f t="shared" si="1"/>
        <v>0</v>
      </c>
      <c r="E33" s="11">
        <f t="shared" si="2"/>
        <v>0</v>
      </c>
    </row>
    <row r="34" spans="2:5">
      <c r="B34">
        <f t="shared" si="3"/>
        <v>27</v>
      </c>
      <c r="C34" s="11">
        <f t="shared" si="0"/>
        <v>0</v>
      </c>
      <c r="D34" s="11">
        <f t="shared" si="1"/>
        <v>0</v>
      </c>
      <c r="E34" s="11">
        <f t="shared" si="2"/>
        <v>0</v>
      </c>
    </row>
    <row r="35" spans="2:5">
      <c r="B35">
        <f t="shared" si="3"/>
        <v>28</v>
      </c>
      <c r="C35" s="11">
        <f t="shared" si="0"/>
        <v>0</v>
      </c>
      <c r="D35" s="11">
        <f t="shared" si="1"/>
        <v>0</v>
      </c>
      <c r="E35" s="11">
        <f t="shared" si="2"/>
        <v>0</v>
      </c>
    </row>
    <row r="36" spans="2:5">
      <c r="B36">
        <f t="shared" si="3"/>
        <v>29</v>
      </c>
      <c r="C36" s="11">
        <f t="shared" si="0"/>
        <v>0</v>
      </c>
      <c r="D36" s="11">
        <f t="shared" si="1"/>
        <v>0</v>
      </c>
      <c r="E36" s="11">
        <f t="shared" si="2"/>
        <v>0</v>
      </c>
    </row>
    <row r="37" spans="2:5">
      <c r="B37">
        <f t="shared" si="3"/>
        <v>30</v>
      </c>
      <c r="C37" s="11">
        <f t="shared" si="0"/>
        <v>0</v>
      </c>
      <c r="D37" s="11">
        <f t="shared" si="1"/>
        <v>0</v>
      </c>
      <c r="E37" s="11">
        <f t="shared" si="2"/>
        <v>0</v>
      </c>
    </row>
    <row r="38" spans="2:5">
      <c r="B38">
        <f t="shared" si="3"/>
        <v>31</v>
      </c>
      <c r="C38" s="11">
        <f t="shared" si="0"/>
        <v>0</v>
      </c>
      <c r="D38" s="11">
        <f t="shared" si="1"/>
        <v>0</v>
      </c>
      <c r="E38" s="11">
        <f t="shared" si="2"/>
        <v>0</v>
      </c>
    </row>
    <row r="39" spans="2:5">
      <c r="B39">
        <f t="shared" si="3"/>
        <v>32</v>
      </c>
      <c r="C39" s="11">
        <f t="shared" si="0"/>
        <v>0</v>
      </c>
      <c r="D39" s="11">
        <f t="shared" si="1"/>
        <v>0</v>
      </c>
      <c r="E39" s="11">
        <f t="shared" si="2"/>
        <v>0</v>
      </c>
    </row>
    <row r="40" spans="2:5">
      <c r="B40">
        <f t="shared" si="3"/>
        <v>33</v>
      </c>
      <c r="C40" s="11">
        <f t="shared" si="0"/>
        <v>0</v>
      </c>
      <c r="D40" s="11">
        <f t="shared" si="1"/>
        <v>0</v>
      </c>
      <c r="E40" s="11">
        <f t="shared" si="2"/>
        <v>0</v>
      </c>
    </row>
    <row r="41" spans="2:5">
      <c r="B41">
        <f t="shared" si="3"/>
        <v>34</v>
      </c>
      <c r="C41" s="11">
        <f t="shared" si="0"/>
        <v>0</v>
      </c>
      <c r="D41" s="11">
        <f t="shared" si="1"/>
        <v>0</v>
      </c>
      <c r="E41" s="11">
        <f t="shared" si="2"/>
        <v>0</v>
      </c>
    </row>
    <row r="42" spans="2:5">
      <c r="B42">
        <f t="shared" si="3"/>
        <v>35</v>
      </c>
      <c r="C42" s="11">
        <f t="shared" si="0"/>
        <v>0</v>
      </c>
      <c r="D42" s="11">
        <f t="shared" si="1"/>
        <v>0</v>
      </c>
      <c r="E42" s="11">
        <f t="shared" si="2"/>
        <v>0</v>
      </c>
    </row>
    <row r="43" spans="2:5">
      <c r="B43">
        <f t="shared" si="3"/>
        <v>36</v>
      </c>
      <c r="C43" s="11">
        <f t="shared" si="0"/>
        <v>0</v>
      </c>
      <c r="D43" s="11">
        <f t="shared" si="1"/>
        <v>0</v>
      </c>
      <c r="E43" s="11">
        <f t="shared" si="2"/>
        <v>0</v>
      </c>
    </row>
    <row r="44" spans="2:5">
      <c r="B44">
        <f t="shared" si="3"/>
        <v>37</v>
      </c>
      <c r="C44" s="11">
        <f t="shared" si="0"/>
        <v>0</v>
      </c>
      <c r="D44" s="11">
        <f t="shared" si="1"/>
        <v>0</v>
      </c>
      <c r="E44" s="11">
        <f t="shared" si="2"/>
        <v>0</v>
      </c>
    </row>
    <row r="45" spans="2:5">
      <c r="B45">
        <f t="shared" si="3"/>
        <v>38</v>
      </c>
      <c r="C45" s="11">
        <f t="shared" si="0"/>
        <v>0</v>
      </c>
      <c r="D45" s="11">
        <f t="shared" si="1"/>
        <v>0</v>
      </c>
      <c r="E45" s="11">
        <f t="shared" si="2"/>
        <v>0</v>
      </c>
    </row>
    <row r="46" spans="2:5">
      <c r="B46">
        <f t="shared" si="3"/>
        <v>39</v>
      </c>
      <c r="C46" s="11">
        <f t="shared" si="0"/>
        <v>0</v>
      </c>
      <c r="D46" s="11">
        <f t="shared" si="1"/>
        <v>0</v>
      </c>
      <c r="E46" s="11">
        <f t="shared" si="2"/>
        <v>0</v>
      </c>
    </row>
    <row r="47" spans="2:5">
      <c r="B47">
        <f t="shared" si="3"/>
        <v>40</v>
      </c>
      <c r="C47" s="11">
        <f t="shared" si="0"/>
        <v>0</v>
      </c>
      <c r="D47" s="11">
        <f t="shared" si="1"/>
        <v>0</v>
      </c>
      <c r="E47" s="11">
        <f t="shared" si="2"/>
        <v>0</v>
      </c>
    </row>
    <row r="48" spans="2:5">
      <c r="B48">
        <f t="shared" si="3"/>
        <v>41</v>
      </c>
      <c r="C48" s="11">
        <f t="shared" si="0"/>
        <v>0</v>
      </c>
      <c r="D48" s="11">
        <f t="shared" si="1"/>
        <v>0</v>
      </c>
      <c r="E48" s="11">
        <f t="shared" si="2"/>
        <v>0</v>
      </c>
    </row>
    <row r="49" spans="2:5">
      <c r="B49">
        <f t="shared" si="3"/>
        <v>42</v>
      </c>
      <c r="C49" s="11">
        <f t="shared" si="0"/>
        <v>0</v>
      </c>
      <c r="D49" s="11">
        <f t="shared" si="1"/>
        <v>0</v>
      </c>
      <c r="E49" s="11">
        <f t="shared" si="2"/>
        <v>0</v>
      </c>
    </row>
    <row r="50" spans="2:5">
      <c r="B50">
        <f t="shared" si="3"/>
        <v>43</v>
      </c>
      <c r="C50" s="11">
        <f t="shared" si="0"/>
        <v>0</v>
      </c>
      <c r="D50" s="11">
        <f t="shared" si="1"/>
        <v>0</v>
      </c>
      <c r="E50" s="11">
        <f t="shared" si="2"/>
        <v>0</v>
      </c>
    </row>
    <row r="51" spans="2:5">
      <c r="B51">
        <f t="shared" si="3"/>
        <v>44</v>
      </c>
      <c r="C51" s="11">
        <f t="shared" si="0"/>
        <v>0</v>
      </c>
      <c r="D51" s="11">
        <f t="shared" si="1"/>
        <v>0</v>
      </c>
      <c r="E51" s="11">
        <f t="shared" si="2"/>
        <v>0</v>
      </c>
    </row>
    <row r="52" spans="2:5">
      <c r="B52">
        <f t="shared" si="3"/>
        <v>45</v>
      </c>
      <c r="C52" s="11">
        <f t="shared" si="0"/>
        <v>0</v>
      </c>
      <c r="D52" s="11">
        <f t="shared" si="1"/>
        <v>0</v>
      </c>
      <c r="E52" s="11">
        <f t="shared" si="2"/>
        <v>0</v>
      </c>
    </row>
    <row r="53" spans="2:5">
      <c r="B53">
        <f t="shared" si="3"/>
        <v>46</v>
      </c>
      <c r="C53" s="11">
        <f t="shared" si="0"/>
        <v>0</v>
      </c>
      <c r="D53" s="11">
        <f t="shared" si="1"/>
        <v>0</v>
      </c>
      <c r="E53" s="11">
        <f t="shared" si="2"/>
        <v>0</v>
      </c>
    </row>
    <row r="54" spans="2:5">
      <c r="B54">
        <f t="shared" si="3"/>
        <v>47</v>
      </c>
      <c r="C54" s="11">
        <f t="shared" si="0"/>
        <v>0</v>
      </c>
      <c r="D54" s="11">
        <f t="shared" si="1"/>
        <v>0</v>
      </c>
      <c r="E54" s="11">
        <f t="shared" si="2"/>
        <v>0</v>
      </c>
    </row>
    <row r="55" spans="2:5">
      <c r="B55">
        <f t="shared" si="3"/>
        <v>48</v>
      </c>
      <c r="C55" s="11">
        <f t="shared" si="0"/>
        <v>0</v>
      </c>
      <c r="D55" s="11">
        <f t="shared" si="1"/>
        <v>0</v>
      </c>
      <c r="E55" s="11">
        <f t="shared" si="2"/>
        <v>0</v>
      </c>
    </row>
    <row r="56" spans="2:5">
      <c r="B56">
        <f t="shared" si="3"/>
        <v>49</v>
      </c>
      <c r="C56" s="11">
        <f t="shared" si="0"/>
        <v>0</v>
      </c>
      <c r="D56" s="11">
        <f t="shared" si="1"/>
        <v>0</v>
      </c>
      <c r="E56" s="11">
        <f t="shared" si="2"/>
        <v>0</v>
      </c>
    </row>
    <row r="57" spans="2:5">
      <c r="B57">
        <f t="shared" si="3"/>
        <v>50</v>
      </c>
      <c r="C57" s="11">
        <f t="shared" si="0"/>
        <v>0</v>
      </c>
      <c r="D57" s="11">
        <f t="shared" si="1"/>
        <v>0</v>
      </c>
      <c r="E57" s="11">
        <f t="shared" si="2"/>
        <v>0</v>
      </c>
    </row>
    <row r="58" spans="2:5">
      <c r="B58">
        <f t="shared" si="3"/>
        <v>51</v>
      </c>
      <c r="C58" s="11">
        <f t="shared" si="0"/>
        <v>0</v>
      </c>
      <c r="D58" s="11">
        <f t="shared" si="1"/>
        <v>0</v>
      </c>
      <c r="E58" s="11">
        <f t="shared" si="2"/>
        <v>0</v>
      </c>
    </row>
    <row r="59" spans="2:5">
      <c r="B59">
        <f t="shared" si="3"/>
        <v>52</v>
      </c>
      <c r="C59" s="11">
        <f t="shared" si="0"/>
        <v>0</v>
      </c>
      <c r="D59" s="11">
        <f t="shared" si="1"/>
        <v>0</v>
      </c>
      <c r="E59" s="11">
        <f t="shared" si="2"/>
        <v>0</v>
      </c>
    </row>
    <row r="60" spans="2:5">
      <c r="B60">
        <f t="shared" si="3"/>
        <v>53</v>
      </c>
      <c r="C60" s="11">
        <f t="shared" si="0"/>
        <v>0</v>
      </c>
      <c r="D60" s="11">
        <f t="shared" si="1"/>
        <v>0</v>
      </c>
      <c r="E60" s="11">
        <f t="shared" si="2"/>
        <v>0</v>
      </c>
    </row>
    <row r="61" spans="2:5">
      <c r="B61">
        <f t="shared" si="3"/>
        <v>54</v>
      </c>
      <c r="C61" s="11">
        <f t="shared" si="0"/>
        <v>0</v>
      </c>
      <c r="D61" s="11">
        <f t="shared" si="1"/>
        <v>0</v>
      </c>
      <c r="E61" s="11">
        <f t="shared" si="2"/>
        <v>0</v>
      </c>
    </row>
    <row r="62" spans="2:5">
      <c r="B62">
        <f t="shared" si="3"/>
        <v>55</v>
      </c>
      <c r="C62" s="11">
        <f t="shared" si="0"/>
        <v>0</v>
      </c>
      <c r="D62" s="11">
        <f t="shared" si="1"/>
        <v>0</v>
      </c>
      <c r="E62" s="11">
        <f t="shared" si="2"/>
        <v>0</v>
      </c>
    </row>
    <row r="63" spans="2:5">
      <c r="B63">
        <f t="shared" si="3"/>
        <v>56</v>
      </c>
      <c r="C63" s="11">
        <f t="shared" si="0"/>
        <v>0</v>
      </c>
      <c r="D63" s="11">
        <f t="shared" si="1"/>
        <v>0</v>
      </c>
      <c r="E63" s="11">
        <f t="shared" si="2"/>
        <v>0</v>
      </c>
    </row>
    <row r="64" spans="2:5">
      <c r="B64">
        <f t="shared" si="3"/>
        <v>57</v>
      </c>
      <c r="C64" s="11">
        <f t="shared" si="0"/>
        <v>0</v>
      </c>
      <c r="D64" s="11">
        <f t="shared" si="1"/>
        <v>0</v>
      </c>
      <c r="E64" s="11">
        <f t="shared" si="2"/>
        <v>0</v>
      </c>
    </row>
    <row r="65" spans="2:5">
      <c r="B65">
        <f t="shared" si="3"/>
        <v>58</v>
      </c>
      <c r="C65" s="11">
        <f t="shared" si="0"/>
        <v>0</v>
      </c>
      <c r="D65" s="11">
        <f t="shared" si="1"/>
        <v>0</v>
      </c>
      <c r="E65" s="11">
        <f t="shared" si="2"/>
        <v>0</v>
      </c>
    </row>
    <row r="66" spans="2:5">
      <c r="B66">
        <f t="shared" si="3"/>
        <v>59</v>
      </c>
      <c r="C66" s="11">
        <f t="shared" si="0"/>
        <v>0</v>
      </c>
      <c r="D66" s="11">
        <f t="shared" si="1"/>
        <v>0</v>
      </c>
      <c r="E66" s="11">
        <f t="shared" si="2"/>
        <v>0</v>
      </c>
    </row>
    <row r="67" spans="2:5">
      <c r="B67">
        <f t="shared" si="3"/>
        <v>60</v>
      </c>
      <c r="C67" s="11">
        <f t="shared" si="0"/>
        <v>0</v>
      </c>
      <c r="D67" s="11">
        <f t="shared" si="1"/>
        <v>0</v>
      </c>
      <c r="E67" s="11">
        <f t="shared" si="2"/>
        <v>0</v>
      </c>
    </row>
    <row r="68" spans="2:5">
      <c r="B68">
        <f t="shared" si="3"/>
        <v>61</v>
      </c>
      <c r="C68" s="11">
        <f t="shared" si="0"/>
        <v>0</v>
      </c>
      <c r="D68" s="11">
        <f t="shared" si="1"/>
        <v>0</v>
      </c>
      <c r="E68" s="11">
        <f t="shared" si="2"/>
        <v>0</v>
      </c>
    </row>
    <row r="69" spans="2:5">
      <c r="B69">
        <f t="shared" si="3"/>
        <v>62</v>
      </c>
      <c r="C69" s="11">
        <f t="shared" si="0"/>
        <v>0</v>
      </c>
      <c r="D69" s="11">
        <f t="shared" si="1"/>
        <v>0</v>
      </c>
      <c r="E69" s="11">
        <f t="shared" si="2"/>
        <v>0</v>
      </c>
    </row>
    <row r="70" spans="2:5">
      <c r="B70">
        <f t="shared" si="3"/>
        <v>63</v>
      </c>
      <c r="C70" s="11">
        <f t="shared" si="0"/>
        <v>0</v>
      </c>
      <c r="D70" s="11">
        <f t="shared" si="1"/>
        <v>0</v>
      </c>
      <c r="E70" s="11">
        <f t="shared" si="2"/>
        <v>0</v>
      </c>
    </row>
    <row r="71" spans="2:5">
      <c r="B71">
        <f t="shared" si="3"/>
        <v>64</v>
      </c>
      <c r="C71" s="11">
        <f t="shared" si="0"/>
        <v>0</v>
      </c>
      <c r="D71" s="11">
        <f t="shared" si="1"/>
        <v>0</v>
      </c>
      <c r="E71" s="11">
        <f t="shared" si="2"/>
        <v>0</v>
      </c>
    </row>
    <row r="72" spans="2:5">
      <c r="B72">
        <f t="shared" si="3"/>
        <v>65</v>
      </c>
      <c r="C72" s="11">
        <f t="shared" si="0"/>
        <v>0</v>
      </c>
      <c r="D72" s="11">
        <f t="shared" si="1"/>
        <v>0</v>
      </c>
      <c r="E72" s="11">
        <f t="shared" si="2"/>
        <v>0</v>
      </c>
    </row>
    <row r="73" spans="2:5">
      <c r="B73">
        <f t="shared" si="3"/>
        <v>66</v>
      </c>
      <c r="C73" s="11">
        <f t="shared" ref="C73:C136" si="4">PMT($B$2/$B$4,$B$3,$B$5)</f>
        <v>0</v>
      </c>
      <c r="D73" s="11">
        <f t="shared" ref="D73:D136" si="5">IPMT($B$2/12,B73,$B$3,$B$5)</f>
        <v>0</v>
      </c>
      <c r="E73" s="11">
        <f t="shared" ref="E73:E136" si="6">PPMT($B$2/$B$4,B73,$B$3,$B$5)</f>
        <v>0</v>
      </c>
    </row>
    <row r="74" spans="2:5">
      <c r="B74">
        <f t="shared" si="3"/>
        <v>67</v>
      </c>
      <c r="C74" s="11">
        <f t="shared" si="4"/>
        <v>0</v>
      </c>
      <c r="D74" s="11">
        <f t="shared" si="5"/>
        <v>0</v>
      </c>
      <c r="E74" s="11">
        <f t="shared" si="6"/>
        <v>0</v>
      </c>
    </row>
    <row r="75" spans="2:5">
      <c r="B75">
        <f t="shared" ref="B75:B138" si="7">B74+1</f>
        <v>68</v>
      </c>
      <c r="C75" s="11">
        <f t="shared" si="4"/>
        <v>0</v>
      </c>
      <c r="D75" s="11">
        <f t="shared" si="5"/>
        <v>0</v>
      </c>
      <c r="E75" s="11">
        <f t="shared" si="6"/>
        <v>0</v>
      </c>
    </row>
    <row r="76" spans="2:5">
      <c r="B76">
        <f t="shared" si="7"/>
        <v>69</v>
      </c>
      <c r="C76" s="11">
        <f t="shared" si="4"/>
        <v>0</v>
      </c>
      <c r="D76" s="11">
        <f t="shared" si="5"/>
        <v>0</v>
      </c>
      <c r="E76" s="11">
        <f t="shared" si="6"/>
        <v>0</v>
      </c>
    </row>
    <row r="77" spans="2:5">
      <c r="B77">
        <f t="shared" si="7"/>
        <v>70</v>
      </c>
      <c r="C77" s="11">
        <f t="shared" si="4"/>
        <v>0</v>
      </c>
      <c r="D77" s="11">
        <f t="shared" si="5"/>
        <v>0</v>
      </c>
      <c r="E77" s="11">
        <f t="shared" si="6"/>
        <v>0</v>
      </c>
    </row>
    <row r="78" spans="2:5">
      <c r="B78">
        <f t="shared" si="7"/>
        <v>71</v>
      </c>
      <c r="C78" s="11">
        <f t="shared" si="4"/>
        <v>0</v>
      </c>
      <c r="D78" s="11">
        <f t="shared" si="5"/>
        <v>0</v>
      </c>
      <c r="E78" s="11">
        <f t="shared" si="6"/>
        <v>0</v>
      </c>
    </row>
    <row r="79" spans="2:5">
      <c r="B79">
        <f t="shared" si="7"/>
        <v>72</v>
      </c>
      <c r="C79" s="11">
        <f t="shared" si="4"/>
        <v>0</v>
      </c>
      <c r="D79" s="11">
        <f t="shared" si="5"/>
        <v>0</v>
      </c>
      <c r="E79" s="11">
        <f t="shared" si="6"/>
        <v>0</v>
      </c>
    </row>
    <row r="80" spans="2:5">
      <c r="B80">
        <f t="shared" si="7"/>
        <v>73</v>
      </c>
      <c r="C80" s="11">
        <f t="shared" si="4"/>
        <v>0</v>
      </c>
      <c r="D80" s="11">
        <f t="shared" si="5"/>
        <v>0</v>
      </c>
      <c r="E80" s="11">
        <f t="shared" si="6"/>
        <v>0</v>
      </c>
    </row>
    <row r="81" spans="2:5">
      <c r="B81">
        <f t="shared" si="7"/>
        <v>74</v>
      </c>
      <c r="C81" s="11">
        <f t="shared" si="4"/>
        <v>0</v>
      </c>
      <c r="D81" s="11">
        <f t="shared" si="5"/>
        <v>0</v>
      </c>
      <c r="E81" s="11">
        <f t="shared" si="6"/>
        <v>0</v>
      </c>
    </row>
    <row r="82" spans="2:5">
      <c r="B82">
        <f t="shared" si="7"/>
        <v>75</v>
      </c>
      <c r="C82" s="11">
        <f t="shared" si="4"/>
        <v>0</v>
      </c>
      <c r="D82" s="11">
        <f t="shared" si="5"/>
        <v>0</v>
      </c>
      <c r="E82" s="11">
        <f t="shared" si="6"/>
        <v>0</v>
      </c>
    </row>
    <row r="83" spans="2:5">
      <c r="B83">
        <f t="shared" si="7"/>
        <v>76</v>
      </c>
      <c r="C83" s="11">
        <f t="shared" si="4"/>
        <v>0</v>
      </c>
      <c r="D83" s="11">
        <f t="shared" si="5"/>
        <v>0</v>
      </c>
      <c r="E83" s="11">
        <f t="shared" si="6"/>
        <v>0</v>
      </c>
    </row>
    <row r="84" spans="2:5">
      <c r="B84">
        <f t="shared" si="7"/>
        <v>77</v>
      </c>
      <c r="C84" s="11">
        <f t="shared" si="4"/>
        <v>0</v>
      </c>
      <c r="D84" s="11">
        <f t="shared" si="5"/>
        <v>0</v>
      </c>
      <c r="E84" s="11">
        <f t="shared" si="6"/>
        <v>0</v>
      </c>
    </row>
    <row r="85" spans="2:5">
      <c r="B85">
        <f t="shared" si="7"/>
        <v>78</v>
      </c>
      <c r="C85" s="11">
        <f t="shared" si="4"/>
        <v>0</v>
      </c>
      <c r="D85" s="11">
        <f t="shared" si="5"/>
        <v>0</v>
      </c>
      <c r="E85" s="11">
        <f t="shared" si="6"/>
        <v>0</v>
      </c>
    </row>
    <row r="86" spans="2:5">
      <c r="B86">
        <f t="shared" si="7"/>
        <v>79</v>
      </c>
      <c r="C86" s="11">
        <f t="shared" si="4"/>
        <v>0</v>
      </c>
      <c r="D86" s="11">
        <f t="shared" si="5"/>
        <v>0</v>
      </c>
      <c r="E86" s="11">
        <f t="shared" si="6"/>
        <v>0</v>
      </c>
    </row>
    <row r="87" spans="2:5">
      <c r="B87">
        <f t="shared" si="7"/>
        <v>80</v>
      </c>
      <c r="C87" s="11">
        <f t="shared" si="4"/>
        <v>0</v>
      </c>
      <c r="D87" s="11">
        <f t="shared" si="5"/>
        <v>0</v>
      </c>
      <c r="E87" s="11">
        <f t="shared" si="6"/>
        <v>0</v>
      </c>
    </row>
    <row r="88" spans="2:5">
      <c r="B88">
        <f t="shared" si="7"/>
        <v>81</v>
      </c>
      <c r="C88" s="11">
        <f t="shared" si="4"/>
        <v>0</v>
      </c>
      <c r="D88" s="11">
        <f t="shared" si="5"/>
        <v>0</v>
      </c>
      <c r="E88" s="11">
        <f t="shared" si="6"/>
        <v>0</v>
      </c>
    </row>
    <row r="89" spans="2:5">
      <c r="B89">
        <f t="shared" si="7"/>
        <v>82</v>
      </c>
      <c r="C89" s="11">
        <f t="shared" si="4"/>
        <v>0</v>
      </c>
      <c r="D89" s="11">
        <f t="shared" si="5"/>
        <v>0</v>
      </c>
      <c r="E89" s="11">
        <f t="shared" si="6"/>
        <v>0</v>
      </c>
    </row>
    <row r="90" spans="2:5">
      <c r="B90">
        <f t="shared" si="7"/>
        <v>83</v>
      </c>
      <c r="C90" s="11">
        <f t="shared" si="4"/>
        <v>0</v>
      </c>
      <c r="D90" s="11">
        <f t="shared" si="5"/>
        <v>0</v>
      </c>
      <c r="E90" s="11">
        <f t="shared" si="6"/>
        <v>0</v>
      </c>
    </row>
    <row r="91" spans="2:5">
      <c r="B91">
        <f t="shared" si="7"/>
        <v>84</v>
      </c>
      <c r="C91" s="11">
        <f t="shared" si="4"/>
        <v>0</v>
      </c>
      <c r="D91" s="11">
        <f t="shared" si="5"/>
        <v>0</v>
      </c>
      <c r="E91" s="11">
        <f t="shared" si="6"/>
        <v>0</v>
      </c>
    </row>
    <row r="92" spans="2:5">
      <c r="B92">
        <f t="shared" si="7"/>
        <v>85</v>
      </c>
      <c r="C92" s="11">
        <f t="shared" si="4"/>
        <v>0</v>
      </c>
      <c r="D92" s="11">
        <f t="shared" si="5"/>
        <v>0</v>
      </c>
      <c r="E92" s="11">
        <f t="shared" si="6"/>
        <v>0</v>
      </c>
    </row>
    <row r="93" spans="2:5">
      <c r="B93">
        <f t="shared" si="7"/>
        <v>86</v>
      </c>
      <c r="C93" s="11">
        <f t="shared" si="4"/>
        <v>0</v>
      </c>
      <c r="D93" s="11">
        <f t="shared" si="5"/>
        <v>0</v>
      </c>
      <c r="E93" s="11">
        <f t="shared" si="6"/>
        <v>0</v>
      </c>
    </row>
    <row r="94" spans="2:5">
      <c r="B94">
        <f t="shared" si="7"/>
        <v>87</v>
      </c>
      <c r="C94" s="11">
        <f t="shared" si="4"/>
        <v>0</v>
      </c>
      <c r="D94" s="11">
        <f t="shared" si="5"/>
        <v>0</v>
      </c>
      <c r="E94" s="11">
        <f t="shared" si="6"/>
        <v>0</v>
      </c>
    </row>
    <row r="95" spans="2:5">
      <c r="B95">
        <f t="shared" si="7"/>
        <v>88</v>
      </c>
      <c r="C95" s="11">
        <f t="shared" si="4"/>
        <v>0</v>
      </c>
      <c r="D95" s="11">
        <f t="shared" si="5"/>
        <v>0</v>
      </c>
      <c r="E95" s="11">
        <f t="shared" si="6"/>
        <v>0</v>
      </c>
    </row>
    <row r="96" spans="2:5">
      <c r="B96">
        <f t="shared" si="7"/>
        <v>89</v>
      </c>
      <c r="C96" s="11">
        <f t="shared" si="4"/>
        <v>0</v>
      </c>
      <c r="D96" s="11">
        <f t="shared" si="5"/>
        <v>0</v>
      </c>
      <c r="E96" s="11">
        <f t="shared" si="6"/>
        <v>0</v>
      </c>
    </row>
    <row r="97" spans="2:5">
      <c r="B97">
        <f t="shared" si="7"/>
        <v>90</v>
      </c>
      <c r="C97" s="11">
        <f t="shared" si="4"/>
        <v>0</v>
      </c>
      <c r="D97" s="11">
        <f t="shared" si="5"/>
        <v>0</v>
      </c>
      <c r="E97" s="11">
        <f t="shared" si="6"/>
        <v>0</v>
      </c>
    </row>
    <row r="98" spans="2:5">
      <c r="B98">
        <f t="shared" si="7"/>
        <v>91</v>
      </c>
      <c r="C98" s="11">
        <f t="shared" si="4"/>
        <v>0</v>
      </c>
      <c r="D98" s="11">
        <f t="shared" si="5"/>
        <v>0</v>
      </c>
      <c r="E98" s="11">
        <f t="shared" si="6"/>
        <v>0</v>
      </c>
    </row>
    <row r="99" spans="2:5">
      <c r="B99">
        <f t="shared" si="7"/>
        <v>92</v>
      </c>
      <c r="C99" s="11">
        <f t="shared" si="4"/>
        <v>0</v>
      </c>
      <c r="D99" s="11">
        <f t="shared" si="5"/>
        <v>0</v>
      </c>
      <c r="E99" s="11">
        <f t="shared" si="6"/>
        <v>0</v>
      </c>
    </row>
    <row r="100" spans="2:5">
      <c r="B100">
        <f t="shared" si="7"/>
        <v>93</v>
      </c>
      <c r="C100" s="11">
        <f t="shared" si="4"/>
        <v>0</v>
      </c>
      <c r="D100" s="11">
        <f t="shared" si="5"/>
        <v>0</v>
      </c>
      <c r="E100" s="11">
        <f t="shared" si="6"/>
        <v>0</v>
      </c>
    </row>
    <row r="101" spans="2:5">
      <c r="B101">
        <f t="shared" si="7"/>
        <v>94</v>
      </c>
      <c r="C101" s="11">
        <f t="shared" si="4"/>
        <v>0</v>
      </c>
      <c r="D101" s="11">
        <f t="shared" si="5"/>
        <v>0</v>
      </c>
      <c r="E101" s="11">
        <f t="shared" si="6"/>
        <v>0</v>
      </c>
    </row>
    <row r="102" spans="2:5">
      <c r="B102">
        <f t="shared" si="7"/>
        <v>95</v>
      </c>
      <c r="C102" s="11">
        <f t="shared" si="4"/>
        <v>0</v>
      </c>
      <c r="D102" s="11">
        <f t="shared" si="5"/>
        <v>0</v>
      </c>
      <c r="E102" s="11">
        <f t="shared" si="6"/>
        <v>0</v>
      </c>
    </row>
    <row r="103" spans="2:5">
      <c r="B103">
        <f t="shared" si="7"/>
        <v>96</v>
      </c>
      <c r="C103" s="11">
        <f t="shared" si="4"/>
        <v>0</v>
      </c>
      <c r="D103" s="11">
        <f t="shared" si="5"/>
        <v>0</v>
      </c>
      <c r="E103" s="11">
        <f t="shared" si="6"/>
        <v>0</v>
      </c>
    </row>
    <row r="104" spans="2:5">
      <c r="B104">
        <f t="shared" si="7"/>
        <v>97</v>
      </c>
      <c r="C104" s="11">
        <f t="shared" si="4"/>
        <v>0</v>
      </c>
      <c r="D104" s="11">
        <f t="shared" si="5"/>
        <v>0</v>
      </c>
      <c r="E104" s="11">
        <f t="shared" si="6"/>
        <v>0</v>
      </c>
    </row>
    <row r="105" spans="2:5">
      <c r="B105">
        <f t="shared" si="7"/>
        <v>98</v>
      </c>
      <c r="C105" s="11">
        <f t="shared" si="4"/>
        <v>0</v>
      </c>
      <c r="D105" s="11">
        <f t="shared" si="5"/>
        <v>0</v>
      </c>
      <c r="E105" s="11">
        <f t="shared" si="6"/>
        <v>0</v>
      </c>
    </row>
    <row r="106" spans="2:5">
      <c r="B106">
        <f t="shared" si="7"/>
        <v>99</v>
      </c>
      <c r="C106" s="11">
        <f t="shared" si="4"/>
        <v>0</v>
      </c>
      <c r="D106" s="11">
        <f t="shared" si="5"/>
        <v>0</v>
      </c>
      <c r="E106" s="11">
        <f t="shared" si="6"/>
        <v>0</v>
      </c>
    </row>
    <row r="107" spans="2:5">
      <c r="B107">
        <f t="shared" si="7"/>
        <v>100</v>
      </c>
      <c r="C107" s="11">
        <f t="shared" si="4"/>
        <v>0</v>
      </c>
      <c r="D107" s="11">
        <f t="shared" si="5"/>
        <v>0</v>
      </c>
      <c r="E107" s="11">
        <f t="shared" si="6"/>
        <v>0</v>
      </c>
    </row>
    <row r="108" spans="2:5">
      <c r="B108">
        <f t="shared" si="7"/>
        <v>101</v>
      </c>
      <c r="C108" s="11">
        <f t="shared" si="4"/>
        <v>0</v>
      </c>
      <c r="D108" s="11">
        <f t="shared" si="5"/>
        <v>0</v>
      </c>
      <c r="E108" s="11">
        <f t="shared" si="6"/>
        <v>0</v>
      </c>
    </row>
    <row r="109" spans="2:5">
      <c r="B109">
        <f t="shared" si="7"/>
        <v>102</v>
      </c>
      <c r="C109" s="11">
        <f t="shared" si="4"/>
        <v>0</v>
      </c>
      <c r="D109" s="11">
        <f t="shared" si="5"/>
        <v>0</v>
      </c>
      <c r="E109" s="11">
        <f t="shared" si="6"/>
        <v>0</v>
      </c>
    </row>
    <row r="110" spans="2:5">
      <c r="B110">
        <f t="shared" si="7"/>
        <v>103</v>
      </c>
      <c r="C110" s="11">
        <f t="shared" si="4"/>
        <v>0</v>
      </c>
      <c r="D110" s="11">
        <f t="shared" si="5"/>
        <v>0</v>
      </c>
      <c r="E110" s="11">
        <f t="shared" si="6"/>
        <v>0</v>
      </c>
    </row>
    <row r="111" spans="2:5">
      <c r="B111">
        <f t="shared" si="7"/>
        <v>104</v>
      </c>
      <c r="C111" s="11">
        <f t="shared" si="4"/>
        <v>0</v>
      </c>
      <c r="D111" s="11">
        <f t="shared" si="5"/>
        <v>0</v>
      </c>
      <c r="E111" s="11">
        <f t="shared" si="6"/>
        <v>0</v>
      </c>
    </row>
    <row r="112" spans="2:5">
      <c r="B112">
        <f t="shared" si="7"/>
        <v>105</v>
      </c>
      <c r="C112" s="11">
        <f t="shared" si="4"/>
        <v>0</v>
      </c>
      <c r="D112" s="11">
        <f t="shared" si="5"/>
        <v>0</v>
      </c>
      <c r="E112" s="11">
        <f t="shared" si="6"/>
        <v>0</v>
      </c>
    </row>
    <row r="113" spans="2:5">
      <c r="B113">
        <f t="shared" si="7"/>
        <v>106</v>
      </c>
      <c r="C113" s="11">
        <f t="shared" si="4"/>
        <v>0</v>
      </c>
      <c r="D113" s="11">
        <f t="shared" si="5"/>
        <v>0</v>
      </c>
      <c r="E113" s="11">
        <f t="shared" si="6"/>
        <v>0</v>
      </c>
    </row>
    <row r="114" spans="2:5">
      <c r="B114">
        <f t="shared" si="7"/>
        <v>107</v>
      </c>
      <c r="C114" s="11">
        <f t="shared" si="4"/>
        <v>0</v>
      </c>
      <c r="D114" s="11">
        <f t="shared" si="5"/>
        <v>0</v>
      </c>
      <c r="E114" s="11">
        <f t="shared" si="6"/>
        <v>0</v>
      </c>
    </row>
    <row r="115" spans="2:5">
      <c r="B115">
        <f t="shared" si="7"/>
        <v>108</v>
      </c>
      <c r="C115" s="11">
        <f t="shared" si="4"/>
        <v>0</v>
      </c>
      <c r="D115" s="11">
        <f t="shared" si="5"/>
        <v>0</v>
      </c>
      <c r="E115" s="11">
        <f t="shared" si="6"/>
        <v>0</v>
      </c>
    </row>
    <row r="116" spans="2:5">
      <c r="B116">
        <f t="shared" si="7"/>
        <v>109</v>
      </c>
      <c r="C116" s="11">
        <f t="shared" si="4"/>
        <v>0</v>
      </c>
      <c r="D116" s="11">
        <f t="shared" si="5"/>
        <v>0</v>
      </c>
      <c r="E116" s="11">
        <f t="shared" si="6"/>
        <v>0</v>
      </c>
    </row>
    <row r="117" spans="2:5">
      <c r="B117">
        <f t="shared" si="7"/>
        <v>110</v>
      </c>
      <c r="C117" s="11">
        <f t="shared" si="4"/>
        <v>0</v>
      </c>
      <c r="D117" s="11">
        <f t="shared" si="5"/>
        <v>0</v>
      </c>
      <c r="E117" s="11">
        <f t="shared" si="6"/>
        <v>0</v>
      </c>
    </row>
    <row r="118" spans="2:5">
      <c r="B118">
        <f t="shared" si="7"/>
        <v>111</v>
      </c>
      <c r="C118" s="11">
        <f t="shared" si="4"/>
        <v>0</v>
      </c>
      <c r="D118" s="11">
        <f t="shared" si="5"/>
        <v>0</v>
      </c>
      <c r="E118" s="11">
        <f t="shared" si="6"/>
        <v>0</v>
      </c>
    </row>
    <row r="119" spans="2:5">
      <c r="B119">
        <f t="shared" si="7"/>
        <v>112</v>
      </c>
      <c r="C119" s="11">
        <f t="shared" si="4"/>
        <v>0</v>
      </c>
      <c r="D119" s="11">
        <f t="shared" si="5"/>
        <v>0</v>
      </c>
      <c r="E119" s="11">
        <f t="shared" si="6"/>
        <v>0</v>
      </c>
    </row>
    <row r="120" spans="2:5">
      <c r="B120">
        <f t="shared" si="7"/>
        <v>113</v>
      </c>
      <c r="C120" s="11">
        <f t="shared" si="4"/>
        <v>0</v>
      </c>
      <c r="D120" s="11">
        <f t="shared" si="5"/>
        <v>0</v>
      </c>
      <c r="E120" s="11">
        <f t="shared" si="6"/>
        <v>0</v>
      </c>
    </row>
    <row r="121" spans="2:5">
      <c r="B121">
        <f t="shared" si="7"/>
        <v>114</v>
      </c>
      <c r="C121" s="11">
        <f t="shared" si="4"/>
        <v>0</v>
      </c>
      <c r="D121" s="11">
        <f t="shared" si="5"/>
        <v>0</v>
      </c>
      <c r="E121" s="11">
        <f t="shared" si="6"/>
        <v>0</v>
      </c>
    </row>
    <row r="122" spans="2:5">
      <c r="B122">
        <f t="shared" si="7"/>
        <v>115</v>
      </c>
      <c r="C122" s="11">
        <f t="shared" si="4"/>
        <v>0</v>
      </c>
      <c r="D122" s="11">
        <f t="shared" si="5"/>
        <v>0</v>
      </c>
      <c r="E122" s="11">
        <f t="shared" si="6"/>
        <v>0</v>
      </c>
    </row>
    <row r="123" spans="2:5">
      <c r="B123">
        <f t="shared" si="7"/>
        <v>116</v>
      </c>
      <c r="C123" s="11">
        <f t="shared" si="4"/>
        <v>0</v>
      </c>
      <c r="D123" s="11">
        <f t="shared" si="5"/>
        <v>0</v>
      </c>
      <c r="E123" s="11">
        <f t="shared" si="6"/>
        <v>0</v>
      </c>
    </row>
    <row r="124" spans="2:5">
      <c r="B124">
        <f t="shared" si="7"/>
        <v>117</v>
      </c>
      <c r="C124" s="11">
        <f t="shared" si="4"/>
        <v>0</v>
      </c>
      <c r="D124" s="11">
        <f t="shared" si="5"/>
        <v>0</v>
      </c>
      <c r="E124" s="11">
        <f t="shared" si="6"/>
        <v>0</v>
      </c>
    </row>
    <row r="125" spans="2:5">
      <c r="B125">
        <f t="shared" si="7"/>
        <v>118</v>
      </c>
      <c r="C125" s="11">
        <f t="shared" si="4"/>
        <v>0</v>
      </c>
      <c r="D125" s="11">
        <f t="shared" si="5"/>
        <v>0</v>
      </c>
      <c r="E125" s="11">
        <f t="shared" si="6"/>
        <v>0</v>
      </c>
    </row>
    <row r="126" spans="2:5">
      <c r="B126">
        <f t="shared" si="7"/>
        <v>119</v>
      </c>
      <c r="C126" s="11">
        <f t="shared" si="4"/>
        <v>0</v>
      </c>
      <c r="D126" s="11">
        <f t="shared" si="5"/>
        <v>0</v>
      </c>
      <c r="E126" s="11">
        <f t="shared" si="6"/>
        <v>0</v>
      </c>
    </row>
    <row r="127" spans="2:5">
      <c r="B127">
        <f t="shared" si="7"/>
        <v>120</v>
      </c>
      <c r="C127" s="11">
        <f t="shared" si="4"/>
        <v>0</v>
      </c>
      <c r="D127" s="11">
        <f t="shared" si="5"/>
        <v>0</v>
      </c>
      <c r="E127" s="11">
        <f t="shared" si="6"/>
        <v>0</v>
      </c>
    </row>
    <row r="128" spans="2:5">
      <c r="B128">
        <f t="shared" si="7"/>
        <v>121</v>
      </c>
      <c r="C128" s="11">
        <f t="shared" si="4"/>
        <v>0</v>
      </c>
      <c r="D128" s="11">
        <f t="shared" si="5"/>
        <v>0</v>
      </c>
      <c r="E128" s="11">
        <f t="shared" si="6"/>
        <v>0</v>
      </c>
    </row>
    <row r="129" spans="2:5">
      <c r="B129">
        <f t="shared" si="7"/>
        <v>122</v>
      </c>
      <c r="C129" s="11">
        <f t="shared" si="4"/>
        <v>0</v>
      </c>
      <c r="D129" s="11">
        <f t="shared" si="5"/>
        <v>0</v>
      </c>
      <c r="E129" s="11">
        <f t="shared" si="6"/>
        <v>0</v>
      </c>
    </row>
    <row r="130" spans="2:5">
      <c r="B130">
        <f t="shared" si="7"/>
        <v>123</v>
      </c>
      <c r="C130" s="11">
        <f t="shared" si="4"/>
        <v>0</v>
      </c>
      <c r="D130" s="11">
        <f t="shared" si="5"/>
        <v>0</v>
      </c>
      <c r="E130" s="11">
        <f t="shared" si="6"/>
        <v>0</v>
      </c>
    </row>
    <row r="131" spans="2:5">
      <c r="B131">
        <f t="shared" si="7"/>
        <v>124</v>
      </c>
      <c r="C131" s="11">
        <f t="shared" si="4"/>
        <v>0</v>
      </c>
      <c r="D131" s="11">
        <f t="shared" si="5"/>
        <v>0</v>
      </c>
      <c r="E131" s="11">
        <f t="shared" si="6"/>
        <v>0</v>
      </c>
    </row>
    <row r="132" spans="2:5">
      <c r="B132">
        <f t="shared" si="7"/>
        <v>125</v>
      </c>
      <c r="C132" s="11">
        <f t="shared" si="4"/>
        <v>0</v>
      </c>
      <c r="D132" s="11">
        <f t="shared" si="5"/>
        <v>0</v>
      </c>
      <c r="E132" s="11">
        <f t="shared" si="6"/>
        <v>0</v>
      </c>
    </row>
    <row r="133" spans="2:5">
      <c r="B133">
        <f t="shared" si="7"/>
        <v>126</v>
      </c>
      <c r="C133" s="11">
        <f t="shared" si="4"/>
        <v>0</v>
      </c>
      <c r="D133" s="11">
        <f t="shared" si="5"/>
        <v>0</v>
      </c>
      <c r="E133" s="11">
        <f t="shared" si="6"/>
        <v>0</v>
      </c>
    </row>
    <row r="134" spans="2:5">
      <c r="B134">
        <f t="shared" si="7"/>
        <v>127</v>
      </c>
      <c r="C134" s="11">
        <f t="shared" si="4"/>
        <v>0</v>
      </c>
      <c r="D134" s="11">
        <f t="shared" si="5"/>
        <v>0</v>
      </c>
      <c r="E134" s="11">
        <f t="shared" si="6"/>
        <v>0</v>
      </c>
    </row>
    <row r="135" spans="2:5">
      <c r="B135">
        <f t="shared" si="7"/>
        <v>128</v>
      </c>
      <c r="C135" s="11">
        <f t="shared" si="4"/>
        <v>0</v>
      </c>
      <c r="D135" s="11">
        <f t="shared" si="5"/>
        <v>0</v>
      </c>
      <c r="E135" s="11">
        <f t="shared" si="6"/>
        <v>0</v>
      </c>
    </row>
    <row r="136" spans="2:5">
      <c r="B136">
        <f t="shared" si="7"/>
        <v>129</v>
      </c>
      <c r="C136" s="11">
        <f t="shared" si="4"/>
        <v>0</v>
      </c>
      <c r="D136" s="11">
        <f t="shared" si="5"/>
        <v>0</v>
      </c>
      <c r="E136" s="11">
        <f t="shared" si="6"/>
        <v>0</v>
      </c>
    </row>
    <row r="137" spans="2:5">
      <c r="B137">
        <f t="shared" si="7"/>
        <v>130</v>
      </c>
      <c r="C137" s="11">
        <f t="shared" ref="C137:C200" si="8">PMT($B$2/$B$4,$B$3,$B$5)</f>
        <v>0</v>
      </c>
      <c r="D137" s="11">
        <f t="shared" ref="D137:D200" si="9">IPMT($B$2/12,B137,$B$3,$B$5)</f>
        <v>0</v>
      </c>
      <c r="E137" s="11">
        <f t="shared" ref="E137:E200" si="10">PPMT($B$2/$B$4,B137,$B$3,$B$5)</f>
        <v>0</v>
      </c>
    </row>
    <row r="138" spans="2:5">
      <c r="B138">
        <f t="shared" si="7"/>
        <v>131</v>
      </c>
      <c r="C138" s="11">
        <f t="shared" si="8"/>
        <v>0</v>
      </c>
      <c r="D138" s="11">
        <f t="shared" si="9"/>
        <v>0</v>
      </c>
      <c r="E138" s="11">
        <f t="shared" si="10"/>
        <v>0</v>
      </c>
    </row>
    <row r="139" spans="2:5">
      <c r="B139">
        <f t="shared" ref="B139:B202" si="11">B138+1</f>
        <v>132</v>
      </c>
      <c r="C139" s="11">
        <f t="shared" si="8"/>
        <v>0</v>
      </c>
      <c r="D139" s="11">
        <f t="shared" si="9"/>
        <v>0</v>
      </c>
      <c r="E139" s="11">
        <f t="shared" si="10"/>
        <v>0</v>
      </c>
    </row>
    <row r="140" spans="2:5">
      <c r="B140">
        <f t="shared" si="11"/>
        <v>133</v>
      </c>
      <c r="C140" s="11">
        <f t="shared" si="8"/>
        <v>0</v>
      </c>
      <c r="D140" s="11">
        <f t="shared" si="9"/>
        <v>0</v>
      </c>
      <c r="E140" s="11">
        <f t="shared" si="10"/>
        <v>0</v>
      </c>
    </row>
    <row r="141" spans="2:5">
      <c r="B141">
        <f t="shared" si="11"/>
        <v>134</v>
      </c>
      <c r="C141" s="11">
        <f t="shared" si="8"/>
        <v>0</v>
      </c>
      <c r="D141" s="11">
        <f t="shared" si="9"/>
        <v>0</v>
      </c>
      <c r="E141" s="11">
        <f t="shared" si="10"/>
        <v>0</v>
      </c>
    </row>
    <row r="142" spans="2:5">
      <c r="B142">
        <f t="shared" si="11"/>
        <v>135</v>
      </c>
      <c r="C142" s="11">
        <f t="shared" si="8"/>
        <v>0</v>
      </c>
      <c r="D142" s="11">
        <f t="shared" si="9"/>
        <v>0</v>
      </c>
      <c r="E142" s="11">
        <f t="shared" si="10"/>
        <v>0</v>
      </c>
    </row>
    <row r="143" spans="2:5">
      <c r="B143">
        <f t="shared" si="11"/>
        <v>136</v>
      </c>
      <c r="C143" s="11">
        <f t="shared" si="8"/>
        <v>0</v>
      </c>
      <c r="D143" s="11">
        <f t="shared" si="9"/>
        <v>0</v>
      </c>
      <c r="E143" s="11">
        <f t="shared" si="10"/>
        <v>0</v>
      </c>
    </row>
    <row r="144" spans="2:5">
      <c r="B144">
        <f t="shared" si="11"/>
        <v>137</v>
      </c>
      <c r="C144" s="11">
        <f t="shared" si="8"/>
        <v>0</v>
      </c>
      <c r="D144" s="11">
        <f t="shared" si="9"/>
        <v>0</v>
      </c>
      <c r="E144" s="11">
        <f t="shared" si="10"/>
        <v>0</v>
      </c>
    </row>
    <row r="145" spans="2:5">
      <c r="B145">
        <f t="shared" si="11"/>
        <v>138</v>
      </c>
      <c r="C145" s="11">
        <f t="shared" si="8"/>
        <v>0</v>
      </c>
      <c r="D145" s="11">
        <f t="shared" si="9"/>
        <v>0</v>
      </c>
      <c r="E145" s="11">
        <f t="shared" si="10"/>
        <v>0</v>
      </c>
    </row>
    <row r="146" spans="2:5">
      <c r="B146">
        <f t="shared" si="11"/>
        <v>139</v>
      </c>
      <c r="C146" s="11">
        <f t="shared" si="8"/>
        <v>0</v>
      </c>
      <c r="D146" s="11">
        <f t="shared" si="9"/>
        <v>0</v>
      </c>
      <c r="E146" s="11">
        <f t="shared" si="10"/>
        <v>0</v>
      </c>
    </row>
    <row r="147" spans="2:5">
      <c r="B147">
        <f t="shared" si="11"/>
        <v>140</v>
      </c>
      <c r="C147" s="11">
        <f t="shared" si="8"/>
        <v>0</v>
      </c>
      <c r="D147" s="11">
        <f t="shared" si="9"/>
        <v>0</v>
      </c>
      <c r="E147" s="11">
        <f t="shared" si="10"/>
        <v>0</v>
      </c>
    </row>
    <row r="148" spans="2:5">
      <c r="B148">
        <f t="shared" si="11"/>
        <v>141</v>
      </c>
      <c r="C148" s="11">
        <f t="shared" si="8"/>
        <v>0</v>
      </c>
      <c r="D148" s="11">
        <f t="shared" si="9"/>
        <v>0</v>
      </c>
      <c r="E148" s="11">
        <f t="shared" si="10"/>
        <v>0</v>
      </c>
    </row>
    <row r="149" spans="2:5">
      <c r="B149">
        <f t="shared" si="11"/>
        <v>142</v>
      </c>
      <c r="C149" s="11">
        <f t="shared" si="8"/>
        <v>0</v>
      </c>
      <c r="D149" s="11">
        <f t="shared" si="9"/>
        <v>0</v>
      </c>
      <c r="E149" s="11">
        <f t="shared" si="10"/>
        <v>0</v>
      </c>
    </row>
    <row r="150" spans="2:5">
      <c r="B150">
        <f t="shared" si="11"/>
        <v>143</v>
      </c>
      <c r="C150" s="11">
        <f t="shared" si="8"/>
        <v>0</v>
      </c>
      <c r="D150" s="11">
        <f t="shared" si="9"/>
        <v>0</v>
      </c>
      <c r="E150" s="11">
        <f t="shared" si="10"/>
        <v>0</v>
      </c>
    </row>
    <row r="151" spans="2:5">
      <c r="B151">
        <f t="shared" si="11"/>
        <v>144</v>
      </c>
      <c r="C151" s="11">
        <f t="shared" si="8"/>
        <v>0</v>
      </c>
      <c r="D151" s="11">
        <f t="shared" si="9"/>
        <v>0</v>
      </c>
      <c r="E151" s="11">
        <f t="shared" si="10"/>
        <v>0</v>
      </c>
    </row>
    <row r="152" spans="2:5">
      <c r="B152">
        <f t="shared" si="11"/>
        <v>145</v>
      </c>
      <c r="C152" s="11">
        <f t="shared" si="8"/>
        <v>0</v>
      </c>
      <c r="D152" s="11">
        <f t="shared" si="9"/>
        <v>0</v>
      </c>
      <c r="E152" s="11">
        <f t="shared" si="10"/>
        <v>0</v>
      </c>
    </row>
    <row r="153" spans="2:5">
      <c r="B153">
        <f t="shared" si="11"/>
        <v>146</v>
      </c>
      <c r="C153" s="11">
        <f t="shared" si="8"/>
        <v>0</v>
      </c>
      <c r="D153" s="11">
        <f t="shared" si="9"/>
        <v>0</v>
      </c>
      <c r="E153" s="11">
        <f t="shared" si="10"/>
        <v>0</v>
      </c>
    </row>
    <row r="154" spans="2:5">
      <c r="B154">
        <f t="shared" si="11"/>
        <v>147</v>
      </c>
      <c r="C154" s="11">
        <f t="shared" si="8"/>
        <v>0</v>
      </c>
      <c r="D154" s="11">
        <f t="shared" si="9"/>
        <v>0</v>
      </c>
      <c r="E154" s="11">
        <f t="shared" si="10"/>
        <v>0</v>
      </c>
    </row>
    <row r="155" spans="2:5">
      <c r="B155">
        <f t="shared" si="11"/>
        <v>148</v>
      </c>
      <c r="C155" s="11">
        <f t="shared" si="8"/>
        <v>0</v>
      </c>
      <c r="D155" s="11">
        <f t="shared" si="9"/>
        <v>0</v>
      </c>
      <c r="E155" s="11">
        <f t="shared" si="10"/>
        <v>0</v>
      </c>
    </row>
    <row r="156" spans="2:5">
      <c r="B156">
        <f t="shared" si="11"/>
        <v>149</v>
      </c>
      <c r="C156" s="11">
        <f t="shared" si="8"/>
        <v>0</v>
      </c>
      <c r="D156" s="11">
        <f t="shared" si="9"/>
        <v>0</v>
      </c>
      <c r="E156" s="11">
        <f t="shared" si="10"/>
        <v>0</v>
      </c>
    </row>
    <row r="157" spans="2:5">
      <c r="B157">
        <f t="shared" si="11"/>
        <v>150</v>
      </c>
      <c r="C157" s="11">
        <f t="shared" si="8"/>
        <v>0</v>
      </c>
      <c r="D157" s="11">
        <f t="shared" si="9"/>
        <v>0</v>
      </c>
      <c r="E157" s="11">
        <f t="shared" si="10"/>
        <v>0</v>
      </c>
    </row>
    <row r="158" spans="2:5">
      <c r="B158">
        <f t="shared" si="11"/>
        <v>151</v>
      </c>
      <c r="C158" s="11">
        <f t="shared" si="8"/>
        <v>0</v>
      </c>
      <c r="D158" s="11">
        <f t="shared" si="9"/>
        <v>0</v>
      </c>
      <c r="E158" s="11">
        <f t="shared" si="10"/>
        <v>0</v>
      </c>
    </row>
    <row r="159" spans="2:5">
      <c r="B159">
        <f t="shared" si="11"/>
        <v>152</v>
      </c>
      <c r="C159" s="11">
        <f t="shared" si="8"/>
        <v>0</v>
      </c>
      <c r="D159" s="11">
        <f t="shared" si="9"/>
        <v>0</v>
      </c>
      <c r="E159" s="11">
        <f t="shared" si="10"/>
        <v>0</v>
      </c>
    </row>
    <row r="160" spans="2:5">
      <c r="B160">
        <f t="shared" si="11"/>
        <v>153</v>
      </c>
      <c r="C160" s="11">
        <f t="shared" si="8"/>
        <v>0</v>
      </c>
      <c r="D160" s="11">
        <f t="shared" si="9"/>
        <v>0</v>
      </c>
      <c r="E160" s="11">
        <f t="shared" si="10"/>
        <v>0</v>
      </c>
    </row>
    <row r="161" spans="2:5">
      <c r="B161">
        <f t="shared" si="11"/>
        <v>154</v>
      </c>
      <c r="C161" s="11">
        <f t="shared" si="8"/>
        <v>0</v>
      </c>
      <c r="D161" s="11">
        <f t="shared" si="9"/>
        <v>0</v>
      </c>
      <c r="E161" s="11">
        <f t="shared" si="10"/>
        <v>0</v>
      </c>
    </row>
    <row r="162" spans="2:5">
      <c r="B162">
        <f t="shared" si="11"/>
        <v>155</v>
      </c>
      <c r="C162" s="11">
        <f t="shared" si="8"/>
        <v>0</v>
      </c>
      <c r="D162" s="11">
        <f t="shared" si="9"/>
        <v>0</v>
      </c>
      <c r="E162" s="11">
        <f t="shared" si="10"/>
        <v>0</v>
      </c>
    </row>
    <row r="163" spans="2:5">
      <c r="B163">
        <f t="shared" si="11"/>
        <v>156</v>
      </c>
      <c r="C163" s="11">
        <f t="shared" si="8"/>
        <v>0</v>
      </c>
      <c r="D163" s="11">
        <f t="shared" si="9"/>
        <v>0</v>
      </c>
      <c r="E163" s="11">
        <f t="shared" si="10"/>
        <v>0</v>
      </c>
    </row>
    <row r="164" spans="2:5">
      <c r="B164">
        <f t="shared" si="11"/>
        <v>157</v>
      </c>
      <c r="C164" s="11">
        <f t="shared" si="8"/>
        <v>0</v>
      </c>
      <c r="D164" s="11">
        <f t="shared" si="9"/>
        <v>0</v>
      </c>
      <c r="E164" s="11">
        <f t="shared" si="10"/>
        <v>0</v>
      </c>
    </row>
    <row r="165" spans="2:5">
      <c r="B165">
        <f t="shared" si="11"/>
        <v>158</v>
      </c>
      <c r="C165" s="11">
        <f t="shared" si="8"/>
        <v>0</v>
      </c>
      <c r="D165" s="11">
        <f t="shared" si="9"/>
        <v>0</v>
      </c>
      <c r="E165" s="11">
        <f t="shared" si="10"/>
        <v>0</v>
      </c>
    </row>
    <row r="166" spans="2:5">
      <c r="B166">
        <f t="shared" si="11"/>
        <v>159</v>
      </c>
      <c r="C166" s="11">
        <f t="shared" si="8"/>
        <v>0</v>
      </c>
      <c r="D166" s="11">
        <f t="shared" si="9"/>
        <v>0</v>
      </c>
      <c r="E166" s="11">
        <f t="shared" si="10"/>
        <v>0</v>
      </c>
    </row>
    <row r="167" spans="2:5">
      <c r="B167">
        <f t="shared" si="11"/>
        <v>160</v>
      </c>
      <c r="C167" s="11">
        <f t="shared" si="8"/>
        <v>0</v>
      </c>
      <c r="D167" s="11">
        <f t="shared" si="9"/>
        <v>0</v>
      </c>
      <c r="E167" s="11">
        <f t="shared" si="10"/>
        <v>0</v>
      </c>
    </row>
    <row r="168" spans="2:5">
      <c r="B168">
        <f t="shared" si="11"/>
        <v>161</v>
      </c>
      <c r="C168" s="11">
        <f t="shared" si="8"/>
        <v>0</v>
      </c>
      <c r="D168" s="11">
        <f t="shared" si="9"/>
        <v>0</v>
      </c>
      <c r="E168" s="11">
        <f t="shared" si="10"/>
        <v>0</v>
      </c>
    </row>
    <row r="169" spans="2:5">
      <c r="B169">
        <f t="shared" si="11"/>
        <v>162</v>
      </c>
      <c r="C169" s="11">
        <f t="shared" si="8"/>
        <v>0</v>
      </c>
      <c r="D169" s="11">
        <f t="shared" si="9"/>
        <v>0</v>
      </c>
      <c r="E169" s="11">
        <f t="shared" si="10"/>
        <v>0</v>
      </c>
    </row>
    <row r="170" spans="2:5">
      <c r="B170">
        <f t="shared" si="11"/>
        <v>163</v>
      </c>
      <c r="C170" s="11">
        <f t="shared" si="8"/>
        <v>0</v>
      </c>
      <c r="D170" s="11">
        <f t="shared" si="9"/>
        <v>0</v>
      </c>
      <c r="E170" s="11">
        <f t="shared" si="10"/>
        <v>0</v>
      </c>
    </row>
    <row r="171" spans="2:5">
      <c r="B171">
        <f t="shared" si="11"/>
        <v>164</v>
      </c>
      <c r="C171" s="11">
        <f t="shared" si="8"/>
        <v>0</v>
      </c>
      <c r="D171" s="11">
        <f t="shared" si="9"/>
        <v>0</v>
      </c>
      <c r="E171" s="11">
        <f t="shared" si="10"/>
        <v>0</v>
      </c>
    </row>
    <row r="172" spans="2:5">
      <c r="B172">
        <f t="shared" si="11"/>
        <v>165</v>
      </c>
      <c r="C172" s="11">
        <f t="shared" si="8"/>
        <v>0</v>
      </c>
      <c r="D172" s="11">
        <f t="shared" si="9"/>
        <v>0</v>
      </c>
      <c r="E172" s="11">
        <f t="shared" si="10"/>
        <v>0</v>
      </c>
    </row>
    <row r="173" spans="2:5">
      <c r="B173">
        <f t="shared" si="11"/>
        <v>166</v>
      </c>
      <c r="C173" s="11">
        <f t="shared" si="8"/>
        <v>0</v>
      </c>
      <c r="D173" s="11">
        <f t="shared" si="9"/>
        <v>0</v>
      </c>
      <c r="E173" s="11">
        <f t="shared" si="10"/>
        <v>0</v>
      </c>
    </row>
    <row r="174" spans="2:5">
      <c r="B174">
        <f t="shared" si="11"/>
        <v>167</v>
      </c>
      <c r="C174" s="11">
        <f t="shared" si="8"/>
        <v>0</v>
      </c>
      <c r="D174" s="11">
        <f t="shared" si="9"/>
        <v>0</v>
      </c>
      <c r="E174" s="11">
        <f t="shared" si="10"/>
        <v>0</v>
      </c>
    </row>
    <row r="175" spans="2:5">
      <c r="B175">
        <f t="shared" si="11"/>
        <v>168</v>
      </c>
      <c r="C175" s="11">
        <f t="shared" si="8"/>
        <v>0</v>
      </c>
      <c r="D175" s="11">
        <f t="shared" si="9"/>
        <v>0</v>
      </c>
      <c r="E175" s="11">
        <f t="shared" si="10"/>
        <v>0</v>
      </c>
    </row>
    <row r="176" spans="2:5">
      <c r="B176">
        <f t="shared" si="11"/>
        <v>169</v>
      </c>
      <c r="C176" s="11">
        <f t="shared" si="8"/>
        <v>0</v>
      </c>
      <c r="D176" s="11">
        <f t="shared" si="9"/>
        <v>0</v>
      </c>
      <c r="E176" s="11">
        <f t="shared" si="10"/>
        <v>0</v>
      </c>
    </row>
    <row r="177" spans="2:5">
      <c r="B177">
        <f t="shared" si="11"/>
        <v>170</v>
      </c>
      <c r="C177" s="11">
        <f t="shared" si="8"/>
        <v>0</v>
      </c>
      <c r="D177" s="11">
        <f t="shared" si="9"/>
        <v>0</v>
      </c>
      <c r="E177" s="11">
        <f t="shared" si="10"/>
        <v>0</v>
      </c>
    </row>
    <row r="178" spans="2:5">
      <c r="B178">
        <f t="shared" si="11"/>
        <v>171</v>
      </c>
      <c r="C178" s="11">
        <f t="shared" si="8"/>
        <v>0</v>
      </c>
      <c r="D178" s="11">
        <f t="shared" si="9"/>
        <v>0</v>
      </c>
      <c r="E178" s="11">
        <f t="shared" si="10"/>
        <v>0</v>
      </c>
    </row>
    <row r="179" spans="2:5">
      <c r="B179">
        <f t="shared" si="11"/>
        <v>172</v>
      </c>
      <c r="C179" s="11">
        <f t="shared" si="8"/>
        <v>0</v>
      </c>
      <c r="D179" s="11">
        <f t="shared" si="9"/>
        <v>0</v>
      </c>
      <c r="E179" s="11">
        <f t="shared" si="10"/>
        <v>0</v>
      </c>
    </row>
    <row r="180" spans="2:5">
      <c r="B180">
        <f t="shared" si="11"/>
        <v>173</v>
      </c>
      <c r="C180" s="11">
        <f t="shared" si="8"/>
        <v>0</v>
      </c>
      <c r="D180" s="11">
        <f t="shared" si="9"/>
        <v>0</v>
      </c>
      <c r="E180" s="11">
        <f t="shared" si="10"/>
        <v>0</v>
      </c>
    </row>
    <row r="181" spans="2:5">
      <c r="B181">
        <f t="shared" si="11"/>
        <v>174</v>
      </c>
      <c r="C181" s="11">
        <f t="shared" si="8"/>
        <v>0</v>
      </c>
      <c r="D181" s="11">
        <f t="shared" si="9"/>
        <v>0</v>
      </c>
      <c r="E181" s="11">
        <f t="shared" si="10"/>
        <v>0</v>
      </c>
    </row>
    <row r="182" spans="2:5">
      <c r="B182">
        <f t="shared" si="11"/>
        <v>175</v>
      </c>
      <c r="C182" s="11">
        <f t="shared" si="8"/>
        <v>0</v>
      </c>
      <c r="D182" s="11">
        <f t="shared" si="9"/>
        <v>0</v>
      </c>
      <c r="E182" s="11">
        <f t="shared" si="10"/>
        <v>0</v>
      </c>
    </row>
    <row r="183" spans="2:5">
      <c r="B183">
        <f t="shared" si="11"/>
        <v>176</v>
      </c>
      <c r="C183" s="11">
        <f t="shared" si="8"/>
        <v>0</v>
      </c>
      <c r="D183" s="11">
        <f t="shared" si="9"/>
        <v>0</v>
      </c>
      <c r="E183" s="11">
        <f t="shared" si="10"/>
        <v>0</v>
      </c>
    </row>
    <row r="184" spans="2:5">
      <c r="B184">
        <f t="shared" si="11"/>
        <v>177</v>
      </c>
      <c r="C184" s="11">
        <f t="shared" si="8"/>
        <v>0</v>
      </c>
      <c r="D184" s="11">
        <f t="shared" si="9"/>
        <v>0</v>
      </c>
      <c r="E184" s="11">
        <f t="shared" si="10"/>
        <v>0</v>
      </c>
    </row>
    <row r="185" spans="2:5">
      <c r="B185">
        <f t="shared" si="11"/>
        <v>178</v>
      </c>
      <c r="C185" s="11">
        <f t="shared" si="8"/>
        <v>0</v>
      </c>
      <c r="D185" s="11">
        <f t="shared" si="9"/>
        <v>0</v>
      </c>
      <c r="E185" s="11">
        <f t="shared" si="10"/>
        <v>0</v>
      </c>
    </row>
    <row r="186" spans="2:5">
      <c r="B186">
        <f t="shared" si="11"/>
        <v>179</v>
      </c>
      <c r="C186" s="11">
        <f t="shared" si="8"/>
        <v>0</v>
      </c>
      <c r="D186" s="11">
        <f t="shared" si="9"/>
        <v>0</v>
      </c>
      <c r="E186" s="11">
        <f t="shared" si="10"/>
        <v>0</v>
      </c>
    </row>
    <row r="187" spans="2:5">
      <c r="B187">
        <f t="shared" si="11"/>
        <v>180</v>
      </c>
      <c r="C187" s="11">
        <f t="shared" si="8"/>
        <v>0</v>
      </c>
      <c r="D187" s="11">
        <f t="shared" si="9"/>
        <v>0</v>
      </c>
      <c r="E187" s="11">
        <f t="shared" si="10"/>
        <v>0</v>
      </c>
    </row>
    <row r="188" spans="2:5">
      <c r="B188">
        <f t="shared" si="11"/>
        <v>181</v>
      </c>
      <c r="C188" s="11">
        <f t="shared" si="8"/>
        <v>0</v>
      </c>
      <c r="D188" s="11">
        <f t="shared" si="9"/>
        <v>0</v>
      </c>
      <c r="E188" s="11">
        <f t="shared" si="10"/>
        <v>0</v>
      </c>
    </row>
    <row r="189" spans="2:5">
      <c r="B189">
        <f t="shared" si="11"/>
        <v>182</v>
      </c>
      <c r="C189" s="11">
        <f t="shared" si="8"/>
        <v>0</v>
      </c>
      <c r="D189" s="11">
        <f t="shared" si="9"/>
        <v>0</v>
      </c>
      <c r="E189" s="11">
        <f t="shared" si="10"/>
        <v>0</v>
      </c>
    </row>
    <row r="190" spans="2:5">
      <c r="B190">
        <f t="shared" si="11"/>
        <v>183</v>
      </c>
      <c r="C190" s="11">
        <f t="shared" si="8"/>
        <v>0</v>
      </c>
      <c r="D190" s="11">
        <f t="shared" si="9"/>
        <v>0</v>
      </c>
      <c r="E190" s="11">
        <f t="shared" si="10"/>
        <v>0</v>
      </c>
    </row>
    <row r="191" spans="2:5">
      <c r="B191">
        <f t="shared" si="11"/>
        <v>184</v>
      </c>
      <c r="C191" s="11">
        <f t="shared" si="8"/>
        <v>0</v>
      </c>
      <c r="D191" s="11">
        <f t="shared" si="9"/>
        <v>0</v>
      </c>
      <c r="E191" s="11">
        <f t="shared" si="10"/>
        <v>0</v>
      </c>
    </row>
    <row r="192" spans="2:5">
      <c r="B192">
        <f t="shared" si="11"/>
        <v>185</v>
      </c>
      <c r="C192" s="11">
        <f t="shared" si="8"/>
        <v>0</v>
      </c>
      <c r="D192" s="11">
        <f t="shared" si="9"/>
        <v>0</v>
      </c>
      <c r="E192" s="11">
        <f t="shared" si="10"/>
        <v>0</v>
      </c>
    </row>
    <row r="193" spans="2:5">
      <c r="B193">
        <f t="shared" si="11"/>
        <v>186</v>
      </c>
      <c r="C193" s="11">
        <f t="shared" si="8"/>
        <v>0</v>
      </c>
      <c r="D193" s="11">
        <f t="shared" si="9"/>
        <v>0</v>
      </c>
      <c r="E193" s="11">
        <f t="shared" si="10"/>
        <v>0</v>
      </c>
    </row>
    <row r="194" spans="2:5">
      <c r="B194">
        <f t="shared" si="11"/>
        <v>187</v>
      </c>
      <c r="C194" s="11">
        <f t="shared" si="8"/>
        <v>0</v>
      </c>
      <c r="D194" s="11">
        <f t="shared" si="9"/>
        <v>0</v>
      </c>
      <c r="E194" s="11">
        <f t="shared" si="10"/>
        <v>0</v>
      </c>
    </row>
    <row r="195" spans="2:5">
      <c r="B195">
        <f t="shared" si="11"/>
        <v>188</v>
      </c>
      <c r="C195" s="11">
        <f t="shared" si="8"/>
        <v>0</v>
      </c>
      <c r="D195" s="11">
        <f t="shared" si="9"/>
        <v>0</v>
      </c>
      <c r="E195" s="11">
        <f t="shared" si="10"/>
        <v>0</v>
      </c>
    </row>
    <row r="196" spans="2:5">
      <c r="B196">
        <f t="shared" si="11"/>
        <v>189</v>
      </c>
      <c r="C196" s="11">
        <f t="shared" si="8"/>
        <v>0</v>
      </c>
      <c r="D196" s="11">
        <f t="shared" si="9"/>
        <v>0</v>
      </c>
      <c r="E196" s="11">
        <f t="shared" si="10"/>
        <v>0</v>
      </c>
    </row>
    <row r="197" spans="2:5">
      <c r="B197">
        <f t="shared" si="11"/>
        <v>190</v>
      </c>
      <c r="C197" s="11">
        <f t="shared" si="8"/>
        <v>0</v>
      </c>
      <c r="D197" s="11">
        <f t="shared" si="9"/>
        <v>0</v>
      </c>
      <c r="E197" s="11">
        <f t="shared" si="10"/>
        <v>0</v>
      </c>
    </row>
    <row r="198" spans="2:5">
      <c r="B198">
        <f t="shared" si="11"/>
        <v>191</v>
      </c>
      <c r="C198" s="11">
        <f t="shared" si="8"/>
        <v>0</v>
      </c>
      <c r="D198" s="11">
        <f t="shared" si="9"/>
        <v>0</v>
      </c>
      <c r="E198" s="11">
        <f t="shared" si="10"/>
        <v>0</v>
      </c>
    </row>
    <row r="199" spans="2:5">
      <c r="B199">
        <f t="shared" si="11"/>
        <v>192</v>
      </c>
      <c r="C199" s="11">
        <f t="shared" si="8"/>
        <v>0</v>
      </c>
      <c r="D199" s="11">
        <f t="shared" si="9"/>
        <v>0</v>
      </c>
      <c r="E199" s="11">
        <f t="shared" si="10"/>
        <v>0</v>
      </c>
    </row>
    <row r="200" spans="2:5">
      <c r="B200">
        <f t="shared" si="11"/>
        <v>193</v>
      </c>
      <c r="C200" s="11">
        <f t="shared" si="8"/>
        <v>0</v>
      </c>
      <c r="D200" s="11">
        <f t="shared" si="9"/>
        <v>0</v>
      </c>
      <c r="E200" s="11">
        <f t="shared" si="10"/>
        <v>0</v>
      </c>
    </row>
    <row r="201" spans="2:5">
      <c r="B201">
        <f t="shared" si="11"/>
        <v>194</v>
      </c>
      <c r="C201" s="11">
        <f t="shared" ref="C201:C241" si="12">PMT($B$2/$B$4,$B$3,$B$5)</f>
        <v>0</v>
      </c>
      <c r="D201" s="11">
        <f t="shared" ref="D201:D241" si="13">IPMT($B$2/12,B201,$B$3,$B$5)</f>
        <v>0</v>
      </c>
      <c r="E201" s="11">
        <f t="shared" ref="E201:E241" si="14">PPMT($B$2/$B$4,B201,$B$3,$B$5)</f>
        <v>0</v>
      </c>
    </row>
    <row r="202" spans="2:5">
      <c r="B202">
        <f t="shared" si="11"/>
        <v>195</v>
      </c>
      <c r="C202" s="11">
        <f t="shared" si="12"/>
        <v>0</v>
      </c>
      <c r="D202" s="11">
        <f t="shared" si="13"/>
        <v>0</v>
      </c>
      <c r="E202" s="11">
        <f t="shared" si="14"/>
        <v>0</v>
      </c>
    </row>
    <row r="203" spans="2:5">
      <c r="B203">
        <f t="shared" ref="B203:B241" si="15">B202+1</f>
        <v>196</v>
      </c>
      <c r="C203" s="11">
        <f t="shared" si="12"/>
        <v>0</v>
      </c>
      <c r="D203" s="11">
        <f t="shared" si="13"/>
        <v>0</v>
      </c>
      <c r="E203" s="11">
        <f t="shared" si="14"/>
        <v>0</v>
      </c>
    </row>
    <row r="204" spans="2:5">
      <c r="B204">
        <f t="shared" si="15"/>
        <v>197</v>
      </c>
      <c r="C204" s="11">
        <f t="shared" si="12"/>
        <v>0</v>
      </c>
      <c r="D204" s="11">
        <f t="shared" si="13"/>
        <v>0</v>
      </c>
      <c r="E204" s="11">
        <f t="shared" si="14"/>
        <v>0</v>
      </c>
    </row>
    <row r="205" spans="2:5">
      <c r="B205">
        <f t="shared" si="15"/>
        <v>198</v>
      </c>
      <c r="C205" s="11">
        <f t="shared" si="12"/>
        <v>0</v>
      </c>
      <c r="D205" s="11">
        <f t="shared" si="13"/>
        <v>0</v>
      </c>
      <c r="E205" s="11">
        <f t="shared" si="14"/>
        <v>0</v>
      </c>
    </row>
    <row r="206" spans="2:5">
      <c r="B206">
        <f t="shared" si="15"/>
        <v>199</v>
      </c>
      <c r="C206" s="11">
        <f t="shared" si="12"/>
        <v>0</v>
      </c>
      <c r="D206" s="11">
        <f t="shared" si="13"/>
        <v>0</v>
      </c>
      <c r="E206" s="11">
        <f t="shared" si="14"/>
        <v>0</v>
      </c>
    </row>
    <row r="207" spans="2:5">
      <c r="B207">
        <f t="shared" si="15"/>
        <v>200</v>
      </c>
      <c r="C207" s="11">
        <f t="shared" si="12"/>
        <v>0</v>
      </c>
      <c r="D207" s="11">
        <f t="shared" si="13"/>
        <v>0</v>
      </c>
      <c r="E207" s="11">
        <f t="shared" si="14"/>
        <v>0</v>
      </c>
    </row>
    <row r="208" spans="2:5">
      <c r="B208">
        <f t="shared" si="15"/>
        <v>201</v>
      </c>
      <c r="C208" s="11">
        <f t="shared" si="12"/>
        <v>0</v>
      </c>
      <c r="D208" s="11">
        <f t="shared" si="13"/>
        <v>0</v>
      </c>
      <c r="E208" s="11">
        <f t="shared" si="14"/>
        <v>0</v>
      </c>
    </row>
    <row r="209" spans="2:5">
      <c r="B209">
        <f t="shared" si="15"/>
        <v>202</v>
      </c>
      <c r="C209" s="11">
        <f t="shared" si="12"/>
        <v>0</v>
      </c>
      <c r="D209" s="11">
        <f t="shared" si="13"/>
        <v>0</v>
      </c>
      <c r="E209" s="11">
        <f t="shared" si="14"/>
        <v>0</v>
      </c>
    </row>
    <row r="210" spans="2:5">
      <c r="B210">
        <f t="shared" si="15"/>
        <v>203</v>
      </c>
      <c r="C210" s="11">
        <f t="shared" si="12"/>
        <v>0</v>
      </c>
      <c r="D210" s="11">
        <f t="shared" si="13"/>
        <v>0</v>
      </c>
      <c r="E210" s="11">
        <f t="shared" si="14"/>
        <v>0</v>
      </c>
    </row>
    <row r="211" spans="2:5">
      <c r="B211">
        <f t="shared" si="15"/>
        <v>204</v>
      </c>
      <c r="C211" s="11">
        <f t="shared" si="12"/>
        <v>0</v>
      </c>
      <c r="D211" s="11">
        <f t="shared" si="13"/>
        <v>0</v>
      </c>
      <c r="E211" s="11">
        <f t="shared" si="14"/>
        <v>0</v>
      </c>
    </row>
    <row r="212" spans="2:5">
      <c r="B212">
        <f t="shared" si="15"/>
        <v>205</v>
      </c>
      <c r="C212" s="11">
        <f t="shared" si="12"/>
        <v>0</v>
      </c>
      <c r="D212" s="11">
        <f t="shared" si="13"/>
        <v>0</v>
      </c>
      <c r="E212" s="11">
        <f t="shared" si="14"/>
        <v>0</v>
      </c>
    </row>
    <row r="213" spans="2:5">
      <c r="B213">
        <f t="shared" si="15"/>
        <v>206</v>
      </c>
      <c r="C213" s="11">
        <f t="shared" si="12"/>
        <v>0</v>
      </c>
      <c r="D213" s="11">
        <f t="shared" si="13"/>
        <v>0</v>
      </c>
      <c r="E213" s="11">
        <f t="shared" si="14"/>
        <v>0</v>
      </c>
    </row>
    <row r="214" spans="2:5">
      <c r="B214">
        <f t="shared" si="15"/>
        <v>207</v>
      </c>
      <c r="C214" s="11">
        <f t="shared" si="12"/>
        <v>0</v>
      </c>
      <c r="D214" s="11">
        <f t="shared" si="13"/>
        <v>0</v>
      </c>
      <c r="E214" s="11">
        <f t="shared" si="14"/>
        <v>0</v>
      </c>
    </row>
    <row r="215" spans="2:5">
      <c r="B215">
        <f t="shared" si="15"/>
        <v>208</v>
      </c>
      <c r="C215" s="11">
        <f t="shared" si="12"/>
        <v>0</v>
      </c>
      <c r="D215" s="11">
        <f t="shared" si="13"/>
        <v>0</v>
      </c>
      <c r="E215" s="11">
        <f t="shared" si="14"/>
        <v>0</v>
      </c>
    </row>
    <row r="216" spans="2:5">
      <c r="B216">
        <f t="shared" si="15"/>
        <v>209</v>
      </c>
      <c r="C216" s="11">
        <f t="shared" si="12"/>
        <v>0</v>
      </c>
      <c r="D216" s="11">
        <f t="shared" si="13"/>
        <v>0</v>
      </c>
      <c r="E216" s="11">
        <f t="shared" si="14"/>
        <v>0</v>
      </c>
    </row>
    <row r="217" spans="2:5">
      <c r="B217">
        <f t="shared" si="15"/>
        <v>210</v>
      </c>
      <c r="C217" s="11">
        <f t="shared" si="12"/>
        <v>0</v>
      </c>
      <c r="D217" s="11">
        <f t="shared" si="13"/>
        <v>0</v>
      </c>
      <c r="E217" s="11">
        <f t="shared" si="14"/>
        <v>0</v>
      </c>
    </row>
    <row r="218" spans="2:5">
      <c r="B218">
        <f t="shared" si="15"/>
        <v>211</v>
      </c>
      <c r="C218" s="11">
        <f t="shared" si="12"/>
        <v>0</v>
      </c>
      <c r="D218" s="11">
        <f t="shared" si="13"/>
        <v>0</v>
      </c>
      <c r="E218" s="11">
        <f t="shared" si="14"/>
        <v>0</v>
      </c>
    </row>
    <row r="219" spans="2:5">
      <c r="B219">
        <f t="shared" si="15"/>
        <v>212</v>
      </c>
      <c r="C219" s="11">
        <f t="shared" si="12"/>
        <v>0</v>
      </c>
      <c r="D219" s="11">
        <f t="shared" si="13"/>
        <v>0</v>
      </c>
      <c r="E219" s="11">
        <f t="shared" si="14"/>
        <v>0</v>
      </c>
    </row>
    <row r="220" spans="2:5">
      <c r="B220">
        <f t="shared" si="15"/>
        <v>213</v>
      </c>
      <c r="C220" s="11">
        <f t="shared" si="12"/>
        <v>0</v>
      </c>
      <c r="D220" s="11">
        <f t="shared" si="13"/>
        <v>0</v>
      </c>
      <c r="E220" s="11">
        <f t="shared" si="14"/>
        <v>0</v>
      </c>
    </row>
    <row r="221" spans="2:5">
      <c r="B221">
        <f t="shared" si="15"/>
        <v>214</v>
      </c>
      <c r="C221" s="11">
        <f t="shared" si="12"/>
        <v>0</v>
      </c>
      <c r="D221" s="11">
        <f t="shared" si="13"/>
        <v>0</v>
      </c>
      <c r="E221" s="11">
        <f t="shared" si="14"/>
        <v>0</v>
      </c>
    </row>
    <row r="222" spans="2:5">
      <c r="B222">
        <f t="shared" si="15"/>
        <v>215</v>
      </c>
      <c r="C222" s="11">
        <f t="shared" si="12"/>
        <v>0</v>
      </c>
      <c r="D222" s="11">
        <f t="shared" si="13"/>
        <v>0</v>
      </c>
      <c r="E222" s="11">
        <f t="shared" si="14"/>
        <v>0</v>
      </c>
    </row>
    <row r="223" spans="2:5">
      <c r="B223">
        <f t="shared" si="15"/>
        <v>216</v>
      </c>
      <c r="C223" s="11">
        <f t="shared" si="12"/>
        <v>0</v>
      </c>
      <c r="D223" s="11">
        <f t="shared" si="13"/>
        <v>0</v>
      </c>
      <c r="E223" s="11">
        <f t="shared" si="14"/>
        <v>0</v>
      </c>
    </row>
    <row r="224" spans="2:5">
      <c r="B224">
        <f t="shared" si="15"/>
        <v>217</v>
      </c>
      <c r="C224" s="11">
        <f t="shared" si="12"/>
        <v>0</v>
      </c>
      <c r="D224" s="11">
        <f t="shared" si="13"/>
        <v>0</v>
      </c>
      <c r="E224" s="11">
        <f t="shared" si="14"/>
        <v>0</v>
      </c>
    </row>
    <row r="225" spans="2:5">
      <c r="B225">
        <f t="shared" si="15"/>
        <v>218</v>
      </c>
      <c r="C225" s="11">
        <f t="shared" si="12"/>
        <v>0</v>
      </c>
      <c r="D225" s="11">
        <f t="shared" si="13"/>
        <v>0</v>
      </c>
      <c r="E225" s="11">
        <f t="shared" si="14"/>
        <v>0</v>
      </c>
    </row>
    <row r="226" spans="2:5">
      <c r="B226">
        <f t="shared" si="15"/>
        <v>219</v>
      </c>
      <c r="C226" s="11">
        <f t="shared" si="12"/>
        <v>0</v>
      </c>
      <c r="D226" s="11">
        <f t="shared" si="13"/>
        <v>0</v>
      </c>
      <c r="E226" s="11">
        <f t="shared" si="14"/>
        <v>0</v>
      </c>
    </row>
    <row r="227" spans="2:5">
      <c r="B227">
        <f t="shared" si="15"/>
        <v>220</v>
      </c>
      <c r="C227" s="11">
        <f t="shared" si="12"/>
        <v>0</v>
      </c>
      <c r="D227" s="11">
        <f t="shared" si="13"/>
        <v>0</v>
      </c>
      <c r="E227" s="11">
        <f t="shared" si="14"/>
        <v>0</v>
      </c>
    </row>
    <row r="228" spans="2:5">
      <c r="B228">
        <f t="shared" si="15"/>
        <v>221</v>
      </c>
      <c r="C228" s="11">
        <f t="shared" si="12"/>
        <v>0</v>
      </c>
      <c r="D228" s="11">
        <f t="shared" si="13"/>
        <v>0</v>
      </c>
      <c r="E228" s="11">
        <f t="shared" si="14"/>
        <v>0</v>
      </c>
    </row>
    <row r="229" spans="2:5">
      <c r="B229">
        <f t="shared" si="15"/>
        <v>222</v>
      </c>
      <c r="C229" s="11">
        <f t="shared" si="12"/>
        <v>0</v>
      </c>
      <c r="D229" s="11">
        <f t="shared" si="13"/>
        <v>0</v>
      </c>
      <c r="E229" s="11">
        <f t="shared" si="14"/>
        <v>0</v>
      </c>
    </row>
    <row r="230" spans="2:5">
      <c r="B230">
        <f t="shared" si="15"/>
        <v>223</v>
      </c>
      <c r="C230" s="11">
        <f t="shared" si="12"/>
        <v>0</v>
      </c>
      <c r="D230" s="11">
        <f t="shared" si="13"/>
        <v>0</v>
      </c>
      <c r="E230" s="11">
        <f t="shared" si="14"/>
        <v>0</v>
      </c>
    </row>
    <row r="231" spans="2:5">
      <c r="B231">
        <f t="shared" si="15"/>
        <v>224</v>
      </c>
      <c r="C231" s="11">
        <f t="shared" si="12"/>
        <v>0</v>
      </c>
      <c r="D231" s="11">
        <f t="shared" si="13"/>
        <v>0</v>
      </c>
      <c r="E231" s="11">
        <f t="shared" si="14"/>
        <v>0</v>
      </c>
    </row>
    <row r="232" spans="2:5">
      <c r="B232">
        <f t="shared" si="15"/>
        <v>225</v>
      </c>
      <c r="C232" s="11">
        <f t="shared" si="12"/>
        <v>0</v>
      </c>
      <c r="D232" s="11">
        <f t="shared" si="13"/>
        <v>0</v>
      </c>
      <c r="E232" s="11">
        <f t="shared" si="14"/>
        <v>0</v>
      </c>
    </row>
    <row r="233" spans="2:5">
      <c r="B233">
        <f t="shared" si="15"/>
        <v>226</v>
      </c>
      <c r="C233" s="11">
        <f t="shared" si="12"/>
        <v>0</v>
      </c>
      <c r="D233" s="11">
        <f t="shared" si="13"/>
        <v>0</v>
      </c>
      <c r="E233" s="11">
        <f t="shared" si="14"/>
        <v>0</v>
      </c>
    </row>
    <row r="234" spans="2:5">
      <c r="B234">
        <f t="shared" si="15"/>
        <v>227</v>
      </c>
      <c r="C234" s="11">
        <f t="shared" si="12"/>
        <v>0</v>
      </c>
      <c r="D234" s="11">
        <f t="shared" si="13"/>
        <v>0</v>
      </c>
      <c r="E234" s="11">
        <f t="shared" si="14"/>
        <v>0</v>
      </c>
    </row>
    <row r="235" spans="2:5">
      <c r="B235">
        <f t="shared" si="15"/>
        <v>228</v>
      </c>
      <c r="C235" s="11">
        <f t="shared" si="12"/>
        <v>0</v>
      </c>
      <c r="D235" s="11">
        <f t="shared" si="13"/>
        <v>0</v>
      </c>
      <c r="E235" s="11">
        <f t="shared" si="14"/>
        <v>0</v>
      </c>
    </row>
    <row r="236" spans="2:5">
      <c r="B236">
        <f t="shared" si="15"/>
        <v>229</v>
      </c>
      <c r="C236" s="11">
        <f t="shared" si="12"/>
        <v>0</v>
      </c>
      <c r="D236" s="11">
        <f t="shared" si="13"/>
        <v>0</v>
      </c>
      <c r="E236" s="11">
        <f t="shared" si="14"/>
        <v>0</v>
      </c>
    </row>
    <row r="237" spans="2:5">
      <c r="B237">
        <f t="shared" si="15"/>
        <v>230</v>
      </c>
      <c r="C237" s="11">
        <f t="shared" si="12"/>
        <v>0</v>
      </c>
      <c r="D237" s="11">
        <f t="shared" si="13"/>
        <v>0</v>
      </c>
      <c r="E237" s="11">
        <f t="shared" si="14"/>
        <v>0</v>
      </c>
    </row>
    <row r="238" spans="2:5">
      <c r="B238">
        <f t="shared" si="15"/>
        <v>231</v>
      </c>
      <c r="C238" s="11">
        <f t="shared" si="12"/>
        <v>0</v>
      </c>
      <c r="D238" s="11">
        <f t="shared" si="13"/>
        <v>0</v>
      </c>
      <c r="E238" s="11">
        <f t="shared" si="14"/>
        <v>0</v>
      </c>
    </row>
    <row r="239" spans="2:5">
      <c r="B239">
        <f t="shared" si="15"/>
        <v>232</v>
      </c>
      <c r="C239" s="11">
        <f t="shared" si="12"/>
        <v>0</v>
      </c>
      <c r="D239" s="11">
        <f t="shared" si="13"/>
        <v>0</v>
      </c>
      <c r="E239" s="11">
        <f t="shared" si="14"/>
        <v>0</v>
      </c>
    </row>
    <row r="240" spans="2:5">
      <c r="B240">
        <f t="shared" si="15"/>
        <v>233</v>
      </c>
      <c r="C240" s="11">
        <f t="shared" si="12"/>
        <v>0</v>
      </c>
      <c r="D240" s="11">
        <f t="shared" si="13"/>
        <v>0</v>
      </c>
      <c r="E240" s="11">
        <f t="shared" si="14"/>
        <v>0</v>
      </c>
    </row>
    <row r="241" spans="2:5">
      <c r="B241">
        <f t="shared" si="15"/>
        <v>234</v>
      </c>
      <c r="C241" s="11">
        <f t="shared" si="12"/>
        <v>0</v>
      </c>
      <c r="D241" s="11">
        <f t="shared" si="13"/>
        <v>0</v>
      </c>
      <c r="E241" s="11">
        <f t="shared" si="1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A35-4932-465F-81F9-D14B804D975A}">
  <sheetPr>
    <tabColor rgb="FF00B050"/>
  </sheetPr>
  <dimension ref="A1"/>
  <sheetViews>
    <sheetView workbookViewId="0">
      <selection activeCell="F5" sqref="F5:F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Javier Vargas Fentanes</cp:lastModifiedBy>
  <cp:revision/>
  <dcterms:created xsi:type="dcterms:W3CDTF">2024-11-07T16:39:56Z</dcterms:created>
  <dcterms:modified xsi:type="dcterms:W3CDTF">2024-11-11T02:38:06Z</dcterms:modified>
  <cp:category/>
  <cp:contentStatus/>
</cp:coreProperties>
</file>