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1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eCode\GitHub\BXL-Bouman-1.11\01.Statistics\12.Standard Normal Distribution\"/>
    </mc:Choice>
  </mc:AlternateContent>
  <xr:revisionPtr revIDLastSave="0" documentId="13_ncr:1_{F5F00411-FABD-4EDA-9CEB-1EF9D984185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tandard normal" sheetId="3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6" i="3" l="1"/>
  <c r="O15" i="3"/>
  <c r="O14" i="3"/>
  <c r="O13" i="3"/>
  <c r="O12" i="3"/>
  <c r="O11" i="3"/>
  <c r="O10" i="3"/>
  <c r="O9" i="3"/>
  <c r="O8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11" i="3"/>
  <c r="N18" i="3"/>
  <c r="N8" i="3"/>
  <c r="M8" i="3"/>
  <c r="L8" i="3"/>
  <c r="N14" i="3"/>
  <c r="N17" i="3"/>
  <c r="N16" i="3"/>
  <c r="N15" i="3"/>
  <c r="N13" i="3"/>
  <c r="N12" i="3"/>
  <c r="N11" i="3"/>
  <c r="N10" i="3"/>
  <c r="N9" i="3"/>
  <c r="M10" i="3"/>
  <c r="M11" i="3"/>
  <c r="M12" i="3"/>
  <c r="M13" i="3"/>
  <c r="M14" i="3"/>
  <c r="M15" i="3"/>
  <c r="M16" i="3"/>
  <c r="M9" i="3"/>
  <c r="L16" i="3"/>
  <c r="L17" i="3"/>
  <c r="L11" i="3"/>
  <c r="L12" i="3"/>
  <c r="L13" i="3" s="1"/>
  <c r="L14" i="3" s="1"/>
  <c r="L15" i="3" s="1"/>
  <c r="L10" i="3"/>
  <c r="L9" i="3"/>
  <c r="I12" i="3"/>
  <c r="J10" i="3"/>
  <c r="J9" i="3"/>
  <c r="F12" i="3"/>
  <c r="F9" i="3"/>
  <c r="F10" i="3"/>
  <c r="F11" i="3" s="1"/>
  <c r="C12" i="3" l="1"/>
  <c r="C16" i="3"/>
  <c r="C20" i="3"/>
  <c r="C24" i="3"/>
  <c r="C28" i="3"/>
  <c r="C32" i="3"/>
  <c r="C36" i="3"/>
  <c r="C40" i="3"/>
  <c r="C44" i="3"/>
  <c r="C48" i="3"/>
  <c r="C52" i="3"/>
  <c r="C56" i="3"/>
  <c r="C60" i="3"/>
  <c r="C64" i="3"/>
  <c r="C68" i="3"/>
  <c r="C72" i="3"/>
  <c r="C76" i="3"/>
  <c r="C80" i="3"/>
  <c r="C84" i="3"/>
  <c r="C88" i="3"/>
  <c r="C13" i="3"/>
  <c r="C17" i="3"/>
  <c r="C21" i="3"/>
  <c r="C25" i="3"/>
  <c r="C29" i="3"/>
  <c r="C33" i="3"/>
  <c r="C37" i="3"/>
  <c r="C41" i="3"/>
  <c r="C45" i="3"/>
  <c r="C49" i="3"/>
  <c r="C53" i="3"/>
  <c r="C57" i="3"/>
  <c r="C61" i="3"/>
  <c r="C65" i="3"/>
  <c r="C69" i="3"/>
  <c r="C73" i="3"/>
  <c r="C77" i="3"/>
  <c r="C81" i="3"/>
  <c r="C85" i="3"/>
  <c r="C89" i="3"/>
  <c r="C19" i="3"/>
  <c r="C27" i="3"/>
  <c r="C35" i="3"/>
  <c r="C43" i="3"/>
  <c r="C51" i="3"/>
  <c r="C59" i="3"/>
  <c r="C71" i="3"/>
  <c r="C75" i="3"/>
  <c r="C87" i="3"/>
  <c r="C14" i="3"/>
  <c r="C18" i="3"/>
  <c r="C22" i="3"/>
  <c r="C26" i="3"/>
  <c r="C30" i="3"/>
  <c r="C34" i="3"/>
  <c r="C38" i="3"/>
  <c r="C42" i="3"/>
  <c r="C46" i="3"/>
  <c r="C50" i="3"/>
  <c r="C54" i="3"/>
  <c r="C58" i="3"/>
  <c r="C62" i="3"/>
  <c r="C66" i="3"/>
  <c r="C70" i="3"/>
  <c r="C74" i="3"/>
  <c r="C78" i="3"/>
  <c r="C82" i="3"/>
  <c r="C86" i="3"/>
  <c r="C90" i="3"/>
  <c r="C15" i="3"/>
  <c r="C23" i="3"/>
  <c r="C31" i="3"/>
  <c r="C39" i="3"/>
  <c r="C47" i="3"/>
  <c r="C55" i="3"/>
  <c r="C63" i="3"/>
  <c r="C67" i="3"/>
  <c r="C79" i="3"/>
  <c r="C83" i="3"/>
  <c r="C11" i="3"/>
</calcChain>
</file>

<file path=xl/sharedStrings.xml><?xml version="1.0" encoding="utf-8"?>
<sst xmlns="http://schemas.openxmlformats.org/spreadsheetml/2006/main" count="17" uniqueCount="17">
  <si>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</si>
  <si>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</si>
  <si>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</si>
  <si>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</si>
  <si>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</si>
  <si>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</si>
  <si>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</si>
  <si>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</si>
  <si>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</si>
  <si>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Original dataset</t>
  </si>
  <si>
    <t>moyenne</t>
  </si>
  <si>
    <t>Ecart type</t>
  </si>
  <si>
    <t>total</t>
  </si>
  <si>
    <t>nb</t>
  </si>
  <si>
    <t>normalsation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</si>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</sst>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/>
    <xf numFmtId="0" fontId="1" fillId="2" borderId="0" xfId="0" applyFont="1" applyFill="1" applyBorder="1"/>
    <xf numFmtId="2" fontId="1" fillId="2" borderId="0" xfId="0" applyNumberFormat="1" applyFont="1" applyFill="1" applyBorder="1"/>
    <xf numFmtId="2" fontId="1" fillId="2" borderId="0" xfId="0" applyNumberFormat="1" applyFont="1" applyFill="1"/>
    <xf numFmtId="2" fontId="1" fillId="2" borderId="2" xfId="0" applyNumberFormat="1" applyFont="1" applyFill="1" applyBorder="1"/>
    <xf numFmtId="43" fontId="1" fillId="2" borderId="0" xfId="1" applyFont="1" applyFill="1"/>
    <xf numFmtId="1" fontId="1" fillId="2" borderId="0" xfId="0" applyNumberFormat="1" applyFont="1" applyFill="1"/>
    <xf numFmtId="1" fontId="1" fillId="2" borderId="0" xfId="0" applyNumberFormat="1" applyFont="1" applyFill="1" applyBorder="1"/>
    <xf numFmtId="1" fontId="2" fillId="2" borderId="0" xfId="0" applyNumberFormat="1" applyFont="1" applyFill="1" applyBorder="1"/>
    <xf numFmtId="173" fontId="1" fillId="2" borderId="0" xfId="0" applyNumberFormat="1" applyFon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34601924759405"/>
          <c:y val="2.5428331875182269E-2"/>
          <c:w val="0.86573140857392827"/>
          <c:h val="0.61498432487605714"/>
        </c:manualLayout>
      </c:layout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'Standard normal'!$B$11:$B$90</c:f>
              <c:numCache>
                <c:formatCode>0.00</c:formatCode>
                <c:ptCount val="80"/>
                <c:pt idx="0">
                  <c:v>567.45000000000005</c:v>
                </c:pt>
                <c:pt idx="1">
                  <c:v>572.45000000000005</c:v>
                </c:pt>
                <c:pt idx="2">
                  <c:v>572.45000000000005</c:v>
                </c:pt>
                <c:pt idx="3">
                  <c:v>589.11666666666679</c:v>
                </c:pt>
                <c:pt idx="4">
                  <c:v>613.86666666666679</c:v>
                </c:pt>
                <c:pt idx="5">
                  <c:v>615.7833333333333</c:v>
                </c:pt>
                <c:pt idx="6">
                  <c:v>628.45000000000005</c:v>
                </c:pt>
                <c:pt idx="7">
                  <c:v>644.86666666666679</c:v>
                </c:pt>
                <c:pt idx="8">
                  <c:v>650.45000000000005</c:v>
                </c:pt>
                <c:pt idx="9">
                  <c:v>652.20000000000005</c:v>
                </c:pt>
                <c:pt idx="10">
                  <c:v>656.86666666666679</c:v>
                </c:pt>
                <c:pt idx="11">
                  <c:v>661.45</c:v>
                </c:pt>
                <c:pt idx="12">
                  <c:v>666.45</c:v>
                </c:pt>
                <c:pt idx="13">
                  <c:v>667.7</c:v>
                </c:pt>
                <c:pt idx="14">
                  <c:v>668.95</c:v>
                </c:pt>
                <c:pt idx="15">
                  <c:v>675.2833333333333</c:v>
                </c:pt>
                <c:pt idx="16">
                  <c:v>675.7833333333333</c:v>
                </c:pt>
                <c:pt idx="17">
                  <c:v>685.5333333333333</c:v>
                </c:pt>
                <c:pt idx="18">
                  <c:v>694.2833333333333</c:v>
                </c:pt>
                <c:pt idx="19">
                  <c:v>697.61666666666679</c:v>
                </c:pt>
                <c:pt idx="20">
                  <c:v>705.7833333333333</c:v>
                </c:pt>
                <c:pt idx="21">
                  <c:v>705.86666666666679</c:v>
                </c:pt>
                <c:pt idx="22">
                  <c:v>708.11666666666679</c:v>
                </c:pt>
                <c:pt idx="23">
                  <c:v>711.0333333333333</c:v>
                </c:pt>
                <c:pt idx="24">
                  <c:v>714.0333333333333</c:v>
                </c:pt>
                <c:pt idx="25">
                  <c:v>716.0333333333333</c:v>
                </c:pt>
                <c:pt idx="26">
                  <c:v>722.2833333333333</c:v>
                </c:pt>
                <c:pt idx="27">
                  <c:v>728.11666666666679</c:v>
                </c:pt>
                <c:pt idx="28">
                  <c:v>728.7</c:v>
                </c:pt>
                <c:pt idx="29">
                  <c:v>729.0333333333333</c:v>
                </c:pt>
                <c:pt idx="30">
                  <c:v>730.11666666666679</c:v>
                </c:pt>
                <c:pt idx="31">
                  <c:v>731.95</c:v>
                </c:pt>
                <c:pt idx="32">
                  <c:v>735.0333333333333</c:v>
                </c:pt>
                <c:pt idx="33">
                  <c:v>736.95</c:v>
                </c:pt>
                <c:pt idx="34">
                  <c:v>737.36666666666679</c:v>
                </c:pt>
                <c:pt idx="35">
                  <c:v>738.2833333333333</c:v>
                </c:pt>
                <c:pt idx="36">
                  <c:v>739.7833333333333</c:v>
                </c:pt>
                <c:pt idx="37">
                  <c:v>740.61666666666679</c:v>
                </c:pt>
                <c:pt idx="38">
                  <c:v>743.61666666666679</c:v>
                </c:pt>
                <c:pt idx="39">
                  <c:v>747.2</c:v>
                </c:pt>
                <c:pt idx="40">
                  <c:v>748.2</c:v>
                </c:pt>
                <c:pt idx="41">
                  <c:v>748.2833333333333</c:v>
                </c:pt>
                <c:pt idx="42">
                  <c:v>748.5333333333333</c:v>
                </c:pt>
                <c:pt idx="43">
                  <c:v>750.0333333333333</c:v>
                </c:pt>
                <c:pt idx="44">
                  <c:v>752.11666666666679</c:v>
                </c:pt>
                <c:pt idx="45">
                  <c:v>754.7</c:v>
                </c:pt>
                <c:pt idx="46">
                  <c:v>755.0333333333333</c:v>
                </c:pt>
                <c:pt idx="47">
                  <c:v>758.36666666666667</c:v>
                </c:pt>
                <c:pt idx="48">
                  <c:v>760.53333333333342</c:v>
                </c:pt>
                <c:pt idx="49">
                  <c:v>764.03333333333342</c:v>
                </c:pt>
                <c:pt idx="50">
                  <c:v>769.28333333333342</c:v>
                </c:pt>
                <c:pt idx="51">
                  <c:v>775.45</c:v>
                </c:pt>
                <c:pt idx="52">
                  <c:v>781.2</c:v>
                </c:pt>
                <c:pt idx="53">
                  <c:v>781.7</c:v>
                </c:pt>
                <c:pt idx="54">
                  <c:v>785.61666666666667</c:v>
                </c:pt>
                <c:pt idx="55">
                  <c:v>792.78333333333342</c:v>
                </c:pt>
                <c:pt idx="56">
                  <c:v>793.36666666666667</c:v>
                </c:pt>
                <c:pt idx="57">
                  <c:v>795.28333333333342</c:v>
                </c:pt>
                <c:pt idx="58">
                  <c:v>797.61666666666667</c:v>
                </c:pt>
                <c:pt idx="59">
                  <c:v>798.95</c:v>
                </c:pt>
                <c:pt idx="60">
                  <c:v>799.7</c:v>
                </c:pt>
                <c:pt idx="61">
                  <c:v>799.95</c:v>
                </c:pt>
                <c:pt idx="62">
                  <c:v>810.86666666666667</c:v>
                </c:pt>
                <c:pt idx="63">
                  <c:v>811.53333333333342</c:v>
                </c:pt>
                <c:pt idx="64">
                  <c:v>813.61666666666667</c:v>
                </c:pt>
                <c:pt idx="65">
                  <c:v>814.03333333333342</c:v>
                </c:pt>
                <c:pt idx="66">
                  <c:v>814.78333333333342</c:v>
                </c:pt>
                <c:pt idx="67">
                  <c:v>817.86666666666667</c:v>
                </c:pt>
                <c:pt idx="68">
                  <c:v>818.86666666666667</c:v>
                </c:pt>
                <c:pt idx="69">
                  <c:v>820.7</c:v>
                </c:pt>
                <c:pt idx="70">
                  <c:v>821.11666666666667</c:v>
                </c:pt>
                <c:pt idx="71">
                  <c:v>825.61666666666667</c:v>
                </c:pt>
                <c:pt idx="72">
                  <c:v>828.61666666666667</c:v>
                </c:pt>
                <c:pt idx="73">
                  <c:v>841.45</c:v>
                </c:pt>
                <c:pt idx="74">
                  <c:v>842.03333333333342</c:v>
                </c:pt>
                <c:pt idx="75">
                  <c:v>842.86666666666667</c:v>
                </c:pt>
                <c:pt idx="76">
                  <c:v>849.61666666666667</c:v>
                </c:pt>
                <c:pt idx="77">
                  <c:v>874.7</c:v>
                </c:pt>
                <c:pt idx="78">
                  <c:v>878.78333333333342</c:v>
                </c:pt>
                <c:pt idx="79">
                  <c:v>897.45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2-4107-9623-A9824604825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'Standard normal'!$C$11:$C$90</c:f>
              <c:numCache>
                <c:formatCode>_(* #,##0.00_);_(* \(#,##0.00\);_(* "-"??_);_(@_)</c:formatCode>
                <c:ptCount val="80"/>
                <c:pt idx="0">
                  <c:v>-2.3741692640284278</c:v>
                </c:pt>
                <c:pt idx="1">
                  <c:v>-2.3065588100057615</c:v>
                </c:pt>
                <c:pt idx="2">
                  <c:v>-2.3065588100057615</c:v>
                </c:pt>
                <c:pt idx="3">
                  <c:v>-2.081190629930207</c:v>
                </c:pt>
                <c:pt idx="4">
                  <c:v>-1.7465188825180096</c:v>
                </c:pt>
                <c:pt idx="5">
                  <c:v>-1.7206015418093228</c:v>
                </c:pt>
                <c:pt idx="6">
                  <c:v>-1.5493217249519009</c:v>
                </c:pt>
                <c:pt idx="7">
                  <c:v>-1.3273340675774794</c:v>
                </c:pt>
                <c:pt idx="8">
                  <c:v>-1.2518357272521701</c:v>
                </c:pt>
                <c:pt idx="9">
                  <c:v>-1.2281720683442368</c:v>
                </c:pt>
                <c:pt idx="10">
                  <c:v>-1.1650689779230807</c:v>
                </c:pt>
                <c:pt idx="11">
                  <c:v>-1.1030927284023044</c:v>
                </c:pt>
                <c:pt idx="12">
                  <c:v>-1.0354822743796384</c:v>
                </c:pt>
                <c:pt idx="13">
                  <c:v>-1.0185796608739719</c:v>
                </c:pt>
                <c:pt idx="14">
                  <c:v>-1.0016770473683052</c:v>
                </c:pt>
                <c:pt idx="15">
                  <c:v>-0.91603713893959593</c:v>
                </c:pt>
                <c:pt idx="16">
                  <c:v>-0.9092760935373293</c:v>
                </c:pt>
                <c:pt idx="17">
                  <c:v>-0.77743570819313035</c:v>
                </c:pt>
                <c:pt idx="18">
                  <c:v>-0.65911741365346466</c:v>
                </c:pt>
                <c:pt idx="19">
                  <c:v>-0.61404377763835183</c:v>
                </c:pt>
                <c:pt idx="20">
                  <c:v>-0.5036133694013325</c:v>
                </c:pt>
                <c:pt idx="21">
                  <c:v>-0.50248652850095266</c:v>
                </c:pt>
                <c:pt idx="22">
                  <c:v>-0.47206182419075293</c:v>
                </c:pt>
                <c:pt idx="23">
                  <c:v>-0.43262239267753305</c:v>
                </c:pt>
                <c:pt idx="24">
                  <c:v>-0.39205612026393338</c:v>
                </c:pt>
                <c:pt idx="25">
                  <c:v>-0.36501193865486692</c:v>
                </c:pt>
                <c:pt idx="26">
                  <c:v>-0.28049887112653427</c:v>
                </c:pt>
                <c:pt idx="27">
                  <c:v>-0.2016200081000884</c:v>
                </c:pt>
                <c:pt idx="28">
                  <c:v>-0.19373212179744503</c:v>
                </c:pt>
                <c:pt idx="29">
                  <c:v>-0.18922475819593498</c:v>
                </c:pt>
                <c:pt idx="30">
                  <c:v>-0.17457582649102193</c:v>
                </c:pt>
                <c:pt idx="31">
                  <c:v>-0.14978532668271205</c:v>
                </c:pt>
                <c:pt idx="32">
                  <c:v>-0.10809221336873563</c:v>
                </c:pt>
                <c:pt idx="33">
                  <c:v>-8.2174872660045931E-2</c:v>
                </c:pt>
                <c:pt idx="34">
                  <c:v>-7.654066815815605E-2</c:v>
                </c:pt>
                <c:pt idx="35">
                  <c:v>-6.4145418254002648E-2</c:v>
                </c:pt>
                <c:pt idx="36">
                  <c:v>-4.3862282047202807E-2</c:v>
                </c:pt>
                <c:pt idx="37">
                  <c:v>-3.2593873043423073E-2</c:v>
                </c:pt>
                <c:pt idx="38">
                  <c:v>7.9723993701766097E-3</c:v>
                </c:pt>
                <c:pt idx="39">
                  <c:v>5.6426558086419644E-2</c:v>
                </c:pt>
                <c:pt idx="40">
                  <c:v>6.9948648890952869E-2</c:v>
                </c:pt>
                <c:pt idx="41">
                  <c:v>7.1075489791329619E-2</c:v>
                </c:pt>
                <c:pt idx="42">
                  <c:v>7.445601249246292E-2</c:v>
                </c:pt>
                <c:pt idx="43">
                  <c:v>9.4739148699262768E-2</c:v>
                </c:pt>
                <c:pt idx="44">
                  <c:v>0.12291017120870903</c:v>
                </c:pt>
                <c:pt idx="45">
                  <c:v>0.15784223912041884</c:v>
                </c:pt>
                <c:pt idx="46">
                  <c:v>0.16234960272192889</c:v>
                </c:pt>
                <c:pt idx="47">
                  <c:v>0.20742323873704016</c:v>
                </c:pt>
                <c:pt idx="48">
                  <c:v>0.23672110214686318</c:v>
                </c:pt>
                <c:pt idx="49">
                  <c:v>0.28404841996272945</c:v>
                </c:pt>
                <c:pt idx="50">
                  <c:v>0.3550393966865289</c:v>
                </c:pt>
                <c:pt idx="51">
                  <c:v>0.43842562331448326</c:v>
                </c:pt>
                <c:pt idx="52">
                  <c:v>0.51617764544054934</c:v>
                </c:pt>
                <c:pt idx="53">
                  <c:v>0.52293869084281597</c:v>
                </c:pt>
                <c:pt idx="54">
                  <c:v>0.57590021316057061</c:v>
                </c:pt>
                <c:pt idx="55">
                  <c:v>0.67280853059305967</c:v>
                </c:pt>
                <c:pt idx="56">
                  <c:v>0.68069641689570304</c:v>
                </c:pt>
                <c:pt idx="57">
                  <c:v>0.70661375760439282</c:v>
                </c:pt>
                <c:pt idx="58">
                  <c:v>0.73816530281496928</c:v>
                </c:pt>
                <c:pt idx="59">
                  <c:v>0.75619475722101415</c:v>
                </c:pt>
                <c:pt idx="60">
                  <c:v>0.76633632532441398</c:v>
                </c:pt>
                <c:pt idx="61">
                  <c:v>0.7697168480255473</c:v>
                </c:pt>
                <c:pt idx="62">
                  <c:v>0.91733300597503453</c:v>
                </c:pt>
                <c:pt idx="63">
                  <c:v>0.92634773317805774</c:v>
                </c:pt>
                <c:pt idx="64">
                  <c:v>0.95451875568750089</c:v>
                </c:pt>
                <c:pt idx="65">
                  <c:v>0.96015296018939078</c:v>
                </c:pt>
                <c:pt idx="66">
                  <c:v>0.97029452829279073</c:v>
                </c:pt>
                <c:pt idx="67">
                  <c:v>1.011987641606767</c:v>
                </c:pt>
                <c:pt idx="68">
                  <c:v>1.0255097324113003</c:v>
                </c:pt>
                <c:pt idx="69">
                  <c:v>1.0503002322196118</c:v>
                </c:pt>
                <c:pt idx="70">
                  <c:v>1.0559344367215</c:v>
                </c:pt>
                <c:pt idx="71">
                  <c:v>1.1167838453418997</c:v>
                </c:pt>
                <c:pt idx="72">
                  <c:v>1.1573501177554992</c:v>
                </c:pt>
                <c:pt idx="73">
                  <c:v>1.3308836164136761</c:v>
                </c:pt>
                <c:pt idx="74">
                  <c:v>1.3387715027163212</c:v>
                </c:pt>
                <c:pt idx="75">
                  <c:v>1.3500399117200979</c:v>
                </c:pt>
                <c:pt idx="76">
                  <c:v>1.441314024650697</c:v>
                </c:pt>
                <c:pt idx="77">
                  <c:v>1.780493135664406</c:v>
                </c:pt>
                <c:pt idx="78">
                  <c:v>1.8357083397829173</c:v>
                </c:pt>
                <c:pt idx="79">
                  <c:v>2.0881207014675369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2-4107-9623-A98246048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376992"/>
        <c:axId val="206387904"/>
      </c:lineChart>
      <c:catAx>
        <c:axId val="31537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387904"/>
        <c:crosses val="autoZero"/>
        <c:auto val="1"/>
        <c:lblAlgn val="ctr"/>
        <c:lblOffset val="100"/>
        <c:noMultiLvlLbl val="0"/>
      </c:catAx>
      <c:valAx>
        <c:axId val="2063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37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'Standard normal'!$B$11:$B$90</c:f>
              <c:numCache>
                <c:formatCode>0.00</c:formatCode>
                <c:ptCount val="80"/>
                <c:pt idx="0">
                  <c:v>567.45000000000005</c:v>
                </c:pt>
                <c:pt idx="1">
                  <c:v>572.45000000000005</c:v>
                </c:pt>
                <c:pt idx="2">
                  <c:v>572.45000000000005</c:v>
                </c:pt>
                <c:pt idx="3">
                  <c:v>589.11666666666679</c:v>
                </c:pt>
                <c:pt idx="4">
                  <c:v>613.86666666666679</c:v>
                </c:pt>
                <c:pt idx="5">
                  <c:v>615.7833333333333</c:v>
                </c:pt>
                <c:pt idx="6">
                  <c:v>628.45000000000005</c:v>
                </c:pt>
                <c:pt idx="7">
                  <c:v>644.86666666666679</c:v>
                </c:pt>
                <c:pt idx="8">
                  <c:v>650.45000000000005</c:v>
                </c:pt>
                <c:pt idx="9">
                  <c:v>652.20000000000005</c:v>
                </c:pt>
                <c:pt idx="10">
                  <c:v>656.86666666666679</c:v>
                </c:pt>
                <c:pt idx="11">
                  <c:v>661.45</c:v>
                </c:pt>
                <c:pt idx="12">
                  <c:v>666.45</c:v>
                </c:pt>
                <c:pt idx="13">
                  <c:v>667.7</c:v>
                </c:pt>
                <c:pt idx="14">
                  <c:v>668.95</c:v>
                </c:pt>
                <c:pt idx="15">
                  <c:v>675.2833333333333</c:v>
                </c:pt>
                <c:pt idx="16">
                  <c:v>675.7833333333333</c:v>
                </c:pt>
                <c:pt idx="17">
                  <c:v>685.5333333333333</c:v>
                </c:pt>
                <c:pt idx="18">
                  <c:v>694.2833333333333</c:v>
                </c:pt>
                <c:pt idx="19">
                  <c:v>697.61666666666679</c:v>
                </c:pt>
                <c:pt idx="20">
                  <c:v>705.7833333333333</c:v>
                </c:pt>
                <c:pt idx="21">
                  <c:v>705.86666666666679</c:v>
                </c:pt>
                <c:pt idx="22">
                  <c:v>708.11666666666679</c:v>
                </c:pt>
                <c:pt idx="23">
                  <c:v>711.0333333333333</c:v>
                </c:pt>
                <c:pt idx="24">
                  <c:v>714.0333333333333</c:v>
                </c:pt>
                <c:pt idx="25">
                  <c:v>716.0333333333333</c:v>
                </c:pt>
                <c:pt idx="26">
                  <c:v>722.2833333333333</c:v>
                </c:pt>
                <c:pt idx="27">
                  <c:v>728.11666666666679</c:v>
                </c:pt>
                <c:pt idx="28">
                  <c:v>728.7</c:v>
                </c:pt>
                <c:pt idx="29">
                  <c:v>729.0333333333333</c:v>
                </c:pt>
                <c:pt idx="30">
                  <c:v>730.11666666666679</c:v>
                </c:pt>
                <c:pt idx="31">
                  <c:v>731.95</c:v>
                </c:pt>
                <c:pt idx="32">
                  <c:v>735.0333333333333</c:v>
                </c:pt>
                <c:pt idx="33">
                  <c:v>736.95</c:v>
                </c:pt>
                <c:pt idx="34">
                  <c:v>737.36666666666679</c:v>
                </c:pt>
                <c:pt idx="35">
                  <c:v>738.2833333333333</c:v>
                </c:pt>
                <c:pt idx="36">
                  <c:v>739.7833333333333</c:v>
                </c:pt>
                <c:pt idx="37">
                  <c:v>740.61666666666679</c:v>
                </c:pt>
                <c:pt idx="38">
                  <c:v>743.61666666666679</c:v>
                </c:pt>
                <c:pt idx="39">
                  <c:v>747.2</c:v>
                </c:pt>
                <c:pt idx="40">
                  <c:v>748.2</c:v>
                </c:pt>
                <c:pt idx="41">
                  <c:v>748.2833333333333</c:v>
                </c:pt>
                <c:pt idx="42">
                  <c:v>748.5333333333333</c:v>
                </c:pt>
                <c:pt idx="43">
                  <c:v>750.0333333333333</c:v>
                </c:pt>
                <c:pt idx="44">
                  <c:v>752.11666666666679</c:v>
                </c:pt>
                <c:pt idx="45">
                  <c:v>754.7</c:v>
                </c:pt>
                <c:pt idx="46">
                  <c:v>755.0333333333333</c:v>
                </c:pt>
                <c:pt idx="47">
                  <c:v>758.36666666666667</c:v>
                </c:pt>
                <c:pt idx="48">
                  <c:v>760.53333333333342</c:v>
                </c:pt>
                <c:pt idx="49">
                  <c:v>764.03333333333342</c:v>
                </c:pt>
                <c:pt idx="50">
                  <c:v>769.28333333333342</c:v>
                </c:pt>
                <c:pt idx="51">
                  <c:v>775.45</c:v>
                </c:pt>
                <c:pt idx="52">
                  <c:v>781.2</c:v>
                </c:pt>
                <c:pt idx="53">
                  <c:v>781.7</c:v>
                </c:pt>
                <c:pt idx="54">
                  <c:v>785.61666666666667</c:v>
                </c:pt>
                <c:pt idx="55">
                  <c:v>792.78333333333342</c:v>
                </c:pt>
                <c:pt idx="56">
                  <c:v>793.36666666666667</c:v>
                </c:pt>
                <c:pt idx="57">
                  <c:v>795.28333333333342</c:v>
                </c:pt>
                <c:pt idx="58">
                  <c:v>797.61666666666667</c:v>
                </c:pt>
                <c:pt idx="59">
                  <c:v>798.95</c:v>
                </c:pt>
                <c:pt idx="60">
                  <c:v>799.7</c:v>
                </c:pt>
                <c:pt idx="61">
                  <c:v>799.95</c:v>
                </c:pt>
                <c:pt idx="62">
                  <c:v>810.86666666666667</c:v>
                </c:pt>
                <c:pt idx="63">
                  <c:v>811.53333333333342</c:v>
                </c:pt>
                <c:pt idx="64">
                  <c:v>813.61666666666667</c:v>
                </c:pt>
                <c:pt idx="65">
                  <c:v>814.03333333333342</c:v>
                </c:pt>
                <c:pt idx="66">
                  <c:v>814.78333333333342</c:v>
                </c:pt>
                <c:pt idx="67">
                  <c:v>817.86666666666667</c:v>
                </c:pt>
                <c:pt idx="68">
                  <c:v>818.86666666666667</c:v>
                </c:pt>
                <c:pt idx="69">
                  <c:v>820.7</c:v>
                </c:pt>
                <c:pt idx="70">
                  <c:v>821.11666666666667</c:v>
                </c:pt>
                <c:pt idx="71">
                  <c:v>825.61666666666667</c:v>
                </c:pt>
                <c:pt idx="72">
                  <c:v>828.61666666666667</c:v>
                </c:pt>
                <c:pt idx="73">
                  <c:v>841.45</c:v>
                </c:pt>
                <c:pt idx="74">
                  <c:v>842.03333333333342</c:v>
                </c:pt>
                <c:pt idx="75">
                  <c:v>842.86666666666667</c:v>
                </c:pt>
                <c:pt idx="76">
                  <c:v>849.61666666666667</c:v>
                </c:pt>
                <c:pt idx="77">
                  <c:v>874.7</c:v>
                </c:pt>
                <c:pt idx="78">
                  <c:v>878.78333333333342</c:v>
                </c:pt>
                <c:pt idx="79">
                  <c:v>897.45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0-4C3D-BC53-F64A55354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749280"/>
        <c:axId val="314474256"/>
      </c:lineChart>
      <c:catAx>
        <c:axId val="31474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4474256"/>
        <c:crosses val="autoZero"/>
        <c:auto val="1"/>
        <c:lblAlgn val="ctr"/>
        <c:lblOffset val="100"/>
        <c:noMultiLvlLbl val="0"/>
      </c:catAx>
      <c:valAx>
        <c:axId val="3144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474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'Standard normal'!$C$11:$C$90</c:f>
              <c:numCache>
                <c:formatCode>_(* #,##0.00_);_(* \(#,##0.00\);_(* "-"??_);_(@_)</c:formatCode>
                <c:ptCount val="80"/>
                <c:pt idx="0">
                  <c:v>-2.3741692640284278</c:v>
                </c:pt>
                <c:pt idx="1">
                  <c:v>-2.3065588100057615</c:v>
                </c:pt>
                <c:pt idx="2">
                  <c:v>-2.3065588100057615</c:v>
                </c:pt>
                <c:pt idx="3">
                  <c:v>-2.081190629930207</c:v>
                </c:pt>
                <c:pt idx="4">
                  <c:v>-1.7465188825180096</c:v>
                </c:pt>
                <c:pt idx="5">
                  <c:v>-1.7206015418093228</c:v>
                </c:pt>
                <c:pt idx="6">
                  <c:v>-1.5493217249519009</c:v>
                </c:pt>
                <c:pt idx="7">
                  <c:v>-1.3273340675774794</c:v>
                </c:pt>
                <c:pt idx="8">
                  <c:v>-1.2518357272521701</c:v>
                </c:pt>
                <c:pt idx="9">
                  <c:v>-1.2281720683442368</c:v>
                </c:pt>
                <c:pt idx="10">
                  <c:v>-1.1650689779230807</c:v>
                </c:pt>
                <c:pt idx="11">
                  <c:v>-1.1030927284023044</c:v>
                </c:pt>
                <c:pt idx="12">
                  <c:v>-1.0354822743796384</c:v>
                </c:pt>
                <c:pt idx="13">
                  <c:v>-1.0185796608739719</c:v>
                </c:pt>
                <c:pt idx="14">
                  <c:v>-1.0016770473683052</c:v>
                </c:pt>
                <c:pt idx="15">
                  <c:v>-0.91603713893959593</c:v>
                </c:pt>
                <c:pt idx="16">
                  <c:v>-0.9092760935373293</c:v>
                </c:pt>
                <c:pt idx="17">
                  <c:v>-0.77743570819313035</c:v>
                </c:pt>
                <c:pt idx="18">
                  <c:v>-0.65911741365346466</c:v>
                </c:pt>
                <c:pt idx="19">
                  <c:v>-0.61404377763835183</c:v>
                </c:pt>
                <c:pt idx="20">
                  <c:v>-0.5036133694013325</c:v>
                </c:pt>
                <c:pt idx="21">
                  <c:v>-0.50248652850095266</c:v>
                </c:pt>
                <c:pt idx="22">
                  <c:v>-0.47206182419075293</c:v>
                </c:pt>
                <c:pt idx="23">
                  <c:v>-0.43262239267753305</c:v>
                </c:pt>
                <c:pt idx="24">
                  <c:v>-0.39205612026393338</c:v>
                </c:pt>
                <c:pt idx="25">
                  <c:v>-0.36501193865486692</c:v>
                </c:pt>
                <c:pt idx="26">
                  <c:v>-0.28049887112653427</c:v>
                </c:pt>
                <c:pt idx="27">
                  <c:v>-0.2016200081000884</c:v>
                </c:pt>
                <c:pt idx="28">
                  <c:v>-0.19373212179744503</c:v>
                </c:pt>
                <c:pt idx="29">
                  <c:v>-0.18922475819593498</c:v>
                </c:pt>
                <c:pt idx="30">
                  <c:v>-0.17457582649102193</c:v>
                </c:pt>
                <c:pt idx="31">
                  <c:v>-0.14978532668271205</c:v>
                </c:pt>
                <c:pt idx="32">
                  <c:v>-0.10809221336873563</c:v>
                </c:pt>
                <c:pt idx="33">
                  <c:v>-8.2174872660045931E-2</c:v>
                </c:pt>
                <c:pt idx="34">
                  <c:v>-7.654066815815605E-2</c:v>
                </c:pt>
                <c:pt idx="35">
                  <c:v>-6.4145418254002648E-2</c:v>
                </c:pt>
                <c:pt idx="36">
                  <c:v>-4.3862282047202807E-2</c:v>
                </c:pt>
                <c:pt idx="37">
                  <c:v>-3.2593873043423073E-2</c:v>
                </c:pt>
                <c:pt idx="38">
                  <c:v>7.9723993701766097E-3</c:v>
                </c:pt>
                <c:pt idx="39">
                  <c:v>5.6426558086419644E-2</c:v>
                </c:pt>
                <c:pt idx="40">
                  <c:v>6.9948648890952869E-2</c:v>
                </c:pt>
                <c:pt idx="41">
                  <c:v>7.1075489791329619E-2</c:v>
                </c:pt>
                <c:pt idx="42">
                  <c:v>7.445601249246292E-2</c:v>
                </c:pt>
                <c:pt idx="43">
                  <c:v>9.4739148699262768E-2</c:v>
                </c:pt>
                <c:pt idx="44">
                  <c:v>0.12291017120870903</c:v>
                </c:pt>
                <c:pt idx="45">
                  <c:v>0.15784223912041884</c:v>
                </c:pt>
                <c:pt idx="46">
                  <c:v>0.16234960272192889</c:v>
                </c:pt>
                <c:pt idx="47">
                  <c:v>0.20742323873704016</c:v>
                </c:pt>
                <c:pt idx="48">
                  <c:v>0.23672110214686318</c:v>
                </c:pt>
                <c:pt idx="49">
                  <c:v>0.28404841996272945</c:v>
                </c:pt>
                <c:pt idx="50">
                  <c:v>0.3550393966865289</c:v>
                </c:pt>
                <c:pt idx="51">
                  <c:v>0.43842562331448326</c:v>
                </c:pt>
                <c:pt idx="52">
                  <c:v>0.51617764544054934</c:v>
                </c:pt>
                <c:pt idx="53">
                  <c:v>0.52293869084281597</c:v>
                </c:pt>
                <c:pt idx="54">
                  <c:v>0.57590021316057061</c:v>
                </c:pt>
                <c:pt idx="55">
                  <c:v>0.67280853059305967</c:v>
                </c:pt>
                <c:pt idx="56">
                  <c:v>0.68069641689570304</c:v>
                </c:pt>
                <c:pt idx="57">
                  <c:v>0.70661375760439282</c:v>
                </c:pt>
                <c:pt idx="58">
                  <c:v>0.73816530281496928</c:v>
                </c:pt>
                <c:pt idx="59">
                  <c:v>0.75619475722101415</c:v>
                </c:pt>
                <c:pt idx="60">
                  <c:v>0.76633632532441398</c:v>
                </c:pt>
                <c:pt idx="61">
                  <c:v>0.7697168480255473</c:v>
                </c:pt>
                <c:pt idx="62">
                  <c:v>0.91733300597503453</c:v>
                </c:pt>
                <c:pt idx="63">
                  <c:v>0.92634773317805774</c:v>
                </c:pt>
                <c:pt idx="64">
                  <c:v>0.95451875568750089</c:v>
                </c:pt>
                <c:pt idx="65">
                  <c:v>0.96015296018939078</c:v>
                </c:pt>
                <c:pt idx="66">
                  <c:v>0.97029452829279073</c:v>
                </c:pt>
                <c:pt idx="67">
                  <c:v>1.011987641606767</c:v>
                </c:pt>
                <c:pt idx="68">
                  <c:v>1.0255097324113003</c:v>
                </c:pt>
                <c:pt idx="69">
                  <c:v>1.0503002322196118</c:v>
                </c:pt>
                <c:pt idx="70">
                  <c:v>1.0559344367215</c:v>
                </c:pt>
                <c:pt idx="71">
                  <c:v>1.1167838453418997</c:v>
                </c:pt>
                <c:pt idx="72">
                  <c:v>1.1573501177554992</c:v>
                </c:pt>
                <c:pt idx="73">
                  <c:v>1.3308836164136761</c:v>
                </c:pt>
                <c:pt idx="74">
                  <c:v>1.3387715027163212</c:v>
                </c:pt>
                <c:pt idx="75">
                  <c:v>1.3500399117200979</c:v>
                </c:pt>
                <c:pt idx="76">
                  <c:v>1.441314024650697</c:v>
                </c:pt>
                <c:pt idx="77">
                  <c:v>1.780493135664406</c:v>
                </c:pt>
                <c:pt idx="78">
                  <c:v>1.8357083397829173</c:v>
                </c:pt>
                <c:pt idx="79">
                  <c:v>2.0881207014675369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2-4F5C-A760-0C943AB22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511680"/>
        <c:axId val="311910944"/>
      </c:lineChart>
      <c:catAx>
        <c:axId val="31151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910944"/>
        <c:crosses val="autoZero"/>
        <c:auto val="1"/>
        <c:lblAlgn val="ctr"/>
        <c:lblOffset val="100"/>
        <c:noMultiLvlLbl val="0"/>
      </c:catAx>
      <c:valAx>
        <c:axId val="3119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51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'Standard normal'!$N$8:$N$17</c:f>
              <c:numCache>
                <c:formatCode>0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12</c:v>
                </c:pt>
                <c:pt idx="5">
                  <c:v>18</c:v>
                </c:pt>
                <c:pt idx="6">
                  <c:v>9</c:v>
                </c:pt>
                <c:pt idx="7">
                  <c:v>14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7-49B4-A73C-439F0748D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618576"/>
        <c:axId val="1971377184"/>
      </c:lineChart>
      <c:catAx>
        <c:axId val="39961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1377184"/>
        <c:crosses val="autoZero"/>
        <c:auto val="1"/>
        <c:lblAlgn val="ctr"/>
        <c:lblOffset val="100"/>
        <c:noMultiLvlLbl val="0"/>
      </c:catAx>
      <c:valAx>
        <c:axId val="19713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961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'Standard normal'!$O$8:$O$17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 formatCode="0.00">
                  <c:v>8</c:v>
                </c:pt>
                <c:pt idx="4" formatCode="0.00">
                  <c:v>12</c:v>
                </c:pt>
                <c:pt idx="5" formatCode="0.00">
                  <c:v>18</c:v>
                </c:pt>
                <c:pt idx="6" formatCode="0.00">
                  <c:v>10</c:v>
                </c:pt>
                <c:pt idx="7" formatCode="0.00">
                  <c:v>13</c:v>
                </c:pt>
                <c:pt idx="8" formatCode="0.00">
                  <c:v>4</c:v>
                </c:pt>
                <c:pt idx="9" formatCode="0.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C-4721-8B57-26170CDA4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833216"/>
        <c:axId val="311911360"/>
      </c:lineChart>
      <c:catAx>
        <c:axId val="3138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911360"/>
        <c:crosses val="autoZero"/>
        <c:auto val="1"/>
        <c:lblAlgn val="ctr"/>
        <c:lblOffset val="100"/>
        <c:noMultiLvlLbl val="0"/>
      </c:catAx>
      <c:valAx>
        <c:axId val="3119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383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19</xdr:row>
      <xdr:rowOff>119062</xdr:rowOff>
    </xdr:from>
    <xdr:to>
      <xdr:col>15</xdr:col>
      <xdr:colOff>28575</xdr:colOff>
      <xdr:row>37</xdr:row>
      <xdr:rowOff>119062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DAECFB-5676-488C-B466-4BC6BD4C7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17</xdr:row>
      <xdr:rowOff>147637</xdr:rowOff>
    </xdr:from>
    <xdr:to>
      <xdr:col>19</xdr:col>
      <xdr:colOff>400050</xdr:colOff>
      <xdr:row>26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A4E70A7-6EE7-4299-8B70-E325CCA46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552450</xdr:colOff>
      <xdr:row>17</xdr:row>
      <xdr:rowOff>4762</xdr:rowOff>
    </xdr:from>
    <xdr:to>
      <xdr:col>26</xdr:col>
      <xdr:colOff>400050</xdr:colOff>
      <xdr:row>35</xdr:row>
      <xdr:rowOff>4762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2D9F35E-391C-471C-B2ED-B108D9E20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352425</xdr:colOff>
      <xdr:row>2</xdr:row>
      <xdr:rowOff>57149</xdr:rowOff>
    </xdr:from>
    <xdr:to>
      <xdr:col>25</xdr:col>
      <xdr:colOff>523875</xdr:colOff>
      <xdr:row>15</xdr:row>
      <xdr:rowOff>42861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AD9C008-A121-4467-AB88-6EC622114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95250</xdr:colOff>
      <xdr:row>28</xdr:row>
      <xdr:rowOff>147637</xdr:rowOff>
    </xdr:from>
    <xdr:to>
      <xdr:col>26</xdr:col>
      <xdr:colOff>533400</xdr:colOff>
      <xdr:row>46</xdr:row>
      <xdr:rowOff>147637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0D64C1E-16FC-403D-9863-D25C5FC54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90"/>
  <sheetViews>
    <sheetView tabSelected="1" workbookViewId="0">
      <selection activeCell="Q10" sqref="Q10"/>
    </sheetView>
  </sheetViews>
  <sheetFormatPr baseColWidth="10" defaultColWidth="8.85546875" defaultRowHeight="12" x14ac:dyDescent="0.2"/>
  <cols>
    <col min="1" max="1" width="2" style="1" customWidth="1"/>
    <col min="2" max="2" width="11.42578125" style="1" customWidth="1"/>
    <col min="3" max="3" width="9" style="1" customWidth="1"/>
    <col min="4" max="4" width="16.5703125" style="6" customWidth="1"/>
    <col min="5" max="5" width="13.42578125" style="6" customWidth="1"/>
    <col min="6" max="6" width="13.7109375" style="6" customWidth="1"/>
    <col min="7" max="7" width="4.7109375" style="6" customWidth="1"/>
    <col min="8" max="8" width="8.85546875" style="6"/>
    <col min="9" max="9" width="12.140625" style="6" bestFit="1" customWidth="1"/>
    <col min="10" max="13" width="8.85546875" style="6"/>
    <col min="14" max="14" width="11.42578125" style="6" bestFit="1" customWidth="1"/>
    <col min="15" max="15" width="11" style="6" bestFit="1" customWidth="1"/>
    <col min="16" max="20" width="8.85546875" style="6"/>
    <col min="21" max="16384" width="8.85546875" style="1"/>
  </cols>
  <sheetData>
    <row r="1" spans="2:20" ht="15.75" x14ac:dyDescent="0.25">
      <c r="B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0" x14ac:dyDescent="0.2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x14ac:dyDescent="0.2">
      <c r="B3" s="5" t="s">
        <v>1</v>
      </c>
      <c r="C3" s="1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x14ac:dyDescent="0.2">
      <c r="B4" s="5" t="s">
        <v>2</v>
      </c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x14ac:dyDescent="0.2">
      <c r="B5" s="5" t="s">
        <v>3</v>
      </c>
      <c r="C5" s="1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">
      <c r="B6" s="5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x14ac:dyDescent="0.2">
      <c r="B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x14ac:dyDescent="0.2">
      <c r="B8" s="5"/>
      <c r="D8" s="1"/>
      <c r="E8" s="1"/>
      <c r="F8" s="1"/>
      <c r="G8" s="1"/>
      <c r="H8" s="1"/>
      <c r="I8" s="1"/>
      <c r="J8" s="1"/>
      <c r="K8" s="1"/>
      <c r="L8" s="8">
        <f>J9</f>
        <v>567.45000000000005</v>
      </c>
      <c r="M8" s="7">
        <f>L9</f>
        <v>600.45000000000005</v>
      </c>
      <c r="N8" s="11">
        <f>COUNT(B11:B14)</f>
        <v>4</v>
      </c>
      <c r="O8" s="1">
        <f>COUNT(D11:D14)</f>
        <v>4</v>
      </c>
      <c r="P8" s="1"/>
      <c r="Q8" s="1"/>
      <c r="R8" s="1"/>
      <c r="S8" s="1"/>
      <c r="T8" s="1"/>
    </row>
    <row r="9" spans="2:20" x14ac:dyDescent="0.2">
      <c r="E9" s="6" t="s">
        <v>13</v>
      </c>
      <c r="F9" s="6">
        <f>COUNT(B11:B90)</f>
        <v>80</v>
      </c>
      <c r="I9" s="6" t="s">
        <v>15</v>
      </c>
      <c r="J9" s="7">
        <f>B11</f>
        <v>567.45000000000005</v>
      </c>
      <c r="L9" s="7">
        <f>J9+33</f>
        <v>600.45000000000005</v>
      </c>
      <c r="M9" s="7">
        <f>L10</f>
        <v>633.45000000000005</v>
      </c>
      <c r="N9" s="12">
        <f>COUNT(B15:B17)</f>
        <v>3</v>
      </c>
      <c r="O9" s="6">
        <f>COUNT(D15:D17)</f>
        <v>3</v>
      </c>
    </row>
    <row r="10" spans="2:20" ht="12.75" thickBot="1" x14ac:dyDescent="0.25">
      <c r="B10" s="3" t="s">
        <v>9</v>
      </c>
      <c r="C10" s="1" t="s">
        <v>14</v>
      </c>
      <c r="E10" s="6" t="s">
        <v>12</v>
      </c>
      <c r="F10" s="7">
        <f>SUM(B11:B90)</f>
        <v>59442.166666666657</v>
      </c>
      <c r="I10" s="4" t="s">
        <v>16</v>
      </c>
      <c r="J10" s="7">
        <f>B90</f>
        <v>897.45</v>
      </c>
      <c r="L10" s="7">
        <f>L9+33</f>
        <v>633.45000000000005</v>
      </c>
      <c r="M10" s="7">
        <f t="shared" ref="M10:M18" si="0">L11</f>
        <v>666.45</v>
      </c>
      <c r="N10" s="13">
        <f>COUNT(B18:B23)</f>
        <v>6</v>
      </c>
      <c r="O10" s="4">
        <f>COUNT(D18:D22)</f>
        <v>5</v>
      </c>
    </row>
    <row r="11" spans="2:20" x14ac:dyDescent="0.2">
      <c r="B11" s="8">
        <v>567.45000000000005</v>
      </c>
      <c r="C11" s="10">
        <f>(B11-$F$11)/$F$12</f>
        <v>-2.3741692640284278</v>
      </c>
      <c r="D11" s="14">
        <f>B11-C11</f>
        <v>569.82416926402846</v>
      </c>
      <c r="E11" s="6" t="s">
        <v>10</v>
      </c>
      <c r="F11" s="6">
        <f>F10/F9</f>
        <v>743.02708333333317</v>
      </c>
      <c r="I11" s="7"/>
      <c r="L11" s="7">
        <f t="shared" ref="L11:L18" si="1">L10+33</f>
        <v>666.45</v>
      </c>
      <c r="M11" s="7">
        <f t="shared" si="0"/>
        <v>699.45</v>
      </c>
      <c r="N11" s="12">
        <f>COUNT(B24:B30)</f>
        <v>7</v>
      </c>
      <c r="O11" s="7">
        <f>COUNT(D23:D30)</f>
        <v>8</v>
      </c>
    </row>
    <row r="12" spans="2:20" x14ac:dyDescent="0.2">
      <c r="B12" s="8">
        <v>572.45000000000005</v>
      </c>
      <c r="C12" s="10">
        <f t="shared" ref="C12:C75" si="2">(B12-$F$11)/$F$12</f>
        <v>-2.3065588100057615</v>
      </c>
      <c r="D12" s="14">
        <f t="shared" ref="D12:D75" si="3">B12-C12</f>
        <v>574.7565588100058</v>
      </c>
      <c r="E12" s="6" t="s">
        <v>11</v>
      </c>
      <c r="F12" s="6">
        <f>_xlfn.STDEV.S(B11:B90)</f>
        <v>73.953060547763371</v>
      </c>
      <c r="I12" s="7">
        <f>J10-J9</f>
        <v>330</v>
      </c>
      <c r="K12" s="4"/>
      <c r="L12" s="7">
        <f t="shared" si="1"/>
        <v>699.45</v>
      </c>
      <c r="M12" s="7">
        <f t="shared" si="0"/>
        <v>732.45</v>
      </c>
      <c r="N12" s="12">
        <f>COUNT(B31:B42)</f>
        <v>12</v>
      </c>
      <c r="O12" s="7">
        <f>COUNT(D31:D42)</f>
        <v>12</v>
      </c>
      <c r="Q12" s="4"/>
      <c r="R12" s="7"/>
    </row>
    <row r="13" spans="2:20" x14ac:dyDescent="0.2">
      <c r="B13" s="8">
        <v>572.45000000000005</v>
      </c>
      <c r="C13" s="10">
        <f t="shared" si="2"/>
        <v>-2.3065588100057615</v>
      </c>
      <c r="D13" s="14">
        <f t="shared" si="3"/>
        <v>574.7565588100058</v>
      </c>
      <c r="E13" s="7"/>
      <c r="F13" s="7"/>
      <c r="G13" s="7"/>
      <c r="I13" s="7"/>
      <c r="K13" s="4"/>
      <c r="L13" s="7">
        <f t="shared" si="1"/>
        <v>732.45</v>
      </c>
      <c r="M13" s="7">
        <f t="shared" si="0"/>
        <v>765.45</v>
      </c>
      <c r="N13" s="12">
        <f>COUNT(B43:B60)</f>
        <v>18</v>
      </c>
      <c r="O13" s="7">
        <f>COUNT(D43:D60)</f>
        <v>18</v>
      </c>
      <c r="Q13" s="4"/>
      <c r="R13" s="7"/>
    </row>
    <row r="14" spans="2:20" x14ac:dyDescent="0.2">
      <c r="B14" s="8">
        <v>589.11666666666679</v>
      </c>
      <c r="C14" s="10">
        <f t="shared" si="2"/>
        <v>-2.081190629930207</v>
      </c>
      <c r="D14" s="14">
        <f t="shared" si="3"/>
        <v>591.19785729659702</v>
      </c>
      <c r="I14" s="7"/>
      <c r="L14" s="7">
        <f t="shared" si="1"/>
        <v>765.45</v>
      </c>
      <c r="M14" s="7">
        <f t="shared" si="0"/>
        <v>798.45</v>
      </c>
      <c r="N14" s="12">
        <f>COUNT(B61:B69)</f>
        <v>9</v>
      </c>
      <c r="O14" s="7">
        <f>COUNT(D61:D70)</f>
        <v>10</v>
      </c>
    </row>
    <row r="15" spans="2:20" x14ac:dyDescent="0.2">
      <c r="B15" s="8">
        <v>613.86666666666679</v>
      </c>
      <c r="C15" s="10">
        <f t="shared" si="2"/>
        <v>-1.7465188825180096</v>
      </c>
      <c r="D15" s="14">
        <f t="shared" si="3"/>
        <v>615.61318554918478</v>
      </c>
      <c r="I15" s="7"/>
      <c r="J15" s="4"/>
      <c r="L15" s="7">
        <f t="shared" si="1"/>
        <v>798.45</v>
      </c>
      <c r="M15" s="7">
        <f t="shared" si="0"/>
        <v>831.45</v>
      </c>
      <c r="N15" s="12">
        <f>COUNT(B70:B83)</f>
        <v>14</v>
      </c>
      <c r="O15" s="7">
        <f>COUNT(D71:D83)</f>
        <v>13</v>
      </c>
      <c r="P15" s="4"/>
    </row>
    <row r="16" spans="2:20" x14ac:dyDescent="0.2">
      <c r="B16" s="8">
        <v>615.7833333333333</v>
      </c>
      <c r="C16" s="10">
        <f t="shared" si="2"/>
        <v>-1.7206015418093228</v>
      </c>
      <c r="D16" s="14">
        <f t="shared" si="3"/>
        <v>617.50393487514259</v>
      </c>
      <c r="I16" s="7"/>
      <c r="L16" s="7">
        <f>L15+33</f>
        <v>831.45</v>
      </c>
      <c r="M16" s="7">
        <f t="shared" si="0"/>
        <v>864.45</v>
      </c>
      <c r="N16" s="12">
        <f>COUNT(B84:B87)</f>
        <v>4</v>
      </c>
      <c r="O16" s="7">
        <f>COUNT(D84:D87)</f>
        <v>4</v>
      </c>
    </row>
    <row r="17" spans="2:15" x14ac:dyDescent="0.2">
      <c r="B17" s="8">
        <v>628.45000000000005</v>
      </c>
      <c r="C17" s="10">
        <f t="shared" si="2"/>
        <v>-1.5493217249519009</v>
      </c>
      <c r="D17" s="14">
        <f t="shared" si="3"/>
        <v>629.99932172495198</v>
      </c>
      <c r="I17" s="7"/>
      <c r="L17" s="7">
        <f t="shared" si="1"/>
        <v>864.45</v>
      </c>
      <c r="M17" s="7">
        <v>897.45</v>
      </c>
      <c r="N17" s="12">
        <f>COUNT(B88:B90)</f>
        <v>3</v>
      </c>
      <c r="O17" s="7">
        <v>3</v>
      </c>
    </row>
    <row r="18" spans="2:15" x14ac:dyDescent="0.2">
      <c r="B18" s="8">
        <v>644.86666666666679</v>
      </c>
      <c r="C18" s="10">
        <f t="shared" si="2"/>
        <v>-1.3273340675774794</v>
      </c>
      <c r="D18" s="14">
        <f t="shared" si="3"/>
        <v>646.19400073424424</v>
      </c>
      <c r="I18" s="7"/>
      <c r="L18" s="7"/>
      <c r="M18" s="7"/>
      <c r="N18" s="12">
        <f>SUM(N8:N17)</f>
        <v>80</v>
      </c>
      <c r="O18" s="7"/>
    </row>
    <row r="19" spans="2:15" x14ac:dyDescent="0.2">
      <c r="B19" s="8">
        <v>650.45000000000005</v>
      </c>
      <c r="C19" s="10">
        <f t="shared" si="2"/>
        <v>-1.2518357272521701</v>
      </c>
      <c r="D19" s="14">
        <f t="shared" si="3"/>
        <v>651.70183572725216</v>
      </c>
      <c r="I19" s="7"/>
      <c r="O19" s="7"/>
    </row>
    <row r="20" spans="2:15" x14ac:dyDescent="0.2">
      <c r="B20" s="8">
        <v>652.20000000000005</v>
      </c>
      <c r="C20" s="10">
        <f t="shared" si="2"/>
        <v>-1.2281720683442368</v>
      </c>
      <c r="D20" s="14">
        <f t="shared" si="3"/>
        <v>653.42817206834434</v>
      </c>
      <c r="I20" s="7"/>
      <c r="O20" s="7"/>
    </row>
    <row r="21" spans="2:15" x14ac:dyDescent="0.2">
      <c r="B21" s="8">
        <v>656.86666666666679</v>
      </c>
      <c r="C21" s="10">
        <f t="shared" si="2"/>
        <v>-1.1650689779230807</v>
      </c>
      <c r="D21" s="14">
        <f t="shared" si="3"/>
        <v>658.03173564458984</v>
      </c>
      <c r="I21" s="7"/>
      <c r="O21" s="7"/>
    </row>
    <row r="22" spans="2:15" x14ac:dyDescent="0.2">
      <c r="B22" s="8">
        <v>661.45</v>
      </c>
      <c r="C22" s="10">
        <f t="shared" si="2"/>
        <v>-1.1030927284023044</v>
      </c>
      <c r="D22" s="14">
        <f t="shared" si="3"/>
        <v>662.55309272840236</v>
      </c>
      <c r="I22" s="7"/>
      <c r="O22" s="7"/>
    </row>
    <row r="23" spans="2:15" x14ac:dyDescent="0.2">
      <c r="B23" s="8">
        <v>666.45</v>
      </c>
      <c r="C23" s="10">
        <f t="shared" si="2"/>
        <v>-1.0354822743796384</v>
      </c>
      <c r="D23" s="14">
        <f t="shared" si="3"/>
        <v>667.48548227437971</v>
      </c>
      <c r="I23" s="7"/>
      <c r="O23" s="7"/>
    </row>
    <row r="24" spans="2:15" x14ac:dyDescent="0.2">
      <c r="B24" s="8">
        <v>667.7</v>
      </c>
      <c r="C24" s="10">
        <f t="shared" si="2"/>
        <v>-1.0185796608739719</v>
      </c>
      <c r="D24" s="14">
        <f t="shared" si="3"/>
        <v>668.71857966087407</v>
      </c>
      <c r="I24" s="7"/>
      <c r="O24" s="7"/>
    </row>
    <row r="25" spans="2:15" x14ac:dyDescent="0.2">
      <c r="B25" s="8">
        <v>668.95</v>
      </c>
      <c r="C25" s="10">
        <f t="shared" si="2"/>
        <v>-1.0016770473683052</v>
      </c>
      <c r="D25" s="14">
        <f t="shared" si="3"/>
        <v>669.95167704736832</v>
      </c>
      <c r="I25" s="7"/>
      <c r="O25" s="7"/>
    </row>
    <row r="26" spans="2:15" x14ac:dyDescent="0.2">
      <c r="B26" s="8">
        <v>675.2833333333333</v>
      </c>
      <c r="C26" s="10">
        <f t="shared" si="2"/>
        <v>-0.91603713893959593</v>
      </c>
      <c r="D26" s="14">
        <f t="shared" si="3"/>
        <v>676.1993704722729</v>
      </c>
      <c r="I26" s="7"/>
      <c r="O26" s="7"/>
    </row>
    <row r="27" spans="2:15" x14ac:dyDescent="0.2">
      <c r="B27" s="8">
        <v>675.7833333333333</v>
      </c>
      <c r="C27" s="10">
        <f t="shared" si="2"/>
        <v>-0.9092760935373293</v>
      </c>
      <c r="D27" s="14">
        <f t="shared" si="3"/>
        <v>676.6926094268706</v>
      </c>
      <c r="I27" s="7"/>
      <c r="O27" s="7"/>
    </row>
    <row r="28" spans="2:15" x14ac:dyDescent="0.2">
      <c r="B28" s="8">
        <v>685.5333333333333</v>
      </c>
      <c r="C28" s="10">
        <f t="shared" si="2"/>
        <v>-0.77743570819313035</v>
      </c>
      <c r="D28" s="14">
        <f t="shared" si="3"/>
        <v>686.31076904152644</v>
      </c>
      <c r="I28" s="7"/>
      <c r="O28" s="7"/>
    </row>
    <row r="29" spans="2:15" x14ac:dyDescent="0.2">
      <c r="B29" s="8">
        <v>694.2833333333333</v>
      </c>
      <c r="C29" s="10">
        <f t="shared" si="2"/>
        <v>-0.65911741365346466</v>
      </c>
      <c r="D29" s="14">
        <f t="shared" si="3"/>
        <v>694.94245074698676</v>
      </c>
      <c r="I29" s="7"/>
      <c r="O29" s="7"/>
    </row>
    <row r="30" spans="2:15" x14ac:dyDescent="0.2">
      <c r="B30" s="8">
        <v>697.61666666666679</v>
      </c>
      <c r="C30" s="10">
        <f t="shared" si="2"/>
        <v>-0.61404377763835183</v>
      </c>
      <c r="D30" s="14">
        <f t="shared" si="3"/>
        <v>698.23071044430515</v>
      </c>
      <c r="I30" s="7"/>
      <c r="O30" s="7"/>
    </row>
    <row r="31" spans="2:15" x14ac:dyDescent="0.2">
      <c r="B31" s="8">
        <v>705.7833333333333</v>
      </c>
      <c r="C31" s="10">
        <f t="shared" si="2"/>
        <v>-0.5036133694013325</v>
      </c>
      <c r="D31" s="14">
        <f t="shared" si="3"/>
        <v>706.28694670273467</v>
      </c>
      <c r="I31" s="7"/>
      <c r="O31" s="7"/>
    </row>
    <row r="32" spans="2:15" x14ac:dyDescent="0.2">
      <c r="B32" s="8">
        <v>705.86666666666679</v>
      </c>
      <c r="C32" s="10">
        <f t="shared" si="2"/>
        <v>-0.50248652850095266</v>
      </c>
      <c r="D32" s="14">
        <f t="shared" si="3"/>
        <v>706.36915319516777</v>
      </c>
      <c r="I32" s="7"/>
      <c r="O32" s="7"/>
    </row>
    <row r="33" spans="2:15" x14ac:dyDescent="0.2">
      <c r="B33" s="8">
        <v>708.11666666666679</v>
      </c>
      <c r="C33" s="10">
        <f t="shared" si="2"/>
        <v>-0.47206182419075293</v>
      </c>
      <c r="D33" s="14">
        <f t="shared" si="3"/>
        <v>708.58872849085753</v>
      </c>
      <c r="I33" s="7"/>
      <c r="O33" s="7"/>
    </row>
    <row r="34" spans="2:15" x14ac:dyDescent="0.2">
      <c r="B34" s="8">
        <v>711.0333333333333</v>
      </c>
      <c r="C34" s="10">
        <f t="shared" si="2"/>
        <v>-0.43262239267753305</v>
      </c>
      <c r="D34" s="14">
        <f t="shared" si="3"/>
        <v>711.46595572601086</v>
      </c>
      <c r="I34" s="7"/>
      <c r="O34" s="7"/>
    </row>
    <row r="35" spans="2:15" x14ac:dyDescent="0.2">
      <c r="B35" s="8">
        <v>714.0333333333333</v>
      </c>
      <c r="C35" s="10">
        <f t="shared" si="2"/>
        <v>-0.39205612026393338</v>
      </c>
      <c r="D35" s="14">
        <f t="shared" si="3"/>
        <v>714.42538945359729</v>
      </c>
      <c r="I35" s="7"/>
      <c r="O35" s="7"/>
    </row>
    <row r="36" spans="2:15" x14ac:dyDescent="0.2">
      <c r="B36" s="8">
        <v>716.0333333333333</v>
      </c>
      <c r="C36" s="10">
        <f t="shared" si="2"/>
        <v>-0.36501193865486692</v>
      </c>
      <c r="D36" s="14">
        <f t="shared" si="3"/>
        <v>716.39834527198821</v>
      </c>
      <c r="I36" s="7"/>
      <c r="O36" s="7"/>
    </row>
    <row r="37" spans="2:15" x14ac:dyDescent="0.2">
      <c r="B37" s="8">
        <v>722.2833333333333</v>
      </c>
      <c r="C37" s="10">
        <f t="shared" si="2"/>
        <v>-0.28049887112653427</v>
      </c>
      <c r="D37" s="14">
        <f t="shared" si="3"/>
        <v>722.5638322044598</v>
      </c>
      <c r="I37" s="7"/>
      <c r="O37" s="7"/>
    </row>
    <row r="38" spans="2:15" x14ac:dyDescent="0.2">
      <c r="B38" s="8">
        <v>728.11666666666679</v>
      </c>
      <c r="C38" s="10">
        <f t="shared" si="2"/>
        <v>-0.2016200081000884</v>
      </c>
      <c r="D38" s="14">
        <f t="shared" si="3"/>
        <v>728.31828667476691</v>
      </c>
      <c r="I38" s="7"/>
      <c r="O38" s="7"/>
    </row>
    <row r="39" spans="2:15" x14ac:dyDescent="0.2">
      <c r="B39" s="8">
        <v>728.7</v>
      </c>
      <c r="C39" s="10">
        <f t="shared" si="2"/>
        <v>-0.19373212179744503</v>
      </c>
      <c r="D39" s="14">
        <f t="shared" si="3"/>
        <v>728.89373212179748</v>
      </c>
      <c r="I39" s="7"/>
      <c r="O39" s="7"/>
    </row>
    <row r="40" spans="2:15" x14ac:dyDescent="0.2">
      <c r="B40" s="8">
        <v>729.0333333333333</v>
      </c>
      <c r="C40" s="10">
        <f t="shared" si="2"/>
        <v>-0.18922475819593498</v>
      </c>
      <c r="D40" s="14">
        <f t="shared" si="3"/>
        <v>729.22255809152921</v>
      </c>
      <c r="I40" s="7"/>
      <c r="O40" s="7"/>
    </row>
    <row r="41" spans="2:15" x14ac:dyDescent="0.2">
      <c r="B41" s="8">
        <v>730.11666666666679</v>
      </c>
      <c r="C41" s="10">
        <f t="shared" si="2"/>
        <v>-0.17457582649102193</v>
      </c>
      <c r="D41" s="14">
        <f t="shared" si="3"/>
        <v>730.29124249315782</v>
      </c>
      <c r="I41" s="7"/>
      <c r="O41" s="7"/>
    </row>
    <row r="42" spans="2:15" x14ac:dyDescent="0.2">
      <c r="B42" s="8">
        <v>731.95</v>
      </c>
      <c r="C42" s="10">
        <f t="shared" si="2"/>
        <v>-0.14978532668271205</v>
      </c>
      <c r="D42" s="14">
        <f t="shared" si="3"/>
        <v>732.09978532668276</v>
      </c>
      <c r="I42" s="7"/>
      <c r="O42" s="7"/>
    </row>
    <row r="43" spans="2:15" x14ac:dyDescent="0.2">
      <c r="B43" s="8">
        <v>735.0333333333333</v>
      </c>
      <c r="C43" s="10">
        <f t="shared" si="2"/>
        <v>-0.10809221336873563</v>
      </c>
      <c r="D43" s="14">
        <f t="shared" si="3"/>
        <v>735.14142554670207</v>
      </c>
      <c r="I43" s="7"/>
      <c r="O43" s="7"/>
    </row>
    <row r="44" spans="2:15" x14ac:dyDescent="0.2">
      <c r="B44" s="8">
        <v>736.95</v>
      </c>
      <c r="C44" s="10">
        <f t="shared" si="2"/>
        <v>-8.2174872660045931E-2</v>
      </c>
      <c r="D44" s="14">
        <f t="shared" si="3"/>
        <v>737.03217487266011</v>
      </c>
      <c r="I44" s="7"/>
      <c r="O44" s="7"/>
    </row>
    <row r="45" spans="2:15" x14ac:dyDescent="0.2">
      <c r="B45" s="8">
        <v>737.36666666666679</v>
      </c>
      <c r="C45" s="10">
        <f t="shared" si="2"/>
        <v>-7.654066815815605E-2</v>
      </c>
      <c r="D45" s="14">
        <f t="shared" si="3"/>
        <v>737.44320733482493</v>
      </c>
      <c r="I45" s="7"/>
      <c r="O45" s="7"/>
    </row>
    <row r="46" spans="2:15" x14ac:dyDescent="0.2">
      <c r="B46" s="8">
        <v>738.2833333333333</v>
      </c>
      <c r="C46" s="10">
        <f t="shared" si="2"/>
        <v>-6.4145418254002648E-2</v>
      </c>
      <c r="D46" s="14">
        <f t="shared" si="3"/>
        <v>738.34747875158735</v>
      </c>
      <c r="I46" s="7"/>
      <c r="O46" s="7"/>
    </row>
    <row r="47" spans="2:15" x14ac:dyDescent="0.2">
      <c r="B47" s="8">
        <v>739.7833333333333</v>
      </c>
      <c r="C47" s="10">
        <f t="shared" si="2"/>
        <v>-4.3862282047202807E-2</v>
      </c>
      <c r="D47" s="14">
        <f t="shared" si="3"/>
        <v>739.82719561538056</v>
      </c>
      <c r="I47" s="7"/>
      <c r="O47" s="7"/>
    </row>
    <row r="48" spans="2:15" x14ac:dyDescent="0.2">
      <c r="B48" s="8">
        <v>740.61666666666679</v>
      </c>
      <c r="C48" s="10">
        <f t="shared" si="2"/>
        <v>-3.2593873043423073E-2</v>
      </c>
      <c r="D48" s="14">
        <f t="shared" si="3"/>
        <v>740.64926053971021</v>
      </c>
      <c r="I48" s="7"/>
      <c r="O48" s="7"/>
    </row>
    <row r="49" spans="2:15" x14ac:dyDescent="0.2">
      <c r="B49" s="8">
        <v>743.61666666666679</v>
      </c>
      <c r="C49" s="10">
        <f t="shared" si="2"/>
        <v>7.9723993701766097E-3</v>
      </c>
      <c r="D49" s="14">
        <f t="shared" si="3"/>
        <v>743.60869426729664</v>
      </c>
      <c r="I49" s="7"/>
      <c r="O49" s="7"/>
    </row>
    <row r="50" spans="2:15" x14ac:dyDescent="0.2">
      <c r="B50" s="8">
        <v>747.2</v>
      </c>
      <c r="C50" s="10">
        <f t="shared" si="2"/>
        <v>5.6426558086419644E-2</v>
      </c>
      <c r="D50" s="14">
        <f t="shared" si="3"/>
        <v>747.14357344191365</v>
      </c>
      <c r="I50" s="7"/>
      <c r="O50" s="7"/>
    </row>
    <row r="51" spans="2:15" x14ac:dyDescent="0.2">
      <c r="B51" s="8">
        <v>748.2</v>
      </c>
      <c r="C51" s="10">
        <f t="shared" si="2"/>
        <v>6.9948648890952869E-2</v>
      </c>
      <c r="D51" s="14">
        <f t="shared" si="3"/>
        <v>748.13005135110905</v>
      </c>
      <c r="I51" s="7"/>
      <c r="O51" s="7"/>
    </row>
    <row r="52" spans="2:15" x14ac:dyDescent="0.2">
      <c r="B52" s="8">
        <v>748.2833333333333</v>
      </c>
      <c r="C52" s="10">
        <f t="shared" si="2"/>
        <v>7.1075489791329619E-2</v>
      </c>
      <c r="D52" s="14">
        <f t="shared" si="3"/>
        <v>748.21225784354192</v>
      </c>
      <c r="I52" s="7"/>
      <c r="O52" s="7"/>
    </row>
    <row r="53" spans="2:15" x14ac:dyDescent="0.2">
      <c r="B53" s="8">
        <v>748.5333333333333</v>
      </c>
      <c r="C53" s="10">
        <f t="shared" si="2"/>
        <v>7.445601249246292E-2</v>
      </c>
      <c r="D53" s="14">
        <f t="shared" si="3"/>
        <v>748.45887732084088</v>
      </c>
      <c r="I53" s="7"/>
      <c r="O53" s="7"/>
    </row>
    <row r="54" spans="2:15" x14ac:dyDescent="0.2">
      <c r="B54" s="8">
        <v>750.0333333333333</v>
      </c>
      <c r="C54" s="10">
        <f t="shared" si="2"/>
        <v>9.4739148699262768E-2</v>
      </c>
      <c r="D54" s="14">
        <f t="shared" si="3"/>
        <v>749.93859418463398</v>
      </c>
      <c r="I54" s="7"/>
      <c r="O54" s="7"/>
    </row>
    <row r="55" spans="2:15" x14ac:dyDescent="0.2">
      <c r="B55" s="8">
        <v>752.11666666666679</v>
      </c>
      <c r="C55" s="10">
        <f t="shared" si="2"/>
        <v>0.12291017120870903</v>
      </c>
      <c r="D55" s="14">
        <f t="shared" si="3"/>
        <v>751.99375649545811</v>
      </c>
      <c r="I55" s="7"/>
      <c r="O55" s="7"/>
    </row>
    <row r="56" spans="2:15" x14ac:dyDescent="0.2">
      <c r="B56" s="8">
        <v>754.7</v>
      </c>
      <c r="C56" s="10">
        <f t="shared" si="2"/>
        <v>0.15784223912041884</v>
      </c>
      <c r="D56" s="14">
        <f t="shared" si="3"/>
        <v>754.5421577608796</v>
      </c>
      <c r="I56" s="7"/>
      <c r="O56" s="7"/>
    </row>
    <row r="57" spans="2:15" x14ac:dyDescent="0.2">
      <c r="B57" s="8">
        <v>755.0333333333333</v>
      </c>
      <c r="C57" s="10">
        <f t="shared" si="2"/>
        <v>0.16234960272192889</v>
      </c>
      <c r="D57" s="14">
        <f t="shared" si="3"/>
        <v>754.87098373061133</v>
      </c>
      <c r="I57" s="7"/>
      <c r="O57" s="7"/>
    </row>
    <row r="58" spans="2:15" x14ac:dyDescent="0.2">
      <c r="B58" s="8">
        <v>758.36666666666667</v>
      </c>
      <c r="C58" s="10">
        <f t="shared" si="2"/>
        <v>0.20742323873704016</v>
      </c>
      <c r="D58" s="14">
        <f t="shared" si="3"/>
        <v>758.1592434279296</v>
      </c>
      <c r="I58" s="7"/>
      <c r="O58" s="7"/>
    </row>
    <row r="59" spans="2:15" x14ac:dyDescent="0.2">
      <c r="B59" s="8">
        <v>760.53333333333342</v>
      </c>
      <c r="C59" s="10">
        <f t="shared" si="2"/>
        <v>0.23672110214686318</v>
      </c>
      <c r="D59" s="14">
        <f t="shared" si="3"/>
        <v>760.2966122311866</v>
      </c>
      <c r="I59" s="7"/>
      <c r="O59" s="7"/>
    </row>
    <row r="60" spans="2:15" x14ac:dyDescent="0.2">
      <c r="B60" s="8">
        <v>764.03333333333342</v>
      </c>
      <c r="C60" s="10">
        <f t="shared" si="2"/>
        <v>0.28404841996272945</v>
      </c>
      <c r="D60" s="14">
        <f t="shared" si="3"/>
        <v>763.74928491337073</v>
      </c>
      <c r="I60" s="7"/>
      <c r="O60" s="7"/>
    </row>
    <row r="61" spans="2:15" x14ac:dyDescent="0.2">
      <c r="B61" s="8">
        <v>769.28333333333342</v>
      </c>
      <c r="C61" s="10">
        <f t="shared" si="2"/>
        <v>0.3550393966865289</v>
      </c>
      <c r="D61" s="14">
        <f t="shared" si="3"/>
        <v>768.92829393664692</v>
      </c>
      <c r="I61" s="7"/>
      <c r="O61" s="7"/>
    </row>
    <row r="62" spans="2:15" x14ac:dyDescent="0.2">
      <c r="B62" s="8">
        <v>775.45</v>
      </c>
      <c r="C62" s="10">
        <f t="shared" si="2"/>
        <v>0.43842562331448326</v>
      </c>
      <c r="D62" s="14">
        <f t="shared" si="3"/>
        <v>775.01157437668553</v>
      </c>
      <c r="I62" s="7"/>
      <c r="O62" s="7"/>
    </row>
    <row r="63" spans="2:15" x14ac:dyDescent="0.2">
      <c r="B63" s="8">
        <v>781.2</v>
      </c>
      <c r="C63" s="10">
        <f t="shared" si="2"/>
        <v>0.51617764544054934</v>
      </c>
      <c r="D63" s="14">
        <f t="shared" si="3"/>
        <v>780.68382235455954</v>
      </c>
      <c r="I63" s="7"/>
      <c r="O63" s="7"/>
    </row>
    <row r="64" spans="2:15" x14ac:dyDescent="0.2">
      <c r="B64" s="8">
        <v>781.7</v>
      </c>
      <c r="C64" s="10">
        <f t="shared" si="2"/>
        <v>0.52293869084281597</v>
      </c>
      <c r="D64" s="14">
        <f t="shared" si="3"/>
        <v>781.17706130915724</v>
      </c>
      <c r="I64" s="7"/>
      <c r="O64" s="7"/>
    </row>
    <row r="65" spans="2:15" x14ac:dyDescent="0.2">
      <c r="B65" s="8">
        <v>785.61666666666667</v>
      </c>
      <c r="C65" s="10">
        <f t="shared" si="2"/>
        <v>0.57590021316057061</v>
      </c>
      <c r="D65" s="14">
        <f t="shared" si="3"/>
        <v>785.04076645350608</v>
      </c>
      <c r="I65" s="7"/>
      <c r="O65" s="7"/>
    </row>
    <row r="66" spans="2:15" x14ac:dyDescent="0.2">
      <c r="B66" s="8">
        <v>792.78333333333342</v>
      </c>
      <c r="C66" s="10">
        <f t="shared" si="2"/>
        <v>0.67280853059305967</v>
      </c>
      <c r="D66" s="14">
        <f t="shared" si="3"/>
        <v>792.11052480274031</v>
      </c>
      <c r="I66" s="7"/>
      <c r="O66" s="7"/>
    </row>
    <row r="67" spans="2:15" x14ac:dyDescent="0.2">
      <c r="B67" s="8">
        <v>793.36666666666667</v>
      </c>
      <c r="C67" s="10">
        <f t="shared" si="2"/>
        <v>0.68069641689570304</v>
      </c>
      <c r="D67" s="14">
        <f t="shared" si="3"/>
        <v>792.685970249771</v>
      </c>
      <c r="I67" s="7"/>
      <c r="O67" s="7"/>
    </row>
    <row r="68" spans="2:15" x14ac:dyDescent="0.2">
      <c r="B68" s="8">
        <v>795.28333333333342</v>
      </c>
      <c r="C68" s="10">
        <f t="shared" si="2"/>
        <v>0.70661375760439282</v>
      </c>
      <c r="D68" s="14">
        <f t="shared" si="3"/>
        <v>794.57671957572904</v>
      </c>
      <c r="I68" s="7"/>
      <c r="O68" s="7"/>
    </row>
    <row r="69" spans="2:15" x14ac:dyDescent="0.2">
      <c r="B69" s="8">
        <v>797.61666666666667</v>
      </c>
      <c r="C69" s="10">
        <f t="shared" si="2"/>
        <v>0.73816530281496928</v>
      </c>
      <c r="D69" s="14">
        <f t="shared" si="3"/>
        <v>796.87850136385168</v>
      </c>
      <c r="I69" s="7"/>
      <c r="O69" s="7"/>
    </row>
    <row r="70" spans="2:15" x14ac:dyDescent="0.2">
      <c r="B70" s="8">
        <v>798.95</v>
      </c>
      <c r="C70" s="10">
        <f t="shared" si="2"/>
        <v>0.75619475722101415</v>
      </c>
      <c r="D70" s="14">
        <f t="shared" si="3"/>
        <v>798.19380524277904</v>
      </c>
      <c r="I70" s="7"/>
      <c r="O70" s="7"/>
    </row>
    <row r="71" spans="2:15" x14ac:dyDescent="0.2">
      <c r="B71" s="8">
        <v>799.7</v>
      </c>
      <c r="C71" s="10">
        <f t="shared" si="2"/>
        <v>0.76633632532441398</v>
      </c>
      <c r="D71" s="14">
        <f t="shared" si="3"/>
        <v>798.93366367467559</v>
      </c>
      <c r="I71" s="7"/>
      <c r="O71" s="7"/>
    </row>
    <row r="72" spans="2:15" x14ac:dyDescent="0.2">
      <c r="B72" s="8">
        <v>799.95</v>
      </c>
      <c r="C72" s="10">
        <f t="shared" si="2"/>
        <v>0.7697168480255473</v>
      </c>
      <c r="D72" s="14">
        <f t="shared" si="3"/>
        <v>799.18028315197455</v>
      </c>
      <c r="I72" s="7"/>
      <c r="O72" s="7"/>
    </row>
    <row r="73" spans="2:15" x14ac:dyDescent="0.2">
      <c r="B73" s="8">
        <v>810.86666666666667</v>
      </c>
      <c r="C73" s="10">
        <f t="shared" si="2"/>
        <v>0.91733300597503453</v>
      </c>
      <c r="D73" s="14">
        <f t="shared" si="3"/>
        <v>809.94933366069165</v>
      </c>
      <c r="I73" s="7"/>
      <c r="O73" s="7"/>
    </row>
    <row r="74" spans="2:15" x14ac:dyDescent="0.2">
      <c r="B74" s="8">
        <v>811.53333333333342</v>
      </c>
      <c r="C74" s="10">
        <f t="shared" si="2"/>
        <v>0.92634773317805774</v>
      </c>
      <c r="D74" s="14">
        <f t="shared" si="3"/>
        <v>810.60698560015533</v>
      </c>
      <c r="I74" s="7"/>
      <c r="O74" s="7"/>
    </row>
    <row r="75" spans="2:15" x14ac:dyDescent="0.2">
      <c r="B75" s="8">
        <v>813.61666666666667</v>
      </c>
      <c r="C75" s="10">
        <f t="shared" si="2"/>
        <v>0.95451875568750089</v>
      </c>
      <c r="D75" s="14">
        <f t="shared" si="3"/>
        <v>812.66214791097923</v>
      </c>
      <c r="I75" s="7"/>
      <c r="O75" s="7"/>
    </row>
    <row r="76" spans="2:15" x14ac:dyDescent="0.2">
      <c r="B76" s="8">
        <v>814.03333333333342</v>
      </c>
      <c r="C76" s="10">
        <f t="shared" ref="C76:C90" si="4">(B76-$F$11)/$F$12</f>
        <v>0.96015296018939078</v>
      </c>
      <c r="D76" s="14">
        <f t="shared" ref="D76:D90" si="5">B76-C76</f>
        <v>813.07318037314406</v>
      </c>
      <c r="I76" s="7"/>
      <c r="O76" s="7"/>
    </row>
    <row r="77" spans="2:15" x14ac:dyDescent="0.2">
      <c r="B77" s="8">
        <v>814.78333333333342</v>
      </c>
      <c r="C77" s="10">
        <f t="shared" si="4"/>
        <v>0.97029452829279073</v>
      </c>
      <c r="D77" s="14">
        <f t="shared" si="5"/>
        <v>813.81303880504061</v>
      </c>
      <c r="I77" s="7"/>
      <c r="O77" s="7"/>
    </row>
    <row r="78" spans="2:15" x14ac:dyDescent="0.2">
      <c r="B78" s="8">
        <v>817.86666666666667</v>
      </c>
      <c r="C78" s="10">
        <f t="shared" si="4"/>
        <v>1.011987641606767</v>
      </c>
      <c r="D78" s="14">
        <f t="shared" si="5"/>
        <v>816.85467902505991</v>
      </c>
      <c r="I78" s="7"/>
      <c r="O78" s="7"/>
    </row>
    <row r="79" spans="2:15" x14ac:dyDescent="0.2">
      <c r="B79" s="8">
        <v>818.86666666666667</v>
      </c>
      <c r="C79" s="10">
        <f t="shared" si="4"/>
        <v>1.0255097324113003</v>
      </c>
      <c r="D79" s="14">
        <f t="shared" si="5"/>
        <v>817.84115693425542</v>
      </c>
      <c r="I79" s="7"/>
      <c r="O79" s="7"/>
    </row>
    <row r="80" spans="2:15" x14ac:dyDescent="0.2">
      <c r="B80" s="8">
        <v>820.7</v>
      </c>
      <c r="C80" s="10">
        <f t="shared" si="4"/>
        <v>1.0503002322196118</v>
      </c>
      <c r="D80" s="14">
        <f t="shared" si="5"/>
        <v>819.64969976778048</v>
      </c>
      <c r="I80" s="7"/>
      <c r="O80" s="7"/>
    </row>
    <row r="81" spans="2:15" x14ac:dyDescent="0.2">
      <c r="B81" s="8">
        <v>821.11666666666667</v>
      </c>
      <c r="C81" s="10">
        <f t="shared" si="4"/>
        <v>1.0559344367215</v>
      </c>
      <c r="D81" s="14">
        <f t="shared" si="5"/>
        <v>820.06073222994519</v>
      </c>
      <c r="I81" s="7"/>
      <c r="O81" s="7"/>
    </row>
    <row r="82" spans="2:15" x14ac:dyDescent="0.2">
      <c r="B82" s="8">
        <v>825.61666666666667</v>
      </c>
      <c r="C82" s="10">
        <f t="shared" si="4"/>
        <v>1.1167838453418997</v>
      </c>
      <c r="D82" s="14">
        <f t="shared" si="5"/>
        <v>824.49988282132472</v>
      </c>
      <c r="I82" s="7"/>
      <c r="O82" s="7"/>
    </row>
    <row r="83" spans="2:15" x14ac:dyDescent="0.2">
      <c r="B83" s="8">
        <v>828.61666666666667</v>
      </c>
      <c r="C83" s="10">
        <f t="shared" si="4"/>
        <v>1.1573501177554992</v>
      </c>
      <c r="D83" s="14">
        <f t="shared" si="5"/>
        <v>827.45931654891115</v>
      </c>
      <c r="I83" s="7"/>
      <c r="O83" s="7"/>
    </row>
    <row r="84" spans="2:15" x14ac:dyDescent="0.2">
      <c r="B84" s="8">
        <v>841.45</v>
      </c>
      <c r="C84" s="10">
        <f t="shared" si="4"/>
        <v>1.3308836164136761</v>
      </c>
      <c r="D84" s="14">
        <f t="shared" si="5"/>
        <v>840.1191163835864</v>
      </c>
      <c r="I84" s="7"/>
      <c r="O84" s="7"/>
    </row>
    <row r="85" spans="2:15" x14ac:dyDescent="0.2">
      <c r="B85" s="8">
        <v>842.03333333333342</v>
      </c>
      <c r="C85" s="10">
        <f t="shared" si="4"/>
        <v>1.3387715027163212</v>
      </c>
      <c r="D85" s="14">
        <f t="shared" si="5"/>
        <v>840.69456183061709</v>
      </c>
      <c r="I85" s="7"/>
      <c r="O85" s="7"/>
    </row>
    <row r="86" spans="2:15" x14ac:dyDescent="0.2">
      <c r="B86" s="8">
        <v>842.86666666666667</v>
      </c>
      <c r="C86" s="10">
        <f t="shared" si="4"/>
        <v>1.3500399117200979</v>
      </c>
      <c r="D86" s="14">
        <f t="shared" si="5"/>
        <v>841.51662675494663</v>
      </c>
      <c r="I86" s="7"/>
      <c r="O86" s="7"/>
    </row>
    <row r="87" spans="2:15" x14ac:dyDescent="0.2">
      <c r="B87" s="8">
        <v>849.61666666666667</v>
      </c>
      <c r="C87" s="10">
        <f t="shared" si="4"/>
        <v>1.441314024650697</v>
      </c>
      <c r="D87" s="14">
        <f t="shared" si="5"/>
        <v>848.17535264201592</v>
      </c>
      <c r="I87" s="7"/>
      <c r="O87" s="7"/>
    </row>
    <row r="88" spans="2:15" x14ac:dyDescent="0.2">
      <c r="B88" s="8">
        <v>874.7</v>
      </c>
      <c r="C88" s="10">
        <f t="shared" si="4"/>
        <v>1.780493135664406</v>
      </c>
      <c r="D88" s="14">
        <f t="shared" si="5"/>
        <v>872.91950686433563</v>
      </c>
      <c r="I88" s="7"/>
      <c r="O88" s="7"/>
    </row>
    <row r="89" spans="2:15" x14ac:dyDescent="0.2">
      <c r="B89" s="8">
        <v>878.78333333333342</v>
      </c>
      <c r="C89" s="10">
        <f t="shared" si="4"/>
        <v>1.8357083397829173</v>
      </c>
      <c r="D89" s="14">
        <f t="shared" si="5"/>
        <v>876.94762499355045</v>
      </c>
      <c r="I89" s="7"/>
      <c r="O89" s="7"/>
    </row>
    <row r="90" spans="2:15" x14ac:dyDescent="0.2">
      <c r="B90" s="9">
        <v>897.45</v>
      </c>
      <c r="C90" s="10">
        <f t="shared" si="4"/>
        <v>2.0881207014675369</v>
      </c>
      <c r="D90" s="14">
        <f t="shared" si="5"/>
        <v>895.36187929853247</v>
      </c>
      <c r="I90" s="7"/>
      <c r="O90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Pierro</cp:lastModifiedBy>
  <dcterms:created xsi:type="dcterms:W3CDTF">2017-05-03T15:18:51Z</dcterms:created>
  <dcterms:modified xsi:type="dcterms:W3CDTF">2019-04-29T09:23:08Z</dcterms:modified>
</cp:coreProperties>
</file>