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ve\Desktop\"/>
    </mc:Choice>
  </mc:AlternateContent>
  <xr:revisionPtr revIDLastSave="0" documentId="13_ncr:1_{9A1DE46F-9D58-405D-B58D-A700FE8D90C7}" xr6:coauthVersionLast="47" xr6:coauthVersionMax="47" xr10:uidLastSave="{00000000-0000-0000-0000-000000000000}"/>
  <bookViews>
    <workbookView xWindow="-108" yWindow="-108" windowWidth="23256" windowHeight="12456" activeTab="1" xr2:uid="{92BFC9B0-9721-476A-B46F-E4DF805E6C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F4" i="2"/>
  <c r="G4" i="2"/>
  <c r="H4" i="2"/>
  <c r="F3" i="2"/>
  <c r="G3" i="2"/>
  <c r="H3" i="2"/>
  <c r="F5" i="2"/>
  <c r="G5" i="2"/>
  <c r="H5" i="2"/>
  <c r="F7" i="2"/>
  <c r="G7" i="2"/>
  <c r="H7" i="2"/>
  <c r="F6" i="2"/>
  <c r="G6" i="2"/>
  <c r="H6" i="2"/>
  <c r="F8" i="2"/>
  <c r="G8" i="2"/>
  <c r="H8" i="2"/>
  <c r="C15" i="1"/>
  <c r="C16" i="1"/>
  <c r="C17" i="1"/>
  <c r="C18" i="1"/>
  <c r="C19" i="1"/>
  <c r="C20" i="1"/>
  <c r="C14" i="1"/>
  <c r="B20" i="1"/>
  <c r="B15" i="1"/>
  <c r="B16" i="1"/>
  <c r="B17" i="1"/>
  <c r="B18" i="1"/>
  <c r="B19" i="1"/>
  <c r="B14" i="1"/>
  <c r="C10" i="1"/>
  <c r="B10" i="1"/>
  <c r="C12" i="1"/>
  <c r="D12" i="1"/>
  <c r="B12" i="1"/>
  <c r="C11" i="1"/>
  <c r="D11" i="1"/>
  <c r="B11" i="1"/>
  <c r="I6" i="2" l="1"/>
  <c r="I8" i="2"/>
  <c r="I7" i="2"/>
  <c r="I5" i="2"/>
  <c r="I4" i="2"/>
  <c r="I3" i="2"/>
  <c r="I2" i="2"/>
</calcChain>
</file>

<file path=xl/sharedStrings.xml><?xml version="1.0" encoding="utf-8"?>
<sst xmlns="http://schemas.openxmlformats.org/spreadsheetml/2006/main" count="65" uniqueCount="50">
  <si>
    <t>Failure Mode</t>
  </si>
  <si>
    <t>Severity (1-10)</t>
  </si>
  <si>
    <t>Occurrence (1-10)</t>
  </si>
  <si>
    <t>Detection (1-10)</t>
  </si>
  <si>
    <t>RPN (S × O × D)</t>
  </si>
  <si>
    <t>Incorrect Title and Gender</t>
  </si>
  <si>
    <t>Incorrect Name</t>
  </si>
  <si>
    <t>Incorrect Address</t>
  </si>
  <si>
    <t>Incorrect Date</t>
  </si>
  <si>
    <t>Incorrect Identity Proof No</t>
  </si>
  <si>
    <t>Incorrect Product Code</t>
  </si>
  <si>
    <t>Incorrect Email Address</t>
  </si>
  <si>
    <t>Incorrect_Residence_Address</t>
  </si>
  <si>
    <t>Incorrect_Email_Address</t>
  </si>
  <si>
    <t>Incorrect_Product_Code</t>
  </si>
  <si>
    <t>Incorrect_Title</t>
  </si>
  <si>
    <t>Identify_Proof_Mismatched</t>
  </si>
  <si>
    <t>Incorrect_Date</t>
  </si>
  <si>
    <t>Incorrect_Name</t>
  </si>
  <si>
    <t>MAX</t>
  </si>
  <si>
    <t>MIN</t>
  </si>
  <si>
    <t>sum</t>
  </si>
  <si>
    <t>lure Mode</t>
  </si>
  <si>
    <t>Detection Value (1-10)</t>
  </si>
  <si>
    <t>Rationale</t>
  </si>
  <si>
    <t>Often not flagged unless a clear mismatch occurs; subjective judgment involved.</t>
  </si>
  <si>
    <t>Possible to catch during data entry but may be missed if names are common or similar.</t>
  </si>
  <si>
    <t>Difficult to verify unless cross-checked against an address database; may go unnoticed.</t>
  </si>
  <si>
    <t>More likely to be detected if date format is inconsistent; some checks in place.</t>
  </si>
  <si>
    <t>Hard to verify during entry; may only be caught during later quality checks.</t>
  </si>
  <si>
    <t>Product codes may be recognized if operators are trained but can still be missed.</t>
  </si>
  <si>
    <t>Automated validation tools may help catch format errors; easier to detect than other errors.</t>
  </si>
  <si>
    <t>Occurrence</t>
  </si>
  <si>
    <t>Normalized Severity</t>
  </si>
  <si>
    <t>Normalized Occurrence</t>
  </si>
  <si>
    <t>Incorrect Residence Address</t>
  </si>
  <si>
    <t>Incorrect Title</t>
  </si>
  <si>
    <t>Identity Proof Mismatched</t>
  </si>
  <si>
    <t>Detection</t>
  </si>
  <si>
    <t>RPN</t>
  </si>
  <si>
    <t>Normalized Detection Value</t>
  </si>
  <si>
    <t>Justification</t>
  </si>
  <si>
    <t>The process includes manual checks, but errors in addresses often go unnoticed due to similar formats or typos, leading to lower detection capability.</t>
  </si>
  <si>
    <t>Many systems implement automated checks for email format, which helps catch some errors, but not all issues (like incorrect domains) are detected.</t>
  </si>
  <si>
    <t>Operators may recognize product codes, but misinterpretations can occur, making detection moderately effective.</t>
  </si>
  <si>
    <t>While some training is provided, titles may be subjective, and errors might only be caught during later quality assessments.</t>
  </si>
  <si>
    <t>This failure mode is often hard to detect during data entry, as mismatches may not be evident without thorough checks.</t>
  </si>
  <si>
    <t>Date entries are frequently validated against expected formats, making detection very likely; errors in date formats are generally caught.</t>
  </si>
  <si>
    <t>This is difficult to detect because many names are unique, and unless there's a clear discrepancy, errors may not be noticed.</t>
  </si>
  <si>
    <t>Mean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</si>
</sst>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4"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FMEA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Normalized Severity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Incorrect Residence Address</c:v>
                </c:pt>
                <c:pt idx="1">
                  <c:v>Incorrect Email Address</c:v>
                </c:pt>
                <c:pt idx="2">
                  <c:v>Incorrect Product Code</c:v>
                </c:pt>
                <c:pt idx="3">
                  <c:v>Incorrect Title</c:v>
                </c:pt>
                <c:pt idx="4">
                  <c:v>Incorrect Date</c:v>
                </c:pt>
                <c:pt idx="5">
                  <c:v>Identity Proof Mismatched</c:v>
                </c:pt>
                <c:pt idx="6">
                  <c:v>Incorrect Name</c:v>
                </c:pt>
              </c:strCache>
            </c:strRef>
          </c:cat>
          <c:val>
            <c:numRef>
              <c:f>Sheet2!$F$2:$F$8</c:f>
              <c:numCache>
                <c:formatCode>General</c:formatCode>
                <c:ptCount val="7"/>
                <c:pt idx="0">
                  <c:v>1</c:v>
                </c:pt>
                <c:pt idx="1">
                  <c:v>0.825550838892258</c:v>
                </c:pt>
                <c:pt idx="2">
                  <c:v>0.91328077622801696</c:v>
                </c:pt>
                <c:pt idx="3">
                  <c:v>0.80008085708510202</c:v>
                </c:pt>
                <c:pt idx="4">
                  <c:v>0.98059429957550026</c:v>
                </c:pt>
                <c:pt idx="5">
                  <c:v>0.80897513644633123</c:v>
                </c:pt>
                <c:pt idx="6">
                  <c:v>0.91186577723873052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4BE8-9D8C-228D32B06390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Normalized Occurrence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Incorrect Residence Address</c:v>
                </c:pt>
                <c:pt idx="1">
                  <c:v>Incorrect Email Address</c:v>
                </c:pt>
                <c:pt idx="2">
                  <c:v>Incorrect Product Code</c:v>
                </c:pt>
                <c:pt idx="3">
                  <c:v>Incorrect Title</c:v>
                </c:pt>
                <c:pt idx="4">
                  <c:v>Incorrect Date</c:v>
                </c:pt>
                <c:pt idx="5">
                  <c:v>Identity Proof Mismatched</c:v>
                </c:pt>
                <c:pt idx="6">
                  <c:v>Incorrect Name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1</c:v>
                </c:pt>
                <c:pt idx="1">
                  <c:v>0.58188153310104529</c:v>
                </c:pt>
                <c:pt idx="2">
                  <c:v>0.55400696864111498</c:v>
                </c:pt>
                <c:pt idx="3">
                  <c:v>0.17073170731707318</c:v>
                </c:pt>
                <c:pt idx="4">
                  <c:v>3.1358885017421602E-2</c:v>
                </c:pt>
                <c:pt idx="5">
                  <c:v>9.7560975609756101E-2</c:v>
                </c:pt>
                <c:pt idx="6">
                  <c:v>3.4843205574912892E-3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D-4BE8-9D8C-228D32B06390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Normalized Detection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Incorrect Residence Address</c:v>
                </c:pt>
                <c:pt idx="1">
                  <c:v>Incorrect Email Address</c:v>
                </c:pt>
                <c:pt idx="2">
                  <c:v>Incorrect Product Code</c:v>
                </c:pt>
                <c:pt idx="3">
                  <c:v>Incorrect Title</c:v>
                </c:pt>
                <c:pt idx="4">
                  <c:v>Incorrect Date</c:v>
                </c:pt>
                <c:pt idx="5">
                  <c:v>Identity Proof Mismatched</c:v>
                </c:pt>
                <c:pt idx="6">
                  <c:v>Incorrect Name</c:v>
                </c:pt>
              </c:strCache>
            </c:strRef>
          </c:cat>
          <c:val>
            <c:numRef>
              <c:f>Sheet2!$H$2:$H$8</c:f>
              <c:numCache>
                <c:formatCode>General</c:formatCode>
                <c:ptCount val="7"/>
                <c:pt idx="0">
                  <c:v>0.5</c:v>
                </c:pt>
                <c:pt idx="1">
                  <c:v>0.875</c:v>
                </c:pt>
                <c:pt idx="2">
                  <c:v>0.625</c:v>
                </c:pt>
                <c:pt idx="3">
                  <c:v>0.75</c:v>
                </c:pt>
                <c:pt idx="4">
                  <c:v>1</c:v>
                </c:pt>
                <c:pt idx="5">
                  <c:v>0.375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D-4BE8-9D8C-228D32B06390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RPN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Incorrect Residence Address</c:v>
                </c:pt>
                <c:pt idx="1">
                  <c:v>Incorrect Email Address</c:v>
                </c:pt>
                <c:pt idx="2">
                  <c:v>Incorrect Product Code</c:v>
                </c:pt>
                <c:pt idx="3">
                  <c:v>Incorrect Title</c:v>
                </c:pt>
                <c:pt idx="4">
                  <c:v>Incorrect Date</c:v>
                </c:pt>
                <c:pt idx="5">
                  <c:v>Identity Proof Mismatched</c:v>
                </c:pt>
                <c:pt idx="6">
                  <c:v>Incorrect Name</c:v>
                </c:pt>
              </c:strCache>
            </c:strRef>
          </c:cat>
          <c:val>
            <c:numRef>
              <c:f>Sheet2!$I$2:$I$8</c:f>
              <c:numCache>
                <c:formatCode>General</c:formatCode>
                <c:ptCount val="7"/>
                <c:pt idx="0">
                  <c:v>0.5</c:v>
                </c:pt>
                <c:pt idx="1">
                  <c:v>0.42032618931404597</c:v>
                </c:pt>
                <c:pt idx="2">
                  <c:v>0.31622744647268008</c:v>
                </c:pt>
                <c:pt idx="3">
                  <c:v>0.10244937804138501</c:v>
                </c:pt>
                <c:pt idx="4">
                  <c:v>3.0750343889127184E-2</c:v>
                </c:pt>
                <c:pt idx="5">
                  <c:v>2.9596651333402363E-2</c:v>
                </c:pt>
                <c:pt idx="6">
                  <c:v>7.9430816832642027E-4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D-4BE8-9D8C-228D32B0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07567"/>
        <c:axId val="426303247"/>
      </c:barChart>
      <c:catAx>
        <c:axId val="4263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3247"/>
        <c:crosses val="autoZero"/>
        <c:auto val="1"/>
        <c:lblAlgn val="ctr"/>
        <c:lblOffset val="100"/>
        <c:noMultiLvlLbl val="0"/>
      </c:catAx>
      <c:valAx>
        <c:axId val="4263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39076</xdr:colOff>
      <xdr:row>0</xdr:row>
      <xdr:rowOff>0</xdr:rowOff>
    </xdr:from>
    <xdr:to>
      <xdr:col>21</xdr:col>
      <xdr:colOff>605692</xdr:colOff>
      <xdr:row>7</xdr:row>
      <xdr:rowOff>722923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F3E97-9665-0FAD-1457-585E146F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4962D-E68C-47BE-9236-E7CED064E6B2}" name="Table1" displayName="Table1" ref="A1:I8" totalsRowShown="0" headerRowDxfId="13" dataDxfId="11" headerRowBorderDxfId="12" tableBorderDxfId="10" totalsRowBorderDxfId="9">
  <autoFilter ref="A1:I8" xr:uid="{7084962D-E68C-47BE-9236-E7CED064E6B2}"/>
  <sortState xmlns:xlrd2="http://schemas.microsoft.com/office/spreadsheetml/2017/richdata2" ref="A2:I8">
    <sortCondition descending="1" ref="I1:I8"/>
  </sortState>
  <tableColumns count="9">
    <tableColumn id="1" xr3:uid="{C922AE7B-DE35-4D54-A1DC-E493F9B492CD}" name="Failure Mode" dataDxfId="8"/>
    <tableColumn id="2" xr3:uid="{FDE32059-9A54-4071-A71A-109A814847E5}" name="Mean Processing Time" dataDxfId="7"/>
    <tableColumn id="3" xr3:uid="{D2295CE4-0EB6-4941-B3AE-12C9FFA02617}" name="Occurrence" dataDxfId="6"/>
    <tableColumn id="4" xr3:uid="{FFAF0924-D724-4740-BE2F-2EF9417DAF08}" name="Detection" dataDxfId="5"/>
    <tableColumn id="9" xr3:uid="{C4D02679-19D4-4F6F-8780-377153E34299}" name="Justification" dataDxfId="4"/>
    <tableColumn id="5" xr3:uid="{7E7786A4-1443-43D2-BAC5-F2849184DF2D}" name="Normalized Severity" dataDxfId="3">
      <calculatedColumnFormula>B2/MAX($B$2:$B$8)</calculatedColumnFormula>
    </tableColumn>
    <tableColumn id="6" xr3:uid="{0FC1F3B9-7B58-463E-A428-B18FBE6240A8}" name="Normalized Occurrence" dataDxfId="2">
      <calculatedColumnFormula>C2/MAX($C$2:$C$8)</calculatedColumnFormula>
    </tableColumn>
    <tableColumn id="7" xr3:uid="{26A95D60-B6C5-4962-B746-77EB271C1C35}" name="Normalized Detection Value" dataDxfId="1">
      <calculatedColumnFormula>D2/MAX($D$2:$D$8)</calculatedColumnFormula>
    </tableColumn>
    <tableColumn id="8" xr3:uid="{A038197E-F168-4873-BE58-F3CE270ACBE2}" name="RPN" dataDxfId="0">
      <calculatedColumnFormula>PRODUCT(F2:H2)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8E3B-1820-492A-801B-9CB23A5D1E74}">
  <dimension ref="A1:E37"/>
  <sheetViews>
    <sheetView zoomScale="71" workbookViewId="0">
      <selection activeCell="D2" sqref="D2:D8"/>
    </sheetView>
  </sheetViews>
  <sheetFormatPr defaultRowHeight="14.4"/>
  <cols>
    <col min="1" max="1" width="25.6640625" bestFit="1" customWidth="1"/>
    <col min="2" max="2" width="19.6640625" bestFit="1" customWidth="1"/>
    <col min="3" max="3" width="76" customWidth="1"/>
    <col min="4" max="4" width="61.77734375" bestFit="1" customWidth="1"/>
    <col min="5" max="5" width="20.88671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12</v>
      </c>
      <c r="B2" s="2">
        <v>49.473432000000003</v>
      </c>
      <c r="C2">
        <v>287</v>
      </c>
      <c r="D2" s="2">
        <v>4</v>
      </c>
      <c r="E2" s="2"/>
    </row>
    <row r="3" spans="1:5">
      <c r="A3" t="s">
        <v>13</v>
      </c>
      <c r="B3" s="2">
        <v>40.843431000000002</v>
      </c>
      <c r="C3">
        <v>167</v>
      </c>
      <c r="D3" s="2">
        <v>5</v>
      </c>
      <c r="E3" s="2">
        <v>120</v>
      </c>
    </row>
    <row r="4" spans="1:5">
      <c r="A4" t="s">
        <v>14</v>
      </c>
      <c r="B4" s="2">
        <v>45.181641999999997</v>
      </c>
      <c r="C4">
        <v>159</v>
      </c>
      <c r="D4" s="2">
        <v>4</v>
      </c>
      <c r="E4" s="2">
        <v>140</v>
      </c>
    </row>
    <row r="5" spans="1:5">
      <c r="A5" t="s">
        <v>15</v>
      </c>
      <c r="B5" s="2">
        <v>39.578570999999997</v>
      </c>
      <c r="C5">
        <v>49</v>
      </c>
      <c r="D5" s="2">
        <v>6</v>
      </c>
      <c r="E5" s="2">
        <v>72</v>
      </c>
    </row>
    <row r="6" spans="1:5">
      <c r="A6" t="s">
        <v>16</v>
      </c>
      <c r="B6" s="2">
        <v>40.021535999999998</v>
      </c>
      <c r="C6">
        <v>28</v>
      </c>
      <c r="D6" s="2">
        <v>3</v>
      </c>
      <c r="E6" s="2">
        <v>126</v>
      </c>
    </row>
    <row r="7" spans="1:5">
      <c r="A7" t="s">
        <v>17</v>
      </c>
      <c r="B7" s="2">
        <v>48.508000000000003</v>
      </c>
      <c r="C7">
        <v>9</v>
      </c>
      <c r="D7" s="2">
        <v>5</v>
      </c>
      <c r="E7" s="2">
        <v>100</v>
      </c>
    </row>
    <row r="8" spans="1:5">
      <c r="A8" t="s">
        <v>18</v>
      </c>
      <c r="B8" s="2">
        <v>45.11</v>
      </c>
      <c r="C8">
        <v>1</v>
      </c>
      <c r="D8" s="2">
        <v>7</v>
      </c>
      <c r="E8" s="2">
        <v>56</v>
      </c>
    </row>
    <row r="10" spans="1:5">
      <c r="A10" t="s">
        <v>21</v>
      </c>
      <c r="B10">
        <f>SUM(B2:B8)</f>
        <v>308.71661200000005</v>
      </c>
      <c r="C10">
        <f>SUM(C2:C8)</f>
        <v>700</v>
      </c>
    </row>
    <row r="11" spans="1:5">
      <c r="A11" t="s">
        <v>19</v>
      </c>
      <c r="B11">
        <f>MAX(B2:B8)</f>
        <v>49.473432000000003</v>
      </c>
      <c r="C11">
        <f t="shared" ref="C11:D11" si="0">MAX(C2:C8)</f>
        <v>287</v>
      </c>
      <c r="D11">
        <f t="shared" si="0"/>
        <v>7</v>
      </c>
    </row>
    <row r="12" spans="1:5">
      <c r="A12" t="s">
        <v>20</v>
      </c>
      <c r="B12">
        <f>MIN(B2:B8)</f>
        <v>39.578570999999997</v>
      </c>
      <c r="C12">
        <f t="shared" ref="C12:D12" si="1">MIN(C2:C8)</f>
        <v>1</v>
      </c>
      <c r="D12">
        <f t="shared" si="1"/>
        <v>3</v>
      </c>
    </row>
    <row r="13" spans="1:5">
      <c r="A13" s="1" t="s">
        <v>0</v>
      </c>
      <c r="B13" s="1" t="s">
        <v>1</v>
      </c>
      <c r="C13" s="1" t="s">
        <v>2</v>
      </c>
    </row>
    <row r="14" spans="1:5">
      <c r="A14" t="s">
        <v>12</v>
      </c>
      <c r="B14">
        <f>B2/$B$10*10</f>
        <v>1.6025516631414702</v>
      </c>
      <c r="C14">
        <f>C2/$C$10*10</f>
        <v>4.0999999999999996</v>
      </c>
      <c r="D14">
        <v>4</v>
      </c>
    </row>
    <row r="15" spans="1:5">
      <c r="A15" t="s">
        <v>13</v>
      </c>
      <c r="B15">
        <f t="shared" ref="B15:B19" si="2">B3/$B$10*10</f>
        <v>1.3230072309811431</v>
      </c>
      <c r="C15">
        <f t="shared" ref="C15:C20" si="3">C3/$C$10*10</f>
        <v>2.3857142857142857</v>
      </c>
      <c r="D15">
        <v>5</v>
      </c>
    </row>
    <row r="16" spans="1:5">
      <c r="A16" t="s">
        <v>14</v>
      </c>
      <c r="B16">
        <f t="shared" si="2"/>
        <v>1.4635312854495821</v>
      </c>
      <c r="C16">
        <f t="shared" si="3"/>
        <v>2.2714285714285714</v>
      </c>
      <c r="D16">
        <v>4</v>
      </c>
    </row>
    <row r="17" spans="1:4">
      <c r="A17" t="s">
        <v>15</v>
      </c>
      <c r="B17">
        <f t="shared" si="2"/>
        <v>1.2820356748408468</v>
      </c>
      <c r="C17">
        <f t="shared" si="3"/>
        <v>0.70000000000000007</v>
      </c>
      <c r="D17">
        <v>6</v>
      </c>
    </row>
    <row r="18" spans="1:4">
      <c r="A18" t="s">
        <v>16</v>
      </c>
      <c r="B18">
        <f t="shared" si="2"/>
        <v>1.2963842710219944</v>
      </c>
      <c r="C18">
        <f t="shared" si="3"/>
        <v>0.4</v>
      </c>
      <c r="D18">
        <v>3</v>
      </c>
    </row>
    <row r="19" spans="1:4">
      <c r="A19" t="s">
        <v>17</v>
      </c>
      <c r="B19">
        <f t="shared" si="2"/>
        <v>1.5712792287316237</v>
      </c>
      <c r="C19">
        <f t="shared" si="3"/>
        <v>0.12857142857142856</v>
      </c>
      <c r="D19">
        <v>5</v>
      </c>
    </row>
    <row r="20" spans="1:4">
      <c r="A20" t="s">
        <v>18</v>
      </c>
      <c r="B20">
        <f>B8/$B$10*10</f>
        <v>1.4612106458333376</v>
      </c>
      <c r="C20">
        <f t="shared" si="3"/>
        <v>1.4285714285714285E-2</v>
      </c>
      <c r="D20">
        <v>7</v>
      </c>
    </row>
    <row r="30" spans="1:4">
      <c r="A30" t="s">
        <v>22</v>
      </c>
      <c r="B30" t="s">
        <v>23</v>
      </c>
      <c r="C30" t="s">
        <v>24</v>
      </c>
    </row>
    <row r="31" spans="1:4">
      <c r="A31" t="s">
        <v>5</v>
      </c>
      <c r="B31">
        <v>4</v>
      </c>
      <c r="C31" t="s">
        <v>25</v>
      </c>
    </row>
    <row r="32" spans="1:4">
      <c r="A32" t="s">
        <v>6</v>
      </c>
      <c r="B32">
        <v>5</v>
      </c>
      <c r="C32" t="s">
        <v>26</v>
      </c>
    </row>
    <row r="33" spans="1:3">
      <c r="A33" t="s">
        <v>7</v>
      </c>
      <c r="B33">
        <v>4</v>
      </c>
      <c r="C33" t="s">
        <v>27</v>
      </c>
    </row>
    <row r="34" spans="1:3">
      <c r="A34" t="s">
        <v>8</v>
      </c>
      <c r="B34">
        <v>6</v>
      </c>
      <c r="C34" t="s">
        <v>28</v>
      </c>
    </row>
    <row r="35" spans="1:3">
      <c r="A35" t="s">
        <v>9</v>
      </c>
      <c r="B35">
        <v>3</v>
      </c>
      <c r="C35" t="s">
        <v>29</v>
      </c>
    </row>
    <row r="36" spans="1:3">
      <c r="A36" t="s">
        <v>10</v>
      </c>
      <c r="B36">
        <v>5</v>
      </c>
      <c r="C36" t="s">
        <v>30</v>
      </c>
    </row>
    <row r="37" spans="1:3">
      <c r="A37" t="s">
        <v>11</v>
      </c>
      <c r="B37">
        <v>7</v>
      </c>
      <c r="C3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54C5-E527-47C2-AF38-4DCE76DB0983}">
  <dimension ref="A1:J8"/>
  <sheetViews>
    <sheetView tabSelected="1" zoomScale="59" workbookViewId="0">
      <selection activeCell="G6" sqref="G6"/>
    </sheetView>
  </sheetViews>
  <sheetFormatPr defaultRowHeight="14.4"/>
  <cols>
    <col min="1" max="1" width="24.33203125" style="8" bestFit="1" customWidth="1"/>
    <col min="2" max="2" width="22.44140625" style="8" bestFit="1" customWidth="1"/>
    <col min="3" max="3" width="13.6640625" style="8" bestFit="1" customWidth="1"/>
    <col min="4" max="4" width="11.88671875" style="8" bestFit="1" customWidth="1"/>
    <col min="5" max="5" width="32.44140625" style="8" customWidth="1"/>
    <col min="6" max="6" width="19.77734375" style="8" customWidth="1"/>
    <col min="7" max="7" width="22.6640625" style="8" customWidth="1"/>
    <col min="8" max="8" width="26.109375" style="8" customWidth="1"/>
    <col min="9" max="9" width="11.5546875" style="8" bestFit="1" customWidth="1"/>
    <col min="10" max="16384" width="8.88671875" style="8"/>
  </cols>
  <sheetData>
    <row r="1" spans="1:10">
      <c r="A1" s="5" t="s">
        <v>0</v>
      </c>
      <c r="B1" s="6" t="s">
        <v>49</v>
      </c>
      <c r="C1" s="6" t="s">
        <v>32</v>
      </c>
      <c r="D1" s="6" t="s">
        <v>38</v>
      </c>
      <c r="E1" s="6" t="s">
        <v>41</v>
      </c>
      <c r="F1" s="6" t="s">
        <v>33</v>
      </c>
      <c r="G1" s="6" t="s">
        <v>34</v>
      </c>
      <c r="H1" s="6" t="s">
        <v>40</v>
      </c>
      <c r="I1" s="7" t="s">
        <v>39</v>
      </c>
    </row>
    <row r="2" spans="1:10" ht="72">
      <c r="A2" s="9" t="s">
        <v>35</v>
      </c>
      <c r="B2" s="10">
        <v>49.47</v>
      </c>
      <c r="C2" s="10">
        <v>287</v>
      </c>
      <c r="D2" s="3">
        <v>4</v>
      </c>
      <c r="E2" s="8" t="s">
        <v>42</v>
      </c>
      <c r="F2" s="10">
        <f t="shared" ref="F2:F8" si="0">B2/MAX($B$2:$B$8)</f>
        <v>1</v>
      </c>
      <c r="G2" s="10">
        <f t="shared" ref="G2:G8" si="1">C2/MAX($C$2:$C$8)</f>
        <v>1</v>
      </c>
      <c r="H2" s="10">
        <f t="shared" ref="H2:H8" si="2">D2/MAX($D$2:$D$8)</f>
        <v>0.5</v>
      </c>
      <c r="I2" s="11">
        <f t="shared" ref="I2:I8" si="3">PRODUCT(F2:H2)</f>
        <v>0.5</v>
      </c>
      <c r="J2" s="15"/>
    </row>
    <row r="3" spans="1:10" ht="57.6">
      <c r="A3" s="9" t="s">
        <v>11</v>
      </c>
      <c r="B3" s="10">
        <v>40.840000000000003</v>
      </c>
      <c r="C3" s="10">
        <v>167</v>
      </c>
      <c r="D3" s="3">
        <v>7</v>
      </c>
      <c r="E3" s="8" t="s">
        <v>43</v>
      </c>
      <c r="F3" s="10">
        <f t="shared" si="0"/>
        <v>0.825550838892258</v>
      </c>
      <c r="G3" s="10">
        <f t="shared" si="1"/>
        <v>0.58188153310104529</v>
      </c>
      <c r="H3" s="10">
        <f t="shared" si="2"/>
        <v>0.875</v>
      </c>
      <c r="I3" s="11">
        <f t="shared" si="3"/>
        <v>0.42032618931404597</v>
      </c>
      <c r="J3" s="15"/>
    </row>
    <row r="4" spans="1:10" ht="57.6">
      <c r="A4" s="9" t="s">
        <v>10</v>
      </c>
      <c r="B4" s="10">
        <v>45.18</v>
      </c>
      <c r="C4" s="10">
        <v>159</v>
      </c>
      <c r="D4" s="3">
        <v>5</v>
      </c>
      <c r="E4" s="8" t="s">
        <v>44</v>
      </c>
      <c r="F4" s="10">
        <f t="shared" si="0"/>
        <v>0.91328077622801696</v>
      </c>
      <c r="G4" s="10">
        <f t="shared" si="1"/>
        <v>0.55400696864111498</v>
      </c>
      <c r="H4" s="10">
        <f t="shared" si="2"/>
        <v>0.625</v>
      </c>
      <c r="I4" s="11">
        <f t="shared" si="3"/>
        <v>0.31622744647268008</v>
      </c>
      <c r="J4" s="15"/>
    </row>
    <row r="5" spans="1:10" ht="57.6">
      <c r="A5" s="9" t="s">
        <v>36</v>
      </c>
      <c r="B5" s="10">
        <v>39.58</v>
      </c>
      <c r="C5" s="10">
        <v>49</v>
      </c>
      <c r="D5" s="3">
        <v>6</v>
      </c>
      <c r="E5" s="8" t="s">
        <v>45</v>
      </c>
      <c r="F5" s="10">
        <f t="shared" si="0"/>
        <v>0.80008085708510202</v>
      </c>
      <c r="G5" s="10">
        <f t="shared" si="1"/>
        <v>0.17073170731707318</v>
      </c>
      <c r="H5" s="10">
        <f t="shared" si="2"/>
        <v>0.75</v>
      </c>
      <c r="I5" s="11">
        <f t="shared" si="3"/>
        <v>0.10244937804138501</v>
      </c>
      <c r="J5" s="15"/>
    </row>
    <row r="6" spans="1:10" ht="57.6">
      <c r="A6" s="9" t="s">
        <v>8</v>
      </c>
      <c r="B6" s="10">
        <v>48.51</v>
      </c>
      <c r="C6" s="10">
        <v>9</v>
      </c>
      <c r="D6" s="3">
        <v>8</v>
      </c>
      <c r="E6" s="8" t="s">
        <v>47</v>
      </c>
      <c r="F6" s="10">
        <f t="shared" si="0"/>
        <v>0.98059429957550026</v>
      </c>
      <c r="G6" s="10">
        <f t="shared" si="1"/>
        <v>3.1358885017421602E-2</v>
      </c>
      <c r="H6" s="10">
        <f t="shared" si="2"/>
        <v>1</v>
      </c>
      <c r="I6" s="11">
        <f t="shared" si="3"/>
        <v>3.0750343889127184E-2</v>
      </c>
      <c r="J6" s="15"/>
    </row>
    <row r="7" spans="1:10" ht="57.6">
      <c r="A7" s="9" t="s">
        <v>37</v>
      </c>
      <c r="B7" s="10">
        <v>40.020000000000003</v>
      </c>
      <c r="C7" s="10">
        <v>28</v>
      </c>
      <c r="D7" s="3">
        <v>3</v>
      </c>
      <c r="E7" s="8" t="s">
        <v>46</v>
      </c>
      <c r="F7" s="10">
        <f t="shared" si="0"/>
        <v>0.80897513644633123</v>
      </c>
      <c r="G7" s="10">
        <f t="shared" si="1"/>
        <v>9.7560975609756101E-2</v>
      </c>
      <c r="H7" s="10">
        <f t="shared" si="2"/>
        <v>0.375</v>
      </c>
      <c r="I7" s="11">
        <f t="shared" si="3"/>
        <v>2.9596651333402363E-2</v>
      </c>
      <c r="J7" s="15"/>
    </row>
    <row r="8" spans="1:10" ht="57.6">
      <c r="A8" s="12" t="s">
        <v>6</v>
      </c>
      <c r="B8" s="13">
        <v>45.11</v>
      </c>
      <c r="C8" s="13">
        <v>1</v>
      </c>
      <c r="D8" s="4">
        <v>2</v>
      </c>
      <c r="E8" s="8" t="s">
        <v>48</v>
      </c>
      <c r="F8" s="13">
        <f t="shared" si="0"/>
        <v>0.91186577723873052</v>
      </c>
      <c r="G8" s="13">
        <f t="shared" si="1"/>
        <v>3.4843205574912892E-3</v>
      </c>
      <c r="H8" s="13">
        <f t="shared" si="2"/>
        <v>0.25</v>
      </c>
      <c r="I8" s="14">
        <f t="shared" si="3"/>
        <v>7.9430816832642027E-4</v>
      </c>
      <c r="J8" s="15"/>
    </row>
  </sheetData>
  <sortState xmlns:xlrd2="http://schemas.microsoft.com/office/spreadsheetml/2017/richdata2" ref="A2:I8">
    <sortCondition descending="1" ref="I1:I8"/>
  </sortState>
  <mergeCells count="1">
    <mergeCell ref="J2:J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SHUVENDU DAS</dc:creator>
  <cp:lastModifiedBy>SHUVENDU DAS</cp:lastModifiedBy>
  <dcterms:created xsi:type="dcterms:W3CDTF">2024-10-15T13:49:44Z</dcterms:created>
  <dcterms:modified xsi:type="dcterms:W3CDTF">2024-10-15T17:32:16Z</dcterms:modified>
</cp:coreProperties>
</file>