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imelines/timeline1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0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acrordinaryca-my.sharepoint.com/personal/brent_macrordinary_ca/Documents/Macrordinary/New Stars of Data/"/>
    </mc:Choice>
  </mc:AlternateContent>
  <xr:revisionPtr revIDLastSave="75" documentId="8_{17C064CE-6F34-4FD7-B29C-3CD4D6FA604D}" xr6:coauthVersionLast="45" xr6:coauthVersionMax="45" xr10:uidLastSave="{DFA32ECB-4039-47CC-9A44-E4E9342D82A7}"/>
  <bookViews>
    <workbookView xWindow="-120" yWindow="-120" windowWidth="29040" windowHeight="17640" xr2:uid="{C71FC46F-2239-41DC-8CBF-8D29B2B8AD5C}"/>
  </bookViews>
  <sheets>
    <sheet name="Quarterly Summary" sheetId="5" r:id="rId1"/>
  </sheets>
  <definedNames>
    <definedName name="Dates">'Quarterly Summary'!#REF!</definedName>
    <definedName name="States">'Quarterly Summary'!#REF!</definedName>
    <definedName name="Timeline_Date">#N/A</definedName>
  </definedNames>
  <calcPr calcId="191028"/>
  <pivotCaches>
    <pivotCache cacheId="10" r:id="rId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1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 Sale_7c5203d6-8dbb-44fe-8195-d24fb379096f" name="Fact Sale" connection="Query - Fact Sale"/>
          <x15:modelTable id="Dimension City_adf525c7-1183-4c02-847b-ef278b7a49bb" name="Dimension City" connection="Query - Dimension City"/>
          <x15:modelTable id="Dimension Date_f211ec17-b58b-437b-b1f6-7f0b38fbcd49" name="Dimension Date" connection="Query - Dimension Date"/>
          <x15:modelTable id="Dimension Employee_5a1e7138-a37c-44cc-a3ab-0b13a3626dec" name="Dimension Employee" connection="Query - Dimension Employee"/>
        </x15:modelTables>
        <x15:modelRelationships>
          <x15:modelRelationship fromTable="Fact Sale" fromColumn="City Key" toTable="Dimension City" toColumn="City Key"/>
          <x15:modelRelationship fromTable="Fact Sale" fromColumn="Delivery Date Key" toTable="Dimension Date" toColumn="Date"/>
          <x15:modelRelationship fromTable="Fact Sale" fromColumn="Salesperson Key" toTable="Dimension Employee" toColumn="Employee 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0" i="5" l="1"/>
  <c r="C10" i="5"/>
  <c r="F10" i="5"/>
  <c r="D10" i="5"/>
  <c r="G10" i="5"/>
  <c r="A11" i="5" l="1" a="1"/>
  <c r="A11" i="5" s="1"/>
  <c r="F27" i="5"/>
  <c r="E10" i="5"/>
  <c r="D27" i="5"/>
  <c r="H27" i="5"/>
  <c r="C27" i="5"/>
  <c r="G27" i="5"/>
  <c r="A27" i="5"/>
  <c r="E27" i="5"/>
  <c r="B35" i="5"/>
  <c r="B30" i="5"/>
  <c r="B29" i="5"/>
  <c r="E30" i="5"/>
  <c r="E29" i="5"/>
  <c r="D29" i="5"/>
  <c r="A38" i="5"/>
  <c r="B36" i="5"/>
  <c r="G30" i="5"/>
  <c r="H36" i="5"/>
  <c r="G29" i="5"/>
  <c r="B28" i="5"/>
  <c r="G35" i="5"/>
  <c r="C35" i="5"/>
  <c r="A4" i="5"/>
  <c r="B37" i="5"/>
  <c r="H37" i="5" s="1"/>
  <c r="A35" i="5"/>
  <c r="B34" i="5"/>
  <c r="A28" i="5"/>
  <c r="D30" i="5"/>
  <c r="E34" i="5"/>
  <c r="F38" i="5"/>
  <c r="E37" i="5"/>
  <c r="G34" i="5"/>
  <c r="C36" i="5"/>
  <c r="E36" i="5"/>
  <c r="A30" i="5"/>
  <c r="H29" i="5"/>
  <c r="A29" i="5"/>
  <c r="E38" i="5"/>
  <c r="E35" i="5"/>
  <c r="C37" i="5"/>
  <c r="G37" i="5"/>
  <c r="D37" i="5"/>
  <c r="H34" i="5"/>
  <c r="C29" i="5"/>
  <c r="B32" i="5"/>
  <c r="B31" i="5"/>
  <c r="C28" i="5"/>
  <c r="A3" i="5"/>
  <c r="H28" i="5"/>
  <c r="H35" i="5"/>
  <c r="A32" i="5"/>
  <c r="D32" i="5"/>
  <c r="D28" i="5"/>
  <c r="C34" i="5"/>
  <c r="G28" i="5"/>
  <c r="A31" i="5"/>
  <c r="C32" i="5"/>
  <c r="G32" i="5"/>
  <c r="A37" i="5"/>
  <c r="F37" i="5"/>
  <c r="D34" i="5"/>
  <c r="F36" i="5"/>
  <c r="F30" i="5"/>
  <c r="H30" i="5"/>
  <c r="F29" i="5"/>
  <c r="D35" i="5"/>
  <c r="E31" i="5"/>
  <c r="H32" i="5"/>
  <c r="B33" i="5"/>
  <c r="D36" i="5"/>
  <c r="F35" i="5"/>
  <c r="C33" i="5"/>
  <c r="C30" i="5"/>
  <c r="C38" i="5"/>
  <c r="G38" i="5"/>
  <c r="D38" i="5"/>
  <c r="H38" i="5"/>
  <c r="A36" i="5"/>
  <c r="G36" i="5"/>
  <c r="F28" i="5"/>
  <c r="E28" i="5"/>
  <c r="F34" i="5"/>
  <c r="A34" i="5"/>
  <c r="E32" i="5"/>
  <c r="F32" i="5"/>
  <c r="C31" i="5"/>
  <c r="H31" i="5"/>
  <c r="D31" i="5"/>
  <c r="F31" i="5"/>
  <c r="G31" i="5"/>
  <c r="A33" i="5"/>
  <c r="D33" i="5"/>
  <c r="H33" i="5"/>
  <c r="G33" i="5"/>
  <c r="E33" i="5"/>
  <c r="F33" i="5"/>
  <c r="B10" i="5"/>
  <c r="B19" i="5"/>
  <c r="B13" i="5"/>
  <c r="B14" i="5"/>
  <c r="B16" i="5"/>
  <c r="B20" i="5"/>
  <c r="B18" i="5"/>
  <c r="B11" i="5"/>
  <c r="B15" i="5"/>
  <c r="B17" i="5"/>
  <c r="B12" i="5"/>
  <c r="C19" i="5"/>
  <c r="F19" i="5"/>
  <c r="G19" i="5"/>
  <c r="D19" i="5"/>
  <c r="E19" i="5"/>
  <c r="H19" i="5"/>
  <c r="F13" i="5"/>
  <c r="D13" i="5"/>
  <c r="E13" i="5"/>
  <c r="C13" i="5"/>
  <c r="G13" i="5"/>
  <c r="H13" i="5"/>
  <c r="F14" i="5"/>
  <c r="H14" i="5"/>
  <c r="G14" i="5"/>
  <c r="E14" i="5"/>
  <c r="D14" i="5"/>
  <c r="H16" i="5"/>
  <c r="G16" i="5"/>
  <c r="F16" i="5"/>
  <c r="E16" i="5"/>
  <c r="C16" i="5"/>
  <c r="D16" i="5"/>
  <c r="E20" i="5"/>
  <c r="C20" i="5"/>
  <c r="D20" i="5"/>
  <c r="A22" i="5"/>
  <c r="F20" i="5"/>
  <c r="H20" i="5"/>
  <c r="G20" i="5"/>
  <c r="G18" i="5"/>
  <c r="C18" i="5"/>
  <c r="D18" i="5"/>
  <c r="H18" i="5"/>
  <c r="F18" i="5"/>
  <c r="E18" i="5"/>
  <c r="D11" i="5"/>
  <c r="C11" i="5"/>
  <c r="H11" i="5"/>
  <c r="F11" i="5"/>
  <c r="E11" i="5"/>
  <c r="G11" i="5"/>
  <c r="E15" i="5"/>
  <c r="C15" i="5"/>
  <c r="H15" i="5"/>
  <c r="D15" i="5"/>
  <c r="F15" i="5"/>
  <c r="G15" i="5"/>
  <c r="H17" i="5"/>
  <c r="G17" i="5"/>
  <c r="F17" i="5"/>
  <c r="E17" i="5"/>
  <c r="D17" i="5"/>
  <c r="C17" i="5"/>
  <c r="F12" i="5"/>
  <c r="H12" i="5"/>
  <c r="C12" i="5"/>
  <c r="E12" i="5"/>
  <c r="D12" i="5"/>
  <c r="G12" i="5"/>
  <c r="E22" i="5"/>
  <c r="G22" i="5"/>
  <c r="C22" i="5"/>
  <c r="D22" i="5"/>
  <c r="F22" i="5"/>
  <c r="H22" i="5"/>
  <c r="C1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FC37E6-0069-4A98-8F92-DF140BBF4A0B}" name="Query - Dimension City" description="Connection to the 'Dimension City' query in the workbook." type="100" refreshedVersion="6" minRefreshableVersion="5">
    <extLst>
      <ext xmlns:x15="http://schemas.microsoft.com/office/spreadsheetml/2010/11/main" uri="{DE250136-89BD-433C-8126-D09CA5730AF9}">
        <x15:connection id="0304a6a9-0ddb-44f6-8f01-67a6aaae7377">
          <x15:oledbPr connection="Provider=Microsoft.Mashup.OleDb.1;Data Source=$Workbook$;Location=&quot;Dimension City&quot;;Extended Properties=&quot;&quot;">
            <x15:dbTables>
              <x15:dbTable name="Dimension City"/>
            </x15:dbTables>
          </x15:oledbPr>
        </x15:connection>
      </ext>
    </extLst>
  </connection>
  <connection id="2" xr16:uid="{359A4EB5-306D-445E-9F1F-486493CEF3B4}" name="Query - Dimension Date" description="Connection to the 'Dimension Date' query in the workbook." type="100" refreshedVersion="6" minRefreshableVersion="5">
    <extLst>
      <ext xmlns:x15="http://schemas.microsoft.com/office/spreadsheetml/2010/11/main" uri="{DE250136-89BD-433C-8126-D09CA5730AF9}">
        <x15:connection id="bb036f5f-ae3d-4513-93a9-c267cba6e5e6">
          <x15:oledbPr connection="Provider=Microsoft.Mashup.OleDb.1;Data Source=$Workbook$;Location=&quot;Dimension Date&quot;;Extended Properties=&quot;&quot;">
            <x15:dbTables>
              <x15:dbTable name="Dimension Date"/>
            </x15:dbTables>
          </x15:oledbPr>
        </x15:connection>
      </ext>
    </extLst>
  </connection>
  <connection id="3" xr16:uid="{F2F4E9F1-6D7E-4C2C-AD62-B3D5A264FECF}" name="Query - Dimension Employee" description="Connection to the 'Dimension Employee' query in the workbook." type="100" refreshedVersion="6" minRefreshableVersion="5">
    <extLst>
      <ext xmlns:x15="http://schemas.microsoft.com/office/spreadsheetml/2010/11/main" uri="{DE250136-89BD-433C-8126-D09CA5730AF9}">
        <x15:connection id="1e983003-2dbf-4b3a-91b8-a9fe6d2775d6"/>
      </ext>
    </extLst>
  </connection>
  <connection id="4" xr16:uid="{D085E5E9-ADD0-40BA-A7CA-C022D2EABD75}" name="Query - Fact Sale" description="Connection to the 'Fact Sale' query in the workbook." type="100" refreshedVersion="6" minRefreshableVersion="5">
    <extLst>
      <ext xmlns:x15="http://schemas.microsoft.com/office/spreadsheetml/2010/11/main" uri="{DE250136-89BD-433C-8126-D09CA5730AF9}">
        <x15:connection id="6d3c4fc0-b0ec-4c74-be66-6133485d194d"/>
      </ext>
    </extLst>
  </connection>
  <connection id="5" xr16:uid="{CAF7F8D5-010A-4781-9294-A0084EC83D0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2">
    <s v="ThisWorkbookDataModel"/>
    <s v="[Measures].[Total Sales by State]"/>
    <s v="[Dimension City].[State Province].children"/>
    <s v="[Measures].[SelectedQuarter]"/>
    <s v="[Measures].[Selected Dates]"/>
    <s v="[Dimension Employee].[Employee].&amp;[Anthony Grosse]"/>
    <s v="[Dimension Employee].[Employee].&amp;[Amy Trefl]"/>
    <s v="[Measures].[PQ Margin by Salesperson]"/>
    <s v="[Measures].[Profit Margin]"/>
    <s v="[Dimension Employee].[Employee].[All]"/>
    <s v="[Dimension Employee].[Employee].&amp;[Jack Potter]"/>
    <s v="[Dimension Employee].[Employee].&amp;[Sophia Hinton]"/>
    <s v="[Measures].[PQ Profit by Salesperson]"/>
    <s v="[Measures].[Total Profit by Salesperson]"/>
    <s v="[Dimension Employee].[Employee].&amp;[Hudson Onslow]"/>
    <s v="[Dimension Employee].[Employee].&amp;[Lily Code]"/>
    <s v="[Dimension Employee].[Employee].&amp;[Kayla Woodcock]"/>
    <s v="[Measures].[PQ Sales by Salesperson]"/>
    <s v="[Measures].[Total Sales by Salesperson]"/>
    <s v="[Dimension Employee].[Employee].&amp;[Taj Shand]"/>
    <s v="[Dimension Employee].[Employee].&amp;[Hudson Hollinworth]"/>
    <s v="[Dimension Employee].[Employee].&amp;[Archer Lamble]"/>
    <s v="[Measures].[SalesRankbyEmployee]"/>
    <s v="0.00%;-0.00%;0.00%"/>
    <s v="\$#,0;-\$#,0;\$#,0"/>
    <s v="[Dimension City].[State Province].&amp;[New York]"/>
    <s v="[Measures].[PQ Margin by State]"/>
    <s v="[Dimension City].[State Province].&amp;[Florida]"/>
    <s v="[Dimension City].[State Province].&amp;[Texas]"/>
    <s v="[Dimension City].[State Province].&amp;[North Carolina]"/>
    <s v="[Dimension City].[State Province].&amp;[California]"/>
    <s v="[Measures].[PQ Profit by State]"/>
    <s v="[Measures].[Total Profit by State]"/>
    <s v="[Dimension City].[State Province].&amp;[Ohio]"/>
    <s v="[Dimension City].[State Province].&amp;[New Jersey]"/>
    <s v="[Dimension City].[State Province].&amp;[Pennsylvania]"/>
    <s v="[Measures].[PQ Sales by State]"/>
    <s v="[Dimension City].[State Province].&amp;[Illinois]"/>
    <s v="[Dimension City].[State Province].&amp;[New Mexico]"/>
    <s v="Filter({[Dimension Date].[Date].Levels(1).Members}, ([Dimension Date].[Date].CurrentMember.MemberValue&gt;=CDate(&quot;2014-07-01&quot;) AND [Dimension Date].[Date].CurrentMember.MemberValue&lt;CDate(&quot;2014-10-01&quot;)))"/>
    <s v="[Dimension Date].[Calendar Quarter].&amp;[CY2014Q3]"/>
    <s v="{([Dimension City].[State Province].&amp;[Ohio]),([Dimension City].[State Province].&amp;[Florida]),([Dimension City].[State Province].&amp;[Illinois]),([Dimension City].[State Province].&amp;[North Carolina]),([Dimension City].[State Province].&amp;[New Jersey]),([Dimension City].[State Province].&amp;[New Mexico]),([Dimension City].[State Province].&amp;[New York]),([Dimension City].[State Province].&amp;[California]),([Dimension City].[State Province].&amp;[Pennsylvania]),([Dimension City].[State Province].&amp;[Texas])}"/>
  </metadataStrings>
  <mdxMetadata count="179">
    <mdx n="0" f="m">
      <t c="1">
        <n x="5"/>
      </t>
    </mdx>
    <mdx n="0" f="m">
      <t c="1">
        <n x="6"/>
      </t>
    </mdx>
    <mdx n="0" f="m">
      <t c="1">
        <n x="7"/>
      </t>
    </mdx>
    <mdx n="0" f="m">
      <t c="1">
        <n x="8"/>
      </t>
    </mdx>
    <mdx n="0" f="m">
      <t c="1">
        <n x="9"/>
      </t>
    </mdx>
    <mdx n="0" f="m">
      <t c="1">
        <n x="10"/>
      </t>
    </mdx>
    <mdx n="0" f="m">
      <t c="1">
        <n x="11"/>
      </t>
    </mdx>
    <mdx n="0" f="m">
      <t c="1">
        <n x="12"/>
      </t>
    </mdx>
    <mdx n="0" f="m">
      <t c="1">
        <n x="13"/>
      </t>
    </mdx>
    <mdx n="0" f="m">
      <t c="1">
        <n x="14"/>
      </t>
    </mdx>
    <mdx n="0" f="m">
      <t c="1">
        <n x="15"/>
      </t>
    </mdx>
    <mdx n="0" f="m">
      <t c="1">
        <n x="16"/>
      </t>
    </mdx>
    <mdx n="0" f="m">
      <t c="1">
        <n x="17"/>
      </t>
    </mdx>
    <mdx n="0" f="m">
      <t c="1">
        <n x="18"/>
      </t>
    </mdx>
    <mdx n="0" f="m">
      <t c="1">
        <n x="19"/>
      </t>
    </mdx>
    <mdx n="0" f="m">
      <t c="1">
        <n x="20"/>
      </t>
    </mdx>
    <mdx n="0" f="m">
      <t c="1">
        <n x="21"/>
      </t>
    </mdx>
    <mdx n="0" f="m">
      <t c="1">
        <n x="22"/>
      </t>
    </mdx>
    <mdx n="0" f="m">
      <t c="1">
        <n x="1"/>
      </t>
    </mdx>
    <mdx n="0" f="m">
      <t c="1">
        <n x="26"/>
      </t>
    </mdx>
    <mdx n="0" f="m">
      <t c="1">
        <n x="31"/>
      </t>
    </mdx>
    <mdx n="0" f="m">
      <t c="1">
        <n x="32"/>
      </t>
    </mdx>
    <mdx n="0" f="m">
      <t c="1">
        <n x="36"/>
      </t>
    </mdx>
    <mdx n="0" f="r">
      <t c="1">
        <n x="28"/>
      </t>
    </mdx>
    <mdx n="0" f="r">
      <t c="1">
        <n x="35"/>
      </t>
    </mdx>
    <mdx n="0" f="r">
      <t c="1">
        <n x="30"/>
      </t>
    </mdx>
    <mdx n="0" f="r">
      <t c="1">
        <n x="25"/>
      </t>
    </mdx>
    <mdx n="0" f="r">
      <t c="1">
        <n x="34"/>
      </t>
    </mdx>
    <mdx n="0" f="r">
      <t c="1">
        <n x="29"/>
      </t>
    </mdx>
    <mdx n="0" f="r">
      <t c="1">
        <n x="27"/>
      </t>
    </mdx>
    <mdx n="0" f="r">
      <t c="1">
        <n x="33"/>
      </t>
    </mdx>
    <mdx n="0" f="r">
      <t c="1">
        <n x="37"/>
      </t>
    </mdx>
    <mdx n="0" f="r">
      <t c="1">
        <n x="38"/>
      </t>
    </mdx>
    <mdx n="0" f="v">
      <t c="3" si="23">
        <n x="11"/>
        <n x="8"/>
        <n x="39" s="1"/>
      </t>
    </mdx>
    <mdx n="0" f="v">
      <t c="3" si="23">
        <n x="16"/>
        <n x="8"/>
        <n x="39" s="1"/>
      </t>
    </mdx>
    <mdx n="0" f="v">
      <t c="3" si="24">
        <n x="16"/>
        <n x="13"/>
        <n x="39" s="1"/>
      </t>
    </mdx>
    <mdx n="0" f="v">
      <t c="3" si="24">
        <n x="11"/>
        <n x="12"/>
        <n x="39" s="1"/>
      </t>
    </mdx>
    <mdx n="0" f="v">
      <t c="3" si="23">
        <n x="19"/>
        <n x="7"/>
        <n x="39" s="1"/>
      </t>
    </mdx>
    <mdx n="0" f="v">
      <t c="3" si="24">
        <n x="16"/>
        <n x="12"/>
        <n x="39" s="1"/>
      </t>
    </mdx>
    <mdx n="0" f="v">
      <t c="3" si="24">
        <n x="5"/>
        <n x="12"/>
        <n x="39" s="1"/>
      </t>
    </mdx>
    <mdx n="0" f="v">
      <t c="3" si="24">
        <n x="5"/>
        <n x="18"/>
        <n x="39" s="1"/>
      </t>
    </mdx>
    <mdx n="0" f="v">
      <t c="2" fi="0">
        <n x="3"/>
        <n x="39" s="1"/>
      </t>
    </mdx>
    <mdx n="0" f="v">
      <t c="3" si="23">
        <n x="14"/>
        <n x="7"/>
        <n x="39" s="1"/>
      </t>
    </mdx>
    <mdx n="0" f="v">
      <t c="3" fi="0">
        <n x="5"/>
        <n x="22"/>
        <n x="39" s="1"/>
      </t>
    </mdx>
    <mdx n="0" f="v">
      <t c="3" fi="0">
        <n x="21"/>
        <n x="22"/>
        <n x="39" s="1"/>
      </t>
    </mdx>
    <mdx n="0" f="v">
      <t c="3" si="24">
        <n x="11"/>
        <n x="13"/>
        <n x="39" s="1"/>
      </t>
    </mdx>
    <mdx n="0" f="v">
      <t c="3" si="23">
        <n x="10"/>
        <n x="8"/>
        <n x="39" s="1"/>
      </t>
    </mdx>
    <mdx n="0" f="v">
      <t c="3" si="24">
        <n x="9"/>
        <n x="17"/>
        <n x="39" s="1"/>
      </t>
    </mdx>
    <mdx n="0" f="v">
      <t c="3" si="23">
        <n x="14"/>
        <n x="8"/>
        <n x="39" s="1"/>
      </t>
    </mdx>
    <mdx n="0" f="v">
      <t c="3" si="24">
        <n x="10"/>
        <n x="12"/>
        <n x="39" s="1"/>
      </t>
    </mdx>
    <mdx n="0" f="v">
      <t c="3" si="24">
        <n x="19"/>
        <n x="18"/>
        <n x="39" s="1"/>
      </t>
    </mdx>
    <mdx n="0" f="v">
      <t c="3" si="23">
        <n x="19"/>
        <n x="8"/>
        <n x="39" s="1"/>
      </t>
    </mdx>
    <mdx n="0" f="v">
      <t c="3" fi="0">
        <n x="11"/>
        <n x="22"/>
        <n x="39" s="1"/>
      </t>
    </mdx>
    <mdx n="0" f="v">
      <t c="3" si="23">
        <n x="16"/>
        <n x="7"/>
        <n x="39" s="1"/>
      </t>
    </mdx>
    <mdx n="0" f="v">
      <t c="3" fi="0">
        <n x="16"/>
        <n x="22"/>
        <n x="39" s="1"/>
      </t>
    </mdx>
    <mdx n="0" f="v">
      <t c="3" si="23">
        <n x="9"/>
        <n x="8"/>
        <n x="39" s="1"/>
      </t>
    </mdx>
    <mdx n="0" f="v">
      <t c="3" si="23">
        <n x="5"/>
        <n x="8"/>
        <n x="39" s="1"/>
      </t>
    </mdx>
    <mdx n="0" f="v">
      <t c="3" si="24">
        <n x="14"/>
        <n x="18"/>
        <n x="39" s="1"/>
      </t>
    </mdx>
    <mdx n="0" f="v">
      <t c="3" si="24">
        <n x="14"/>
        <n x="12"/>
        <n x="39" s="1"/>
      </t>
    </mdx>
    <mdx n="0" f="v">
      <t c="3" si="24">
        <n x="14"/>
        <n x="13"/>
        <n x="39" s="1"/>
      </t>
    </mdx>
    <mdx n="0" f="v">
      <t c="3" si="23">
        <n x="10"/>
        <n x="7"/>
        <n x="39" s="1"/>
      </t>
    </mdx>
    <mdx n="0" f="v">
      <t c="3" si="24">
        <n x="16"/>
        <n x="18"/>
        <n x="39" s="1"/>
      </t>
    </mdx>
    <mdx n="0" f="v">
      <t c="3" si="24">
        <n x="21"/>
        <n x="18"/>
        <n x="39" s="1"/>
      </t>
    </mdx>
    <mdx n="0" f="v">
      <t c="2" fi="0">
        <n x="4"/>
        <n x="39" s="1"/>
      </t>
    </mdx>
    <mdx n="0" f="v">
      <t c="3" si="23">
        <n x="21"/>
        <n x="7"/>
        <n x="39" s="1"/>
      </t>
    </mdx>
    <mdx n="0" f="v">
      <t c="3" si="23">
        <n x="5"/>
        <n x="7"/>
        <n x="39" s="1"/>
      </t>
    </mdx>
    <mdx n="0" f="v">
      <t c="3" fi="0">
        <n x="20"/>
        <n x="22"/>
        <n x="39" s="1"/>
      </t>
    </mdx>
    <mdx n="0" f="v">
      <t c="3" si="24">
        <n x="20"/>
        <n x="13"/>
        <n x="39" s="1"/>
      </t>
    </mdx>
    <mdx n="0" f="v">
      <t c="3" si="24">
        <n x="21"/>
        <n x="13"/>
        <n x="39" s="1"/>
      </t>
    </mdx>
    <mdx n="0" f="v">
      <t c="3" si="24">
        <n x="10"/>
        <n x="18"/>
        <n x="39" s="1"/>
      </t>
    </mdx>
    <mdx n="0" f="v">
      <t c="3" si="24">
        <n x="21"/>
        <n x="12"/>
        <n x="39" s="1"/>
      </t>
    </mdx>
    <mdx n="0" f="v">
      <t c="3" fi="0">
        <n x="6"/>
        <n x="22"/>
        <n x="39" s="1"/>
      </t>
    </mdx>
    <mdx n="0" f="v">
      <t c="3" si="24">
        <n x="20"/>
        <n x="18"/>
        <n x="39" s="1"/>
      </t>
    </mdx>
    <mdx n="0" f="v">
      <t c="3" si="24">
        <n x="20"/>
        <n x="12"/>
        <n x="39" s="1"/>
      </t>
    </mdx>
    <mdx n="0" f="v">
      <t c="3" fi="0">
        <n x="14"/>
        <n x="22"/>
        <n x="39" s="1"/>
      </t>
    </mdx>
    <mdx n="0" f="v">
      <t c="3" si="24">
        <n x="14"/>
        <n x="17"/>
        <n x="39" s="1"/>
      </t>
    </mdx>
    <mdx n="0" f="v">
      <t c="3" si="24">
        <n x="10"/>
        <n x="13"/>
        <n x="39" s="1"/>
      </t>
    </mdx>
    <mdx n="0" f="v">
      <t c="3" si="24">
        <n x="19"/>
        <n x="17"/>
        <n x="39" s="1"/>
      </t>
    </mdx>
    <mdx n="0" f="v">
      <t c="3" si="24">
        <n x="11"/>
        <n x="17"/>
        <n x="39" s="1"/>
      </t>
    </mdx>
    <mdx n="0" f="v">
      <t c="3" si="23">
        <n x="11"/>
        <n x="7"/>
        <n x="39" s="1"/>
      </t>
    </mdx>
    <mdx n="0" f="v">
      <t c="3" si="24">
        <n x="16"/>
        <n x="17"/>
        <n x="39" s="1"/>
      </t>
    </mdx>
    <mdx n="0" f="v">
      <t c="3" si="24">
        <n x="5"/>
        <n x="13"/>
        <n x="39" s="1"/>
      </t>
    </mdx>
    <mdx n="0" f="v">
      <t c="3" si="23">
        <n x="6"/>
        <n x="8"/>
        <n x="39" s="1"/>
      </t>
    </mdx>
    <mdx n="0" f="v">
      <t c="3" si="23">
        <n x="20"/>
        <n x="7"/>
        <n x="39" s="1"/>
      </t>
    </mdx>
    <mdx n="0" f="v">
      <t c="3" si="24">
        <n x="19"/>
        <n x="13"/>
        <n x="39" s="1"/>
      </t>
    </mdx>
    <mdx n="0" f="v">
      <t c="3" si="24">
        <n x="5"/>
        <n x="17"/>
        <n x="39" s="1"/>
      </t>
    </mdx>
    <mdx n="0" f="v">
      <t c="3" si="24">
        <n x="15"/>
        <n x="18"/>
        <n x="39" s="1"/>
      </t>
    </mdx>
    <mdx n="0" f="v">
      <t c="3" si="24">
        <n x="11"/>
        <n x="18"/>
        <n x="39" s="1"/>
      </t>
    </mdx>
    <mdx n="0" f="v">
      <t c="3" si="24">
        <n x="9"/>
        <n x="18"/>
        <n x="39" s="1"/>
      </t>
    </mdx>
    <mdx n="0" f="v">
      <t c="3" si="24">
        <n x="9"/>
        <n x="12"/>
        <n x="39" s="1"/>
      </t>
    </mdx>
    <mdx n="0" f="v">
      <t c="3" si="24">
        <n x="9"/>
        <n x="13"/>
        <n x="39" s="1"/>
      </t>
    </mdx>
    <mdx n="0" f="v">
      <t c="3" si="23">
        <n x="9"/>
        <n x="7"/>
        <n x="39" s="1"/>
      </t>
    </mdx>
    <mdx n="0" f="v">
      <t c="3" fi="0">
        <n x="19"/>
        <n x="22"/>
        <n x="39" s="1"/>
      </t>
    </mdx>
    <mdx n="0" f="v">
      <t c="3" si="24">
        <n x="19"/>
        <n x="12"/>
        <n x="39" s="1"/>
      </t>
    </mdx>
    <mdx n="0" f="v">
      <t c="3" si="24">
        <n x="21"/>
        <n x="17"/>
        <n x="39" s="1"/>
      </t>
    </mdx>
    <mdx n="0" f="v">
      <t c="3" si="23">
        <n x="21"/>
        <n x="8"/>
        <n x="39" s="1"/>
      </t>
    </mdx>
    <mdx n="0" f="v">
      <t c="3" si="24">
        <n x="10"/>
        <n x="17"/>
        <n x="39" s="1"/>
      </t>
    </mdx>
    <mdx n="0" f="v">
      <t c="3" fi="0">
        <n x="10"/>
        <n x="22"/>
        <n x="39" s="1"/>
      </t>
    </mdx>
    <mdx n="0" f="v">
      <t c="3" si="23">
        <n x="20"/>
        <n x="8"/>
        <n x="39" s="1"/>
      </t>
    </mdx>
    <mdx n="0" f="v">
      <t c="3" si="24">
        <n x="20"/>
        <n x="17"/>
        <n x="39" s="1"/>
      </t>
    </mdx>
    <mdx n="0" f="v">
      <t c="3" si="24">
        <n x="6"/>
        <n x="18"/>
        <n x="39" s="1"/>
      </t>
    </mdx>
    <mdx n="0" f="v">
      <t c="3" si="23">
        <n x="6"/>
        <n x="7"/>
        <n x="39" s="1"/>
      </t>
    </mdx>
    <mdx n="0" f="v">
      <t c="3" si="24">
        <n x="6"/>
        <n x="13"/>
        <n x="39" s="1"/>
      </t>
    </mdx>
    <mdx n="0" f="v">
      <t c="3" si="24">
        <n x="6"/>
        <n x="17"/>
        <n x="39" s="1"/>
      </t>
    </mdx>
    <mdx n="0" f="v">
      <t c="3" si="24">
        <n x="6"/>
        <n x="12"/>
        <n x="39" s="1"/>
      </t>
    </mdx>
    <mdx n="0" f="v">
      <t c="3" fi="0">
        <n x="15"/>
        <n x="22"/>
        <n x="39" s="1"/>
      </t>
    </mdx>
    <mdx n="0" f="v">
      <t c="3" si="24">
        <n x="15"/>
        <n x="13"/>
        <n x="39" s="1"/>
      </t>
    </mdx>
    <mdx n="0" f="v">
      <t c="3" si="23">
        <n x="15"/>
        <n x="7"/>
        <n x="39" s="1"/>
      </t>
    </mdx>
    <mdx n="0" f="v">
      <t c="3" si="24">
        <n x="15"/>
        <n x="12"/>
        <n x="39" s="1"/>
      </t>
    </mdx>
    <mdx n="0" f="v">
      <t c="3" si="23">
        <n x="15"/>
        <n x="8"/>
        <n x="39" s="1"/>
      </t>
    </mdx>
    <mdx n="0" f="v">
      <t c="3" si="24">
        <n x="15"/>
        <n x="17"/>
        <n x="39" s="1"/>
      </t>
    </mdx>
    <mdx n="0" f="s">
      <ms ns="2" c="2" o="d">
        <n x="1"/>
        <n x="40"/>
      </ms>
    </mdx>
    <mdx n="0" f="v">
      <t c="3" si="24">
        <n x="27"/>
        <n x="1"/>
        <n x="39" s="1"/>
      </t>
    </mdx>
    <mdx n="0" f="v">
      <t c="3" si="24">
        <n x="27"/>
        <n x="36"/>
        <n x="39" s="1"/>
      </t>
    </mdx>
    <mdx n="0" f="v">
      <t c="3" si="24">
        <n x="27"/>
        <n x="31"/>
        <n x="39" s="1"/>
      </t>
    </mdx>
    <mdx n="0" f="v">
      <t c="3" si="24">
        <n x="27"/>
        <n x="32"/>
        <n x="39" s="1"/>
      </t>
    </mdx>
    <mdx n="0" f="v">
      <t c="3" si="23">
        <n x="27"/>
        <n x="8"/>
        <n x="39" s="1"/>
      </t>
    </mdx>
    <mdx n="0" f="v">
      <t c="3" si="23">
        <n x="27"/>
        <n x="26"/>
        <n x="39" s="1"/>
      </t>
    </mdx>
    <mdx n="0" f="v">
      <t c="3" si="24">
        <n x="30"/>
        <n x="36"/>
        <n x="39" s="1"/>
      </t>
    </mdx>
    <mdx n="0" f="v">
      <t c="3" si="24">
        <n x="30"/>
        <n x="32"/>
        <n x="39" s="1"/>
      </t>
    </mdx>
    <mdx n="0" f="v">
      <t c="3" si="23">
        <n x="30"/>
        <n x="8"/>
        <n x="39" s="1"/>
      </t>
    </mdx>
    <mdx n="0" f="v">
      <t c="3" si="24">
        <n x="30"/>
        <n x="1"/>
        <n x="39" s="1"/>
      </t>
    </mdx>
    <mdx n="0" f="v">
      <t c="3" si="24">
        <n x="30"/>
        <n x="31"/>
        <n x="39" s="1"/>
      </t>
    </mdx>
    <mdx n="0" f="v">
      <t c="3" si="23">
        <n x="30"/>
        <n x="26"/>
        <n x="39" s="1"/>
      </t>
    </mdx>
    <mdx n="0" f="v">
      <t c="3" si="24">
        <n x="25"/>
        <n x="36"/>
        <n x="39" s="1"/>
      </t>
    </mdx>
    <mdx n="0" f="v">
      <t c="3" si="23">
        <n x="25"/>
        <n x="26"/>
        <n x="39" s="1"/>
      </t>
    </mdx>
    <mdx n="0" f="v">
      <t c="3" si="24">
        <n x="25"/>
        <n x="31"/>
        <n x="39" s="1"/>
      </t>
    </mdx>
    <mdx n="0" f="v">
      <t c="3" si="23">
        <n x="25"/>
        <n x="8"/>
        <n x="39" s="1"/>
      </t>
    </mdx>
    <mdx n="0" f="v">
      <t c="3" si="24">
        <n x="25"/>
        <n x="32"/>
        <n x="39" s="1"/>
      </t>
    </mdx>
    <mdx n="0" f="v">
      <t c="3" si="23">
        <n x="34"/>
        <n x="26"/>
        <n x="39" s="1"/>
      </t>
    </mdx>
    <mdx n="0" f="v">
      <t c="3" si="24">
        <n x="34"/>
        <n x="31"/>
        <n x="39" s="1"/>
      </t>
    </mdx>
    <mdx n="0" f="v">
      <t c="3" si="24">
        <n x="34"/>
        <n x="36"/>
        <n x="39" s="1"/>
      </t>
    </mdx>
    <mdx n="0" f="v">
      <t c="3" si="23">
        <n x="34"/>
        <n x="8"/>
        <n x="39" s="1"/>
      </t>
    </mdx>
    <mdx n="0" f="v">
      <t c="3" si="24">
        <n x="34"/>
        <n x="1"/>
        <n x="39" s="1"/>
      </t>
    </mdx>
    <mdx n="0" f="v">
      <t c="3" si="24">
        <n x="34"/>
        <n x="32"/>
        <n x="39" s="1"/>
      </t>
    </mdx>
    <mdx n="0" f="v">
      <t c="3" si="23">
        <n x="33"/>
        <n x="8"/>
        <n x="39" s="1"/>
      </t>
    </mdx>
    <mdx n="0" f="v">
      <t c="3" si="24">
        <n x="33"/>
        <n x="1"/>
        <n x="39" s="1"/>
      </t>
    </mdx>
    <mdx n="0" f="v">
      <t c="3" si="24">
        <n x="33"/>
        <n x="32"/>
        <n x="39" s="1"/>
      </t>
    </mdx>
    <mdx n="0" f="s">
      <ms ns="41" c="0"/>
    </mdx>
    <mdx n="0" f="v">
      <t c="3" si="24">
        <n x="33"/>
        <n x="36"/>
        <n x="39" s="1"/>
      </t>
    </mdx>
    <mdx n="0" f="v">
      <t c="3" si="23">
        <n x="33"/>
        <n x="26"/>
        <n x="39" s="1"/>
      </t>
    </mdx>
    <mdx n="0" f="v">
      <t c="3" si="24">
        <n x="33"/>
        <n x="31"/>
        <n x="39" s="1"/>
      </t>
    </mdx>
    <mdx n="0" f="v">
      <t c="3" si="24">
        <n x="37"/>
        <n x="31"/>
        <n x="39" s="1"/>
      </t>
    </mdx>
    <mdx n="0" f="v">
      <t c="3" si="24">
        <n x="37"/>
        <n x="1"/>
        <n x="39" s="1"/>
      </t>
    </mdx>
    <mdx n="0" f="v">
      <t c="3" si="24">
        <n x="37"/>
        <n x="32"/>
        <n x="39" s="1"/>
      </t>
    </mdx>
    <mdx n="0" f="v">
      <t c="3" si="23">
        <n x="37"/>
        <n x="26"/>
        <n x="39" s="1"/>
      </t>
    </mdx>
    <mdx n="0" f="v">
      <t c="3" si="24">
        <n x="37"/>
        <n x="36"/>
        <n x="39" s="1"/>
      </t>
    </mdx>
    <mdx n="0" f="v">
      <t c="3" si="23">
        <n x="37"/>
        <n x="8"/>
        <n x="39" s="1"/>
      </t>
    </mdx>
    <mdx n="0" f="v">
      <t c="3" si="24">
        <n x="28"/>
        <n x="32"/>
        <n x="39" s="1"/>
      </t>
    </mdx>
    <mdx n="0" f="v">
      <t c="3" si="24">
        <n x="28"/>
        <n x="1"/>
        <n x="39" s="1"/>
      </t>
    </mdx>
    <mdx n="0" f="v">
      <t c="3" si="23">
        <n x="28"/>
        <n x="26"/>
        <n x="39" s="1"/>
      </t>
    </mdx>
    <mdx n="0" f="v">
      <t c="3" si="24">
        <n x="28"/>
        <n x="36"/>
        <n x="39" s="1"/>
      </t>
    </mdx>
    <mdx n="0" f="v">
      <t c="3" si="23">
        <n x="28"/>
        <n x="8"/>
        <n x="39" s="1"/>
      </t>
    </mdx>
    <mdx n="0" f="v">
      <t c="3" si="24">
        <n x="28"/>
        <n x="31"/>
        <n x="39" s="1"/>
      </t>
    </mdx>
    <mdx n="0" f="v">
      <t c="3" si="23">
        <n x="38"/>
        <n x="8"/>
        <n x="39" s="1"/>
      </t>
    </mdx>
    <mdx n="0" f="v">
      <t c="3" si="24">
        <n x="38"/>
        <n x="1"/>
        <n x="39" s="1"/>
      </t>
    </mdx>
    <mdx n="0" f="v">
      <t c="3" si="23">
        <n x="38"/>
        <n x="26"/>
        <n x="39" s="1"/>
      </t>
    </mdx>
    <mdx n="0" f="v">
      <t c="3" si="24">
        <n x="38"/>
        <n x="32"/>
        <n x="39" s="1"/>
      </t>
    </mdx>
    <mdx n="0" f="v">
      <t c="3" si="24">
        <n x="38"/>
        <n x="36"/>
        <n x="39" s="1"/>
      </t>
    </mdx>
    <mdx n="0" f="v">
      <t c="3" si="24">
        <n x="38"/>
        <n x="31"/>
        <n x="39" s="1"/>
      </t>
    </mdx>
    <mdx n="0" f="v">
      <t c="3" si="23">
        <n x="29"/>
        <n x="26"/>
        <n x="39" s="1"/>
      </t>
    </mdx>
    <mdx n="0" f="v">
      <t c="3" si="24">
        <n x="29"/>
        <n x="31"/>
        <n x="39" s="1"/>
      </t>
    </mdx>
    <mdx n="0" f="v">
      <t c="3" si="24">
        <n x="29"/>
        <n x="36"/>
        <n x="39" s="1"/>
      </t>
    </mdx>
    <mdx n="0" f="v">
      <t c="3" si="23">
        <n x="29"/>
        <n x="8"/>
        <n x="39" s="1"/>
      </t>
    </mdx>
    <mdx n="0" f="v">
      <t c="3" si="24">
        <n x="29"/>
        <n x="32"/>
        <n x="39" s="1"/>
      </t>
    </mdx>
    <mdx n="0" f="v">
      <t c="3" si="24">
        <n x="29"/>
        <n x="1"/>
        <n x="39" s="1"/>
      </t>
    </mdx>
    <mdx n="0" f="v">
      <t c="3" si="24">
        <n x="35"/>
        <n x="36"/>
        <n x="39" s="1"/>
      </t>
    </mdx>
    <mdx n="0" f="v">
      <t c="3" si="23">
        <n x="35"/>
        <n x="26"/>
        <n x="39" s="1"/>
      </t>
    </mdx>
    <mdx n="0" f="v">
      <t c="3" si="24">
        <n x="35"/>
        <n x="1"/>
        <n x="39" s="1"/>
      </t>
    </mdx>
    <mdx n="0" f="v">
      <t c="3" si="23">
        <n x="35"/>
        <n x="8"/>
        <n x="39" s="1"/>
      </t>
    </mdx>
    <mdx n="0" f="v">
      <t c="3" si="24">
        <n x="35"/>
        <n x="32"/>
        <n x="39" s="1"/>
      </t>
    </mdx>
    <mdx n="0" f="v">
      <t c="3" si="24">
        <n x="35"/>
        <n x="31"/>
        <n x="39" s="1"/>
      </t>
    </mdx>
    <mdx n="0" f="v">
      <t c="3" si="23">
        <n x="41" s="1"/>
        <n x="8"/>
        <n x="39" s="1"/>
      </t>
    </mdx>
    <mdx n="0" f="v">
      <t c="3" si="24">
        <n x="41" s="1"/>
        <n x="31"/>
        <n x="39" s="1"/>
      </t>
    </mdx>
    <mdx n="0" f="v">
      <t c="3" si="24">
        <n x="41" s="1"/>
        <n x="1"/>
        <n x="39" s="1"/>
      </t>
    </mdx>
    <mdx n="0" f="v">
      <t c="3" si="24">
        <n x="41" s="1"/>
        <n x="32"/>
        <n x="39" s="1"/>
      </t>
    </mdx>
    <mdx n="0" f="v">
      <t c="3" si="24">
        <n x="41" s="1"/>
        <n x="36"/>
        <n x="39" s="1"/>
      </t>
    </mdx>
    <mdx n="0" f="v">
      <t c="3" si="23">
        <n x="41" s="1"/>
        <n x="26"/>
        <n x="39" s="1"/>
      </t>
    </mdx>
    <mdx n="0" f="v">
      <t c="3" si="24">
        <n x="25"/>
        <n x="1"/>
        <n x="39" s="1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7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</valueMetadata>
</metadata>
</file>

<file path=xl/sharedStrings.xml><?xml version="1.0" encoding="utf-8"?>
<sst xmlns="http://schemas.openxmlformats.org/spreadsheetml/2006/main" count="10" uniqueCount="8">
  <si>
    <t>Summary by State and Salesperson</t>
  </si>
  <si>
    <t>Top 10 States and Salespeople</t>
  </si>
  <si>
    <t>Top 10 States by Quarterly Sales</t>
  </si>
  <si>
    <t>Current Quarter</t>
  </si>
  <si>
    <t>Prior Quarter</t>
  </si>
  <si>
    <t>Top 10 Salespeople by Quarterly Sales</t>
  </si>
  <si>
    <t>Salesperson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</si>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</sst>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24994659260841701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24994659260841701"/>
      </bottom>
      <diagonal/>
    </border>
    <border>
      <left/>
      <right/>
      <top style="medium">
        <color indexed="64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/>
      <right/>
      <top style="thin">
        <color theme="0" tint="-0.24994659260841701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4" xfId="0" applyBorder="1" applyAlignment="1">
      <alignment horizontal="center"/>
    </xf>
    <xf numFmtId="0" fontId="4" fillId="0" borderId="0" xfId="0" applyFont="1"/>
    <xf numFmtId="0" fontId="0" fillId="0" borderId="0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0" xfId="0" applyBorder="1"/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489E969-52D2-4638-A9D7-C3664D6C1F2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C14" s="5"/>
        <tr r="C14" s="5"/>
        <tr r="H22" s="5"/>
        <tr r="H22" s="5"/>
        <tr r="F22" s="5"/>
        <tr r="F22" s="5"/>
        <tr r="D22" s="5"/>
        <tr r="D22" s="5"/>
        <tr r="C22" s="5"/>
        <tr r="C22" s="5"/>
        <tr r="G22" s="5"/>
        <tr r="G22" s="5"/>
        <tr r="E22" s="5"/>
        <tr r="E22" s="5"/>
        <tr r="G12" s="5"/>
        <tr r="G12" s="5"/>
        <tr r="D12" s="5"/>
        <tr r="D12" s="5"/>
        <tr r="E12" s="5"/>
        <tr r="E12" s="5"/>
        <tr r="C12" s="5"/>
        <tr r="C12" s="5"/>
        <tr r="H12" s="5"/>
        <tr r="H12" s="5"/>
        <tr r="F12" s="5"/>
        <tr r="F12" s="5"/>
        <tr r="C17" s="5"/>
        <tr r="C17" s="5"/>
        <tr r="D17" s="5"/>
        <tr r="D17" s="5"/>
        <tr r="E17" s="5"/>
        <tr r="E17" s="5"/>
        <tr r="F17" s="5"/>
        <tr r="F17" s="5"/>
        <tr r="G17" s="5"/>
        <tr r="G17" s="5"/>
        <tr r="H17" s="5"/>
        <tr r="H17" s="5"/>
        <tr r="G15" s="5"/>
        <tr r="G15" s="5"/>
        <tr r="F15" s="5"/>
        <tr r="F15" s="5"/>
        <tr r="D15" s="5"/>
        <tr r="D15" s="5"/>
        <tr r="H15" s="5"/>
        <tr r="H15" s="5"/>
        <tr r="C15" s="5"/>
        <tr r="C15" s="5"/>
        <tr r="E15" s="5"/>
        <tr r="E15" s="5"/>
        <tr r="G11" s="5"/>
        <tr r="G11" s="5"/>
        <tr r="E11" s="5"/>
        <tr r="E11" s="5"/>
        <tr r="F11" s="5"/>
        <tr r="F11" s="5"/>
        <tr r="H11" s="5"/>
        <tr r="H11" s="5"/>
        <tr r="C11" s="5"/>
        <tr r="C11" s="5"/>
        <tr r="D11" s="5"/>
        <tr r="D11" s="5"/>
        <tr r="E18" s="5"/>
        <tr r="E18" s="5"/>
        <tr r="F18" s="5"/>
        <tr r="F18" s="5"/>
        <tr r="H18" s="5"/>
        <tr r="H18" s="5"/>
        <tr r="D18" s="5"/>
        <tr r="D18" s="5"/>
        <tr r="C18" s="5"/>
        <tr r="C18" s="5"/>
        <tr r="G18" s="5"/>
        <tr r="G18" s="5"/>
        <tr r="G20" s="5"/>
        <tr r="G20" s="5"/>
        <tr r="H20" s="5"/>
        <tr r="H20" s="5"/>
        <tr r="F20" s="5"/>
        <tr r="F20" s="5"/>
        <tr r="A22" s="5"/>
        <tr r="D20" s="5"/>
        <tr r="D20" s="5"/>
        <tr r="C20" s="5"/>
        <tr r="C20" s="5"/>
        <tr r="E20" s="5"/>
        <tr r="E20" s="5"/>
        <tr r="D16" s="5"/>
        <tr r="D16" s="5"/>
        <tr r="C16" s="5"/>
        <tr r="C16" s="5"/>
        <tr r="E16" s="5"/>
        <tr r="E16" s="5"/>
        <tr r="F16" s="5"/>
        <tr r="F16" s="5"/>
        <tr r="G16" s="5"/>
        <tr r="G16" s="5"/>
        <tr r="H16" s="5"/>
        <tr r="H16" s="5"/>
        <tr r="D14" s="5"/>
        <tr r="D14" s="5"/>
        <tr r="E14" s="5"/>
        <tr r="E14" s="5"/>
        <tr r="G14" s="5"/>
        <tr r="G14" s="5"/>
        <tr r="H14" s="5"/>
        <tr r="H14" s="5"/>
        <tr r="F14" s="5"/>
        <tr r="F14" s="5"/>
        <tr r="H13" s="5"/>
        <tr r="H13" s="5"/>
        <tr r="G13" s="5"/>
        <tr r="G13" s="5"/>
        <tr r="C13" s="5"/>
        <tr r="C13" s="5"/>
        <tr r="E13" s="5"/>
        <tr r="E13" s="5"/>
        <tr r="D13" s="5"/>
        <tr r="D13" s="5"/>
        <tr r="F13" s="5"/>
        <tr r="F13" s="5"/>
        <tr r="H19" s="5"/>
        <tr r="H19" s="5"/>
        <tr r="E19" s="5"/>
        <tr r="E19" s="5"/>
        <tr r="D19" s="5"/>
        <tr r="D19" s="5"/>
        <tr r="G19" s="5"/>
        <tr r="G19" s="5"/>
        <tr r="F19" s="5"/>
        <tr r="F19" s="5"/>
        <tr r="C19" s="5"/>
        <tr r="C19" s="5"/>
        <tr r="B12" s="5"/>
        <tr r="B17" s="5"/>
        <tr r="B15" s="5"/>
        <tr r="B11" s="5"/>
        <tr r="B18" s="5"/>
        <tr r="B20" s="5"/>
        <tr r="B16" s="5"/>
        <tr r="B14" s="5"/>
        <tr r="B13" s="5"/>
        <tr r="B19" s="5"/>
        <tr r="B10" s="5"/>
        <tr r="F33" s="5"/>
        <tr r="F33" s="5"/>
        <tr r="E33" s="5"/>
        <tr r="E33" s="5"/>
        <tr r="G33" s="5"/>
        <tr r="G33" s="5"/>
        <tr r="H33" s="5"/>
        <tr r="H33" s="5"/>
        <tr r="D33" s="5"/>
        <tr r="D33" s="5"/>
        <tr r="A33" s="5"/>
        <tr r="A33" s="5"/>
        <tr r="G31" s="5"/>
        <tr r="G31" s="5"/>
        <tr r="F31" s="5"/>
        <tr r="F31" s="5"/>
        <tr r="D31" s="5"/>
        <tr r="D31" s="5"/>
        <tr r="H31" s="5"/>
        <tr r="H31" s="5"/>
        <tr r="C31" s="5"/>
        <tr r="C31" s="5"/>
        <tr r="F32" s="5"/>
        <tr r="F32" s="5"/>
        <tr r="E32" s="5"/>
        <tr r="E32" s="5"/>
        <tr r="A34" s="5"/>
        <tr r="A34" s="5"/>
        <tr r="F34" s="5"/>
        <tr r="F34" s="5"/>
        <tr r="E28" s="5"/>
        <tr r="E28" s="5"/>
        <tr r="F28" s="5"/>
        <tr r="F28" s="5"/>
        <tr r="G36" s="5"/>
        <tr r="G36" s="5"/>
        <tr r="A36" s="5"/>
        <tr r="A36" s="5"/>
        <tr r="H38" s="5"/>
        <tr r="H38" s="5"/>
        <tr r="D38" s="5"/>
        <tr r="D38" s="5"/>
        <tr r="G38" s="5"/>
        <tr r="G38" s="5"/>
        <tr r="C38" s="5"/>
        <tr r="C38" s="5"/>
        <tr r="C30" s="5"/>
        <tr r="C30" s="5"/>
        <tr r="C33" s="5"/>
        <tr r="C33" s="5"/>
        <tr r="F35" s="5"/>
        <tr r="F35" s="5"/>
        <tr r="D36" s="5"/>
        <tr r="D36" s="5"/>
        <tr r="B33" s="5"/>
        <tr r="H32" s="5"/>
        <tr r="H32" s="5"/>
        <tr r="E31" s="5"/>
        <tr r="E31" s="5"/>
        <tr r="D35" s="5"/>
        <tr r="D35" s="5"/>
        <tr r="F29" s="5"/>
        <tr r="F29" s="5"/>
        <tr r="H30" s="5"/>
        <tr r="H30" s="5"/>
        <tr r="F30" s="5"/>
        <tr r="F30" s="5"/>
        <tr r="F36" s="5"/>
        <tr r="F36" s="5"/>
        <tr r="D34" s="5"/>
        <tr r="D34" s="5"/>
        <tr r="F37" s="5"/>
        <tr r="F37" s="5"/>
        <tr r="A37" s="5"/>
        <tr r="A37" s="5"/>
        <tr r="G32" s="5"/>
        <tr r="G32" s="5"/>
        <tr r="C32" s="5"/>
        <tr r="C32" s="5"/>
        <tr r="A31" s="5"/>
        <tr r="A31" s="5"/>
        <tr r="G28" s="5"/>
        <tr r="G28" s="5"/>
        <tr r="C34" s="5"/>
        <tr r="C34" s="5"/>
        <tr r="D28" s="5"/>
        <tr r="D28" s="5"/>
        <tr r="D32" s="5"/>
        <tr r="D32" s="5"/>
        <tr r="A32" s="5"/>
        <tr r="A32" s="5"/>
        <tr r="H35" s="5"/>
        <tr r="H35" s="5"/>
        <tr r="H28" s="5"/>
        <tr r="H28" s="5"/>
        <tr r="A3" s="5"/>
        <tr r="A3" s="5"/>
        <tr r="C28" s="5"/>
        <tr r="C28" s="5"/>
        <tr r="B31" s="5"/>
        <tr r="B32" s="5"/>
        <tr r="C29" s="5"/>
        <tr r="C29" s="5"/>
        <tr r="H34" s="5"/>
        <tr r="H34" s="5"/>
        <tr r="D37" s="5"/>
        <tr r="D37" s="5"/>
        <tr r="G37" s="5"/>
        <tr r="G37" s="5"/>
        <tr r="C37" s="5"/>
        <tr r="C37" s="5"/>
        <tr r="E35" s="5"/>
        <tr r="E35" s="5"/>
        <tr r="E38" s="5"/>
        <tr r="E38" s="5"/>
        <tr r="A29" s="5"/>
        <tr r="A29" s="5"/>
        <tr r="H29" s="5"/>
        <tr r="H29" s="5"/>
        <tr r="A30" s="5"/>
        <tr r="A30" s="5"/>
        <tr r="E36" s="5"/>
        <tr r="E36" s="5"/>
        <tr r="C36" s="5"/>
        <tr r="C36" s="5"/>
        <tr r="G34" s="5"/>
        <tr r="G34" s="5"/>
        <tr r="E37" s="5"/>
        <tr r="E37" s="5"/>
        <tr r="F38" s="5"/>
        <tr r="F38" s="5"/>
        <tr r="E34" s="5"/>
        <tr r="E34" s="5"/>
        <tr r="D30" s="5"/>
        <tr r="D30" s="5"/>
        <tr r="A28" s="5"/>
        <tr r="A28" s="5"/>
        <tr r="B34" s="5"/>
        <tr r="A35" s="5"/>
        <tr r="A35" s="5"/>
        <tr r="H37" s="5"/>
        <tr r="H37" s="5"/>
        <tr r="B37" s="5"/>
        <tr r="A4" s="5"/>
        <tr r="A4" s="5"/>
        <tr r="C35" s="5"/>
        <tr r="C35" s="5"/>
        <tr r="G35" s="5"/>
        <tr r="G35" s="5"/>
        <tr r="B28" s="5"/>
        <tr r="G29" s="5"/>
        <tr r="G29" s="5"/>
        <tr r="H36" s="5"/>
        <tr r="H36" s="5"/>
        <tr r="G30" s="5"/>
        <tr r="G30" s="5"/>
        <tr r="B36" s="5"/>
        <tr r="A38" s="5"/>
        <tr r="D29" s="5"/>
        <tr r="D29" s="5"/>
        <tr r="E29" s="5"/>
        <tr r="E29" s="5"/>
        <tr r="E30" s="5"/>
        <tr r="E30" s="5"/>
        <tr r="B29" s="5"/>
        <tr r="B30" s="5"/>
        <tr r="B35" s="5"/>
        <tr r="E27" s="5"/>
        <tr r="A27" s="5"/>
        <tr r="G27" s="5"/>
        <tr r="C27" s="5"/>
        <tr r="H27" s="5"/>
        <tr r="D27" s="5"/>
        <tr r="E10" s="5"/>
        <tr r="F27" s="5"/>
        <tr r="G10" s="5"/>
        <tr r="D10" s="5"/>
        <tr r="F10" s="5"/>
        <tr r="C10" s="5"/>
        <tr r="H10" s="5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9" Type="http://schemas.openxmlformats.org/officeDocument/2006/relationships/customXml" Target="../customXml/item28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42" Type="http://schemas.openxmlformats.org/officeDocument/2006/relationships/customXml" Target="../customXml/item31.xml"/><Relationship Id="rId7" Type="http://schemas.openxmlformats.org/officeDocument/2006/relationships/styles" Target="styles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5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37" Type="http://schemas.openxmlformats.org/officeDocument/2006/relationships/customXml" Target="../customXml/item26.xml"/><Relationship Id="rId40" Type="http://schemas.openxmlformats.org/officeDocument/2006/relationships/customXml" Target="../customXml/item29.xml"/><Relationship Id="rId45" Type="http://schemas.openxmlformats.org/officeDocument/2006/relationships/volatileDependencies" Target="volatileDependencies.xml"/><Relationship Id="rId5" Type="http://schemas.openxmlformats.org/officeDocument/2006/relationships/theme" Target="theme/theme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36" Type="http://schemas.openxmlformats.org/officeDocument/2006/relationships/customXml" Target="../customXml/item25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4" Type="http://schemas.openxmlformats.org/officeDocument/2006/relationships/customXml" Target="../customXml/item33.xml"/><Relationship Id="rId4" Type="http://schemas.microsoft.com/office/2011/relationships/timelineCache" Target="timelineCaches/timelineCache1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35" Type="http://schemas.openxmlformats.org/officeDocument/2006/relationships/customXml" Target="../customXml/item24.xml"/><Relationship Id="rId43" Type="http://schemas.openxmlformats.org/officeDocument/2006/relationships/customXml" Target="../customXml/item32.xml"/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38" Type="http://schemas.openxmlformats.org/officeDocument/2006/relationships/customXml" Target="../customXml/item27.xml"/><Relationship Id="rId20" Type="http://schemas.openxmlformats.org/officeDocument/2006/relationships/customXml" Target="../customXml/item9.xml"/><Relationship Id="rId41" Type="http://schemas.openxmlformats.org/officeDocument/2006/relationships/customXml" Target="../customXml/item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323850</xdr:colOff>
      <xdr:row>0</xdr:row>
      <xdr:rowOff>104774</xdr:rowOff>
    </xdr:from>
    <xdr:to>
      <xdr:col>8</xdr:col>
      <xdr:colOff>66674</xdr:colOff>
      <xdr:row>6</xdr:row>
      <xdr:rowOff>192404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1">
              <a:extLst>
                <a:ext uri="{FF2B5EF4-FFF2-40B4-BE49-F238E27FC236}">
                  <a16:creationId xmlns:a16="http://schemas.microsoft.com/office/drawing/2014/main" id="{890D5AD1-38FB-4EBB-A78D-18406459E8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1259" y="104774"/>
              <a:ext cx="2808142" cy="13345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rent Allen" refreshedDate="44056.0116375" backgroundQuery="1" createdVersion="3" refreshedVersion="6" minRefreshableVersion="3" recordCount="0" tupleCache="1" supportSubquery="1" supportAdvancedDrill="1" xr:uid="{D892AB06-7434-4F57-96DB-D739E1192B5E}">
  <cacheSource type="external" connectionId="5"/>
  <cacheFields count="5">
    <cacheField name="[Dimension Date].[Date].[Date]" caption="Date" numFmtId="0" hierarchy="3" level="1">
      <sharedItems count="6">
        <s v="[Dimension Date].[Date].&amp;[2014-07-01T00:00:00]" c="7/01/14"/>
        <s v="[Dimension Date].[Date].&amp;[2014-04-01T00:00:00]" c="4/01/14"/>
        <s v="[Dimension Date].[Date].&amp;[2014-10-01T00:00:00]" c="10/01/14"/>
        <s v="[Dimension Date].[Date].&amp;[2014-01-01T00:00:00]" c="1/01/14"/>
        <s v="[Dimension Date].[Date].&amp;[2013-07-01T00:00:00]" c="7/01/13"/>
        <s v="[Dimension Date].[Date].&amp;[2013-10-01T00:00:00]" c="10/01/13"/>
      </sharedItems>
    </cacheField>
    <cacheField name="[Measures].[MeasuresLevel]" caption="MeasuresLevel" numFmtId="0" hierarchy="33">
      <sharedItems count="15">
        <s v="[Measures].[SelectedQuarter]" c="SelectedQuarter"/>
        <s v="[Measures].[Total Sales by State]" c="Total Sales by State"/>
        <s v="[Measures].[Selected Dates]" c="Selected Dates"/>
        <s v="[Measures].[Total Sales by Salesperson]" c="Total Sales by Salesperson"/>
        <s v="[Measures].[Total Profit by Salesperson]" c="Total Profit by Salesperson"/>
        <s v="[Measures].[Profit Margin]" c="Profit Margin"/>
        <s v="[Measures].[SalesRankbyEmployee]" c="SalesRankbyEmployee"/>
        <s v="[Measures].[PQ Sales by Salesperson]" c="PQ Sales by Salesperson"/>
        <s v="[Measures].[PQ Profit by Salesperson]" c="PQ Profit by Salesperson"/>
        <s v="[Measures].[PQ Margin by Salesperson]" c="PQ Margin by Salesperson"/>
        <s v="[Measures].[Total Profit by State]" c="Total Profit by State"/>
        <s v="[Measures].[SalesRankbyState]" c="SalesRankbyState"/>
        <s v="[Measures].[PQ Sales by State]" c="PQ Sales by State"/>
        <s v="[Measures].[PQ Profit by State]" c="PQ Profit by State"/>
        <s v="[Measures].[PQ Margin by State]" c="PQ Margin by State"/>
      </sharedItems>
    </cacheField>
    <cacheField name="[Dimension Date].[Calendar Quarter].[Calendar Quarter]" caption="Calendar Quarter" numFmtId="0" hierarchy="18" level="1">
      <sharedItems count="6">
        <s v="[Dimension Date].[Calendar Quarter].&amp;[CY2014Q3]" c="CY2014Q3"/>
        <s v="[Dimension Date].[Calendar Quarter].&amp;[CY2014Q2]" c="CY2014Q2"/>
        <s v="[Dimension Date].[Calendar Quarter].&amp;[CY2014Q4]" c="CY2014Q4"/>
        <s v="[Dimension Date].[Calendar Quarter].&amp;[CY2014Q1]" c="CY2014Q1"/>
        <s v="[Dimension Date].[Calendar Quarter].&amp;[CY2013Q3]" c="CY2013Q3"/>
        <s v="[Dimension Date].[Calendar Quarter].&amp;[CY2013Q4]" c="CY2013Q4"/>
      </sharedItems>
    </cacheField>
    <cacheField name="[Dimension City].[State Province].[State Province]" caption="State Province" numFmtId="0" hierarchy="2" level="1">
      <sharedItems count="16">
        <s v="[Dimension City].[State Province].&amp;[Alabama]" c="Alabama"/>
        <s v="[Dimension City].[State Province].&amp;[Texas]" c="Texas"/>
        <s v="[Dimension City].[State Province].&amp;[Pennsylvania]" c="Pennsylvania"/>
        <s v="[Dimension City].[State Province].&amp;[California]" c="California"/>
        <s v="[Dimension City].[State Province].&amp;[New York]" c="New York"/>
        <s v="[Dimension City].[State Province].&amp;[New Mexico]" c="New Mexico"/>
        <s v="[Dimension City].[State Province].&amp;[New Jersey]" c="New Jersey"/>
        <s v="[Dimension City].[State Province].&amp;[North Carolina]" c="North Carolina"/>
        <s v="[Dimension City].[State Province].&amp;[Illinois]" c="Illinois"/>
        <s v="[Dimension City].[State Province].&amp;[Florida]" c="Florida"/>
        <s v="[Dimension City].[State Province].&amp;[Ohio]" c="Ohio"/>
        <s v="[Dimension City].[State Province].&amp;[Colorado]" c="Colorado"/>
        <s v="[Dimension City].[State Province].&amp;[Oklahoma]" c="Oklahoma"/>
        <s v="[Dimension City].[State Province].&amp;[Missouri]" c="Missouri"/>
        <s v="[Dimension City].[State Province].&amp;[Washington]" c="Washington"/>
        <s v="[Dimension City].[State Province].&amp;[Minnesota]" c="Minnesota"/>
      </sharedItems>
    </cacheField>
    <cacheField name="[Dimension Employee].[Employee].[Employee]" caption="Employee" numFmtId="0" hierarchy="20" level="1">
      <sharedItems count="10">
        <s v="[Dimension Employee].[Employee].&amp;[Archer Lamble]" c="Archer Lamble"/>
        <s v="[Dimension Employee].[Employee].&amp;[Kayla Woodcock]" c="Kayla Woodcock"/>
        <s v="[Dimension Employee].[Employee].&amp;[Sophia Hinton]" c="Sophia Hinton"/>
        <s v="[Dimension Employee].[Employee].&amp;[Amy Trefl]" c="Amy Trefl"/>
        <s v="[Dimension Employee].[Employee].&amp;[Hudson Hollinworth]" c="Hudson Hollinworth"/>
        <s v="[Dimension Employee].[Employee].&amp;[Lily Code]" c="Lily Code"/>
        <s v="[Dimension Employee].[Employee].&amp;[Jack Potter]" c="Jack Potter"/>
        <s v="[Dimension Employee].[Employee].&amp;[Anthony Grosse]" c="Anthony Grosse"/>
        <s v="[Dimension Employee].[Employee].&amp;[Taj Shand]" c="Taj Shand"/>
        <s v="[Dimension Employee].[Employee].&amp;[Hudson Onslow]" c="Hudson Onslow"/>
      </sharedItems>
    </cacheField>
  </cacheFields>
  <cacheHierarchies count="58">
    <cacheHierarchy uniqueName="[Dimension City].[City Key]" caption="City Key" attribute="1" defaultMemberUniqueName="[Dimension City].[City Key].[All]" allUniqueName="[Dimension City].[City Key].[All]" dimensionUniqueName="[Dimension City]" displayFolder="" count="2" memberValueDatatype="20" unbalanced="0"/>
    <cacheHierarchy uniqueName="[Dimension City].[City]" caption="City" attribute="1" defaultMemberUniqueName="[Dimension City].[City].[All]" allUniqueName="[Dimension City].[City].[All]" dimensionUniqueName="[Dimension City]" displayFolder="" count="2" memberValueDatatype="130" unbalanced="0"/>
    <cacheHierarchy uniqueName="[Dimension City].[State Province]" caption="State Province" attribute="1" defaultMemberUniqueName="[Dimension City].[State Province].[All]" allUniqueName="[Dimension City].[State Province].[All]" dimensionUniqueName="[Dimension City]" displayFolder="" count="2" memberValueDatatype="130" unbalanced="0">
      <fieldsUsage count="2">
        <fieldUsage x="-1"/>
        <fieldUsage x="3"/>
      </fieldsUsage>
    </cacheHierarchy>
    <cacheHierarchy uniqueName="[Dimension Date].[Date]" caption="Date" attribute="1" time="1" keyAttribute="1" defaultMemberUniqueName="[Dimension Date].[Date].[All]" allUniqueName="[Dimension Date].[Date].[All]" dimensionUniqueName="[Dimension Date]" displayFolder="" count="2" memberValueDatatype="7" unbalanced="0">
      <fieldsUsage count="2">
        <fieldUsage x="-1"/>
        <fieldUsage x="0"/>
      </fieldsUsage>
    </cacheHierarchy>
    <cacheHierarchy uniqueName="[Dimension Date].[Day Number]" caption="Day Number" attribute="1" time="1" defaultMemberUniqueName="[Dimension Date].[Day Number].[All]" allUniqueName="[Dimension Date].[Day Number].[All]" dimensionUniqueName="[Dimension Date]" displayFolder="" count="2" memberValueDatatype="20" unbalanced="0"/>
    <cacheHierarchy uniqueName="[Dimension Date].[Day]" caption="Day" attribute="1" time="1" defaultMemberUniqueName="[Dimension Date].[Day].[All]" allUniqueName="[Dimension Date].[Day].[All]" dimensionUniqueName="[Dimension Date]" displayFolder="" count="2" memberValueDatatype="130" unbalanced="0"/>
    <cacheHierarchy uniqueName="[Dimension Date].[Month]" caption="Month" attribute="1" time="1" defaultMemberUniqueName="[Dimension Date].[Month].[All]" allUniqueName="[Dimension Date].[Month].[All]" dimensionUniqueName="[Dimension Date]" displayFolder="" count="2" memberValueDatatype="130" unbalanced="0"/>
    <cacheHierarchy uniqueName="[Dimension Date].[Short Month]" caption="Short Month" attribute="1" time="1" defaultMemberUniqueName="[Dimension Date].[Short Month].[All]" allUniqueName="[Dimension Date].[Short Month].[All]" dimensionUniqueName="[Dimension Date]" displayFolder="" count="2" memberValueDatatype="130" unbalanced="0"/>
    <cacheHierarchy uniqueName="[Dimension Date].[Calendar Month Number]" caption="Calendar Month Number" attribute="1" time="1" defaultMemberUniqueName="[Dimension Date].[Calendar Month Number].[All]" allUniqueName="[Dimension Date].[Calendar Month Number].[All]" dimensionUniqueName="[Dimension Date]" displayFolder="" count="2" memberValueDatatype="20" unbalanced="0"/>
    <cacheHierarchy uniqueName="[Dimension Date].[Calendar Month Label]" caption="Calendar Month Label" attribute="1" time="1" defaultMemberUniqueName="[Dimension Date].[Calendar Month Label].[All]" allUniqueName="[Dimension Date].[Calendar Month Label].[All]" dimensionUniqueName="[Dimension Date]" displayFolder="" count="2" memberValueDatatype="130" unbalanced="0"/>
    <cacheHierarchy uniqueName="[Dimension Date].[Calendar Year]" caption="Calendar Year" attribute="1" time="1" defaultMemberUniqueName="[Dimension Date].[Calendar Year].[All]" allUniqueName="[Dimension Date].[Calendar Year].[All]" dimensionUniqueName="[Dimension Date]" displayFolder="" count="2" memberValueDatatype="20" unbalanced="0"/>
    <cacheHierarchy uniqueName="[Dimension Date].[Calendar Year Label]" caption="Calendar Year Label" attribute="1" time="1" defaultMemberUniqueName="[Dimension Date].[Calendar Year Label].[All]" allUniqueName="[Dimension Date].[Calendar Year Label].[All]" dimensionUniqueName="[Dimension Date]" displayFolder="" count="2" memberValueDatatype="130" unbalanced="0"/>
    <cacheHierarchy uniqueName="[Dimension Date].[Fiscal Month Number]" caption="Fiscal Month Number" attribute="1" time="1" defaultMemberUniqueName="[Dimension Date].[Fiscal Month Number].[All]" allUniqueName="[Dimension Date].[Fiscal Month Number].[All]" dimensionUniqueName="[Dimension Date]" displayFolder="" count="2" memberValueDatatype="20" unbalanced="0"/>
    <cacheHierarchy uniqueName="[Dimension Date].[Fiscal Month Label]" caption="Fiscal Month Label" attribute="1" time="1" defaultMemberUniqueName="[Dimension Date].[Fiscal Month Label].[All]" allUniqueName="[Dimension Date].[Fiscal Month Label].[All]" dimensionUniqueName="[Dimension Date]" displayFolder="" count="2" memberValueDatatype="130" unbalanced="0"/>
    <cacheHierarchy uniqueName="[Dimension Date].[Fiscal Year]" caption="Fiscal Year" attribute="1" time="1" defaultMemberUniqueName="[Dimension Date].[Fiscal Year].[All]" allUniqueName="[Dimension Date].[Fiscal Year].[All]" dimensionUniqueName="[Dimension Date]" displayFolder="" count="2" memberValueDatatype="20" unbalanced="0"/>
    <cacheHierarchy uniqueName="[Dimension Date].[Fiscal Year Label]" caption="Fiscal Year Label" attribute="1" time="1" defaultMemberUniqueName="[Dimension Date].[Fiscal Year Label].[All]" allUniqueName="[Dimension Date].[Fiscal Year Label].[All]" dimensionUniqueName="[Dimension Date]" displayFolder="" count="2" memberValueDatatype="130" unbalanced="0"/>
    <cacheHierarchy uniqueName="[Dimension Date].[ISO Week Number]" caption="ISO Week Number" attribute="1" time="1" defaultMemberUniqueName="[Dimension Date].[ISO Week Number].[All]" allUniqueName="[Dimension Date].[ISO Week Number].[All]" dimensionUniqueName="[Dimension Date]" displayFolder="" count="2" memberValueDatatype="20" unbalanced="0"/>
    <cacheHierarchy uniqueName="[Dimension Date].[Quarter]" caption="Quarter" attribute="1" time="1" defaultMemberUniqueName="[Dimension Date].[Quarter].[All]" allUniqueName="[Dimension Date].[Quarter].[All]" dimensionUniqueName="[Dimension Date]" displayFolder="" count="2" memberValueDatatype="5" unbalanced="0"/>
    <cacheHierarchy uniqueName="[Dimension Date].[Calendar Quarter]" caption="Calendar Quarter" attribute="1" time="1" defaultMemberUniqueName="[Dimension Date].[Calendar Quarter].[All]" allUniqueName="[Dimension Date].[Calendar Quarter].[All]" dimensionUniqueName="[Dimension Date]" displayFolder="" count="2" memberValueDatatype="130" unbalanced="0">
      <fieldsUsage count="2">
        <fieldUsage x="-1"/>
        <fieldUsage x="2"/>
      </fieldsUsage>
    </cacheHierarchy>
    <cacheHierarchy uniqueName="[Dimension Employee].[Employee Key]" caption="Employee Key" attribute="1" defaultMemberUniqueName="[Dimension Employee].[Employee Key].[All]" allUniqueName="[Dimension Employee].[Employee Key].[All]" dimensionUniqueName="[Dimension Employee]" displayFolder="" count="2" memberValueDatatype="20" unbalanced="0"/>
    <cacheHierarchy uniqueName="[Dimension Employee].[Employee]" caption="Employee" attribute="1" defaultMemberUniqueName="[Dimension Employee].[Employee].[All]" allUniqueName="[Dimension Employee].[Employee].[All]" allCaption="All" dimensionUniqueName="[Dimension Employee]" displayFolder="" count="2" memberValueDatatype="130" unbalanced="0">
      <fieldsUsage count="2">
        <fieldUsage x="-1"/>
        <fieldUsage x="4"/>
      </fieldsUsage>
    </cacheHierarchy>
    <cacheHierarchy uniqueName="[Fact Sale].[Sale Key]" caption="Sale Key" attribute="1" defaultMemberUniqueName="[Fact Sale].[Sale Key].[All]" allUniqueName="[Fact Sale].[Sale Key].[All]" dimensionUniqueName="[Fact Sale]" displayFolder="" count="2" memberValueDatatype="20" unbalanced="0"/>
    <cacheHierarchy uniqueName="[Fact Sale].[City Key]" caption="City Key" attribute="1" defaultMemberUniqueName="[Fact Sale].[City Key].[All]" allUniqueName="[Fact Sale].[City Key].[All]" dimensionUniqueName="[Fact Sale]" displayFolder="" count="2" memberValueDatatype="20" unbalanced="0"/>
    <cacheHierarchy uniqueName="[Fact Sale].[Invoice Date Key]" caption="Invoice Date Key" attribute="1" time="1" defaultMemberUniqueName="[Fact Sale].[Invoice Date Key].[All]" allUniqueName="[Fact Sale].[Invoice Date Key].[All]" dimensionUniqueName="[Fact Sale]" displayFolder="" count="2" memberValueDatatype="7" unbalanced="0"/>
    <cacheHierarchy uniqueName="[Fact Sale].[Delivery Date Key]" caption="Delivery Date Key" attribute="1" time="1" defaultMemberUniqueName="[Fact Sale].[Delivery Date Key].[All]" allUniqueName="[Fact Sale].[Delivery Date Key].[All]" dimensionUniqueName="[Fact Sale]" displayFolder="" count="2" memberValueDatatype="7" unbalanced="0"/>
    <cacheHierarchy uniqueName="[Fact Sale].[Salesperson Key]" caption="Salesperson Key" attribute="1" defaultMemberUniqueName="[Fact Sale].[Salesperson Key].[All]" allUniqueName="[Fact Sale].[Salesperson Key].[All]" dimensionUniqueName="[Fact Sale]" displayFolder="" count="2" memberValueDatatype="20" unbalanced="0"/>
    <cacheHierarchy uniqueName="[Fact Sale].[Quantity]" caption="Quantity" attribute="1" defaultMemberUniqueName="[Fact Sale].[Quantity].[All]" allUniqueName="[Fact Sale].[Quantity].[All]" dimensionUniqueName="[Fact Sale]" displayFolder="" count="2" memberValueDatatype="20" unbalanced="0"/>
    <cacheHierarchy uniqueName="[Fact Sale].[Unit Price]" caption="Unit Price" attribute="1" defaultMemberUniqueName="[Fact Sale].[Unit Price].[All]" allUniqueName="[Fact Sale].[Unit Price].[All]" dimensionUniqueName="[Fact Sale]" displayFolder="" count="2" memberValueDatatype="5" unbalanced="0"/>
    <cacheHierarchy uniqueName="[Fact Sale].[Tax Rate]" caption="Tax Rate" attribute="1" defaultMemberUniqueName="[Fact Sale].[Tax Rate].[All]" allUniqueName="[Fact Sale].[Tax Rate].[All]" dimensionUniqueName="[Fact Sale]" displayFolder="" count="2" memberValueDatatype="5" unbalanced="0"/>
    <cacheHierarchy uniqueName="[Fact Sale].[Total Excluding Tax]" caption="Total Excluding Tax" attribute="1" defaultMemberUniqueName="[Fact Sale].[Total Excluding Tax].[All]" allUniqueName="[Fact Sale].[Total Excluding Tax].[All]" dimensionUniqueName="[Fact Sale]" displayFolder="" count="2" memberValueDatatype="5" unbalanced="0"/>
    <cacheHierarchy uniqueName="[Fact Sale].[Tax Amount]" caption="Tax Amount" attribute="1" defaultMemberUniqueName="[Fact Sale].[Tax Amount].[All]" allUniqueName="[Fact Sale].[Tax Amount].[All]" dimensionUniqueName="[Fact Sale]" displayFolder="" count="2" memberValueDatatype="5" unbalanced="0"/>
    <cacheHierarchy uniqueName="[Fact Sale].[Profit]" caption="Profit" attribute="1" defaultMemberUniqueName="[Fact Sale].[Profit].[All]" allUniqueName="[Fact Sale].[Profit].[All]" dimensionUniqueName="[Fact Sale]" displayFolder="" count="2" memberValueDatatype="5" unbalanced="0"/>
    <cacheHierarchy uniqueName="[Fact Sale].[Total Including Tax]" caption="Total Including Tax" attribute="1" defaultMemberUniqueName="[Fact Sale].[Total Including Tax].[All]" allUniqueName="[Fact Sale].[Total Including Tax].[All]" dimensionUniqueName="[Fact Sale]" displayFolder="" count="2" memberValueDatatype="5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1"/>
      </fieldsUsage>
    </cacheHierarchy>
    <cacheHierarchy uniqueName="[Measures].[Sum of Total Excluding Tax]" caption="Sum of Total Excluding Tax" measure="1" displayFolder="" measureGroup="Fact Sale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Fact Sale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Total Sales]" caption="Total Sales" measure="1" displayFolder="" measureGroup="Fact Sale" count="0"/>
    <cacheHierarchy uniqueName="[Measures].[Total Profit]" caption="Total Profit" measure="1" displayFolder="" measureGroup="Fact Sale" count="0"/>
    <cacheHierarchy uniqueName="[Measures].[Profit Margin]" caption="Profit Margin" measure="1" displayFolder="" measureGroup="Fact Sale" count="0"/>
    <cacheHierarchy uniqueName="[Measures].[SalesRankbyState]" caption="SalesRankbyState" measure="1" displayFolder="" measureGroup="Fact Sale" count="0"/>
    <cacheHierarchy uniqueName="[Measures].[PQ Sales by State]" caption="PQ Sales by State" measure="1" displayFolder="" measureGroup="Fact Sale" count="0"/>
    <cacheHierarchy uniqueName="[Measures].[Total Sales by State]" caption="Total Sales by State" measure="1" displayFolder="" measureGroup="Fact Sale" count="0"/>
    <cacheHierarchy uniqueName="[Measures].[Total Profit by State]" caption="Total Profit by State" measure="1" displayFolder="" measureGroup="Fact Sale" count="0"/>
    <cacheHierarchy uniqueName="[Measures].[SalesRankbyEmployee]" caption="SalesRankbyEmployee" measure="1" displayFolder="" measureGroup="Fact Sale" count="0"/>
    <cacheHierarchy uniqueName="[Measures].[PQ Profit by State]" caption="PQ Profit by State" measure="1" displayFolder="" measureGroup="Fact Sale" count="0"/>
    <cacheHierarchy uniqueName="[Measures].[PQ Margin by State]" caption="PQ Margin by State" measure="1" displayFolder="" measureGroup="Fact Sale" count="0"/>
    <cacheHierarchy uniqueName="[Measures].[Selected Dates]" caption="Selected Dates" measure="1" displayFolder="" measureGroup="Dimension Date" count="0"/>
    <cacheHierarchy uniqueName="[Measures].[Total Sales by Salesperson]" caption="Total Sales by Salesperson" measure="1" displayFolder="" measureGroup="Fact Sale" count="0"/>
    <cacheHierarchy uniqueName="[Measures].[Total Profit by Salesperson]" caption="Total Profit by Salesperson" measure="1" displayFolder="" measureGroup="Fact Sale" count="0"/>
    <cacheHierarchy uniqueName="[Measures].[PQ Profit by Salesperson]" caption="PQ Profit by Salesperson" measure="1" displayFolder="" measureGroup="Fact Sale" count="0"/>
    <cacheHierarchy uniqueName="[Measures].[PQ Sales by Salesperson]" caption="PQ Sales by Salesperson" measure="1" displayFolder="" measureGroup="Fact Sale" count="0"/>
    <cacheHierarchy uniqueName="[Measures].[PQ Margin by Salesperson]" caption="PQ Margin by Salesperson" measure="1" displayFolder="" measureGroup="Fact Sale" count="0"/>
    <cacheHierarchy uniqueName="[Measures].[SelectedQuarter]" caption="SelectedQuarter" measure="1" displayFolder="" measureGroup="Fact Sale" count="0"/>
    <cacheHierarchy uniqueName="[Measures].[__XL_Count Fact Sale]" caption="__XL_Count Fact Sale" measure="1" displayFolder="" measureGroup="Fact Sale" count="0" hidden="1"/>
    <cacheHierarchy uniqueName="[Measures].[__XL_Count Dimension City]" caption="__XL_Count Dimension City" measure="1" displayFolder="" measureGroup="Dimension City" count="0" hidden="1"/>
    <cacheHierarchy uniqueName="[Measures].[__XL_Count Dimension Date]" caption="__XL_Count Dimension Date" measure="1" displayFolder="" measureGroup="Dimension Date" count="0" hidden="1"/>
    <cacheHierarchy uniqueName="[Measures].[__XL_Count Dimension Employee]" caption="__XL_Count Dimension Employee" measure="1" displayFolder="" measureGroup="Dimension Employee" count="0" hidden="1"/>
    <cacheHierarchy uniqueName="[Measures].[__No measures defined]" caption="__No measures defined" measure="1" displayFolder="" count="0" hidden="1"/>
  </cacheHierarchies>
  <kpis count="0"/>
  <tupleCache>
    <entries count="870">
      <s v="CY2014Q3" in="0">
        <tpls c="2">
          <tpl hier="3" item="0"/>
          <tpl fld="1" item="0"/>
        </tpls>
      </s>
      <s v="For the period: July 1, 2014 to September 30, 2014" in="0">
        <tpls c="2">
          <tpl hier="3" item="0"/>
          <tpl fld="1" item="2"/>
        </tpls>
      </s>
      <n v="0.47723173995404605" in="1">
        <tpls c="3">
          <tpl hier="3" item="0"/>
          <tpl fld="4" item="7"/>
          <tpl fld="1" item="9"/>
        </tpls>
      </n>
      <n v="0.49081601559275695" in="1">
        <tpls c="3">
          <tpl hier="3" item="0"/>
          <tpl fld="4" item="7"/>
          <tpl fld="1" item="5"/>
        </tpls>
      </n>
      <n v="0.49832048687325425" in="1">
        <tpls c="3">
          <tpl hier="3" item="0"/>
          <tpl fld="4" item="3"/>
          <tpl fld="1" item="9"/>
        </tpls>
      </n>
      <n v="0.49772912514959722" in="1">
        <tpls c="3">
          <tpl hier="3" item="0"/>
          <tpl fld="4" item="3"/>
          <tpl fld="1" item="5"/>
        </tpls>
      </n>
      <n v="595070.35000000009" in="2">
        <tpls c="3">
          <tpl hier="3" item="0"/>
          <tpl fld="4" item="7"/>
          <tpl fld="1" item="8"/>
        </tpls>
      </n>
      <n v="602649.49999999988" in="2">
        <tpls c="3">
          <tpl hier="3" item="0"/>
          <tpl fld="4" item="7"/>
          <tpl fld="1" item="4"/>
        </tpls>
      </n>
      <n v="594189.50000000023" in="2">
        <tpls c="3">
          <tpl hier="3" item="0"/>
          <tpl fld="4" item="3"/>
          <tpl fld="1" item="8"/>
        </tpls>
      </n>
      <n v="659269.89999999979" in="2">
        <tpls c="3">
          <tpl hier="3" item="0"/>
          <tpl fld="4" item="3"/>
          <tpl fld="1" item="4"/>
        </tpls>
      </n>
      <n v="0.48851828501213063" in="1">
        <tpls c="3">
          <tpl hier="3" item="0"/>
          <tpl fld="4" item="9"/>
          <tpl fld="1" item="9"/>
        </tpls>
      </n>
      <n v="0.49863937399563374" in="1">
        <tpls c="3">
          <tpl hier="3" item="0"/>
          <tpl fld="4" item="9"/>
          <tpl fld="1" item="5"/>
        </tpls>
      </n>
      <n v="1246921.1500000001" in="2">
        <tpls c="3">
          <tpl hier="3" item="0"/>
          <tpl fld="4" item="7"/>
          <tpl fld="1" item="7"/>
        </tpls>
      </n>
      <n v="1227852.1500000004" in="2">
        <tpls c="3">
          <tpl hier="3" item="0"/>
          <tpl fld="4" item="7"/>
          <tpl fld="1" item="3"/>
        </tpls>
      </n>
      <n v="0.50578199317576478" in="1">
        <tpls c="3">
          <tpl hier="3" item="0"/>
          <tpl fld="4" item="5"/>
          <tpl fld="1" item="9"/>
        </tpls>
      </n>
      <n v="0.4981076805900837" in="1">
        <tpls c="3">
          <tpl hier="3" item="0"/>
          <tpl fld="4" item="5"/>
          <tpl fld="1" item="5"/>
        </tpls>
      </n>
      <n v="1192384.2500000002" in="2">
        <tpls c="3">
          <tpl hier="3" item="0"/>
          <tpl fld="4" item="3"/>
          <tpl fld="1" item="7"/>
        </tpls>
      </n>
      <n v="1324555.5999999996" in="2">
        <tpls c="3">
          <tpl hier="3" item="0"/>
          <tpl fld="4" item="3"/>
          <tpl fld="1" item="3"/>
        </tpls>
      </n>
      <n v="0.49497733405843186" in="1">
        <tpls c="3">
          <tpl hier="3" item="0"/>
          <tpl fld="4" item="1"/>
          <tpl fld="1" item="9"/>
        </tpls>
      </n>
      <n v="0.48902144373547413" in="1">
        <tpls c="3">
          <tpl hier="3" item="0"/>
          <tpl fld="4" item="1"/>
          <tpl fld="1" item="5"/>
        </tpls>
      </n>
      <n v="6338809.7499999981" in="2">
        <tpls c="3">
          <tpl hier="3" item="0"/>
          <tpl hier="20" item="4294967295"/>
          <tpl fld="1" item="4"/>
        </tpls>
      </n>
      <n v="6443396.8500000034" in="2">
        <tpls c="3">
          <tpl hier="3" item="0"/>
          <tpl hier="20" item="4294967295"/>
          <tpl fld="1" item="8"/>
        </tpls>
      </n>
      <n v="0.49658408015604283" in="1">
        <tpls c="3">
          <tpl hier="3" item="0"/>
          <tpl hier="20" item="4294967295"/>
          <tpl fld="1" item="5"/>
        </tpls>
      </n>
      <n v="0.49697140691498654" in="1">
        <tpls c="3">
          <tpl hier="3" item="0"/>
          <tpl hier="20" item="4294967295"/>
          <tpl fld="1" item="9"/>
        </tpls>
      </n>
      <n v="604547.30000000005" in="2">
        <tpls c="3">
          <tpl hier="3" item="0"/>
          <tpl fld="4" item="6"/>
          <tpl fld="1" item="4"/>
        </tpls>
      </n>
      <n v="605571.44999999937" in="2">
        <tpls c="3">
          <tpl hier="3" item="0"/>
          <tpl fld="4" item="6"/>
          <tpl fld="1" item="8"/>
        </tpls>
      </n>
      <n v="0.49166062033769703" in="1">
        <tpls c="3">
          <tpl hier="3" item="0"/>
          <tpl fld="4" item="6"/>
          <tpl fld="1" item="5"/>
        </tpls>
      </n>
      <n v="0.49323530823956396" in="1">
        <tpls c="3">
          <tpl hier="3" item="0"/>
          <tpl fld="4" item="6"/>
          <tpl fld="1" item="9"/>
        </tpls>
      </n>
      <n v="653095.39999999979" in="2">
        <tpls c="3">
          <tpl hier="3" item="0"/>
          <tpl fld="4" item="2"/>
          <tpl fld="1" item="4"/>
        </tpls>
      </n>
      <n v="645628.55000000005" in="2">
        <tpls c="3">
          <tpl hier="3" item="0"/>
          <tpl fld="4" item="2"/>
          <tpl fld="1" item="8"/>
        </tpls>
      </n>
      <n v="0.49249785723087103" in="1">
        <tpls c="3">
          <tpl hier="3" item="0"/>
          <tpl fld="4" item="2"/>
          <tpl fld="1" item="5"/>
        </tpls>
      </n>
      <n v="0.5024326556200962" in="1">
        <tpls c="3">
          <tpl hier="3" item="0"/>
          <tpl fld="4" item="2"/>
          <tpl fld="1" item="9"/>
        </tpls>
      </n>
      <n v="10" in="0">
        <tpls c="3">
          <tpl hier="3" item="0"/>
          <tpl fld="4" item="9"/>
          <tpl fld="1" item="6"/>
        </tpls>
      </n>
      <n v="1151161.2999999998" in="2">
        <tpls c="3">
          <tpl hier="3" item="0"/>
          <tpl fld="4" item="9"/>
          <tpl fld="1" item="3"/>
        </tpls>
      </n>
      <n v="1316721.8500000001" in="2">
        <tpls c="3">
          <tpl hier="3" item="0"/>
          <tpl fld="4" item="9"/>
          <tpl fld="1" item="7"/>
        </tpls>
      </n>
      <n v="574014.35" in="2">
        <tpls c="3">
          <tpl hier="3" item="0"/>
          <tpl fld="4" item="9"/>
          <tpl fld="1" item="4"/>
        </tpls>
      </n>
      <n v="643242.69999999995" in="2">
        <tpls c="3">
          <tpl hier="3" item="0"/>
          <tpl fld="4" item="9"/>
          <tpl fld="1" item="8"/>
        </tpls>
      </n>
      <n v="6" in="0">
        <tpls c="3">
          <tpl hier="3" item="0"/>
          <tpl fld="4" item="5"/>
          <tpl fld="1" item="6"/>
        </tpls>
      </n>
      <n v="1272050.0500000003" in="2">
        <tpls c="3">
          <tpl hier="3" item="0"/>
          <tpl fld="4" item="5"/>
          <tpl fld="1" item="3"/>
        </tpls>
      </n>
      <n v="1224811.1999999997" in="2">
        <tpls c="3">
          <tpl hier="3" item="0"/>
          <tpl fld="4" item="5"/>
          <tpl fld="1" item="7"/>
        </tpls>
      </n>
      <n v="633617.9" in="2">
        <tpls c="3">
          <tpl hier="3" item="0"/>
          <tpl fld="4" item="5"/>
          <tpl fld="1" item="4"/>
        </tpls>
      </n>
      <n v="619487.45000000007" in="2">
        <tpls c="3">
          <tpl hier="3" item="0"/>
          <tpl fld="4" item="5"/>
          <tpl fld="1" item="8"/>
        </tpls>
      </n>
      <n v="2" in="0">
        <tpls c="3">
          <tpl hier="3" item="0"/>
          <tpl fld="4" item="1"/>
          <tpl fld="1" item="6"/>
        </tpls>
      </n>
      <n v="1369169.1000000006" in="2">
        <tpls c="3">
          <tpl hier="3" item="0"/>
          <tpl fld="4" item="1"/>
          <tpl fld="1" item="3"/>
        </tpls>
      </n>
      <n v="1386937.75" in="2">
        <tpls c="3">
          <tpl hier="3" item="0"/>
          <tpl fld="4" item="1"/>
          <tpl fld="1" item="7"/>
        </tpls>
      </n>
      <n v="669553.04999999993" in="2">
        <tpls c="3">
          <tpl hier="3" item="0"/>
          <tpl fld="4" item="1"/>
          <tpl fld="1" item="4"/>
        </tpls>
      </n>
      <n v="686502.74999999988" in="2">
        <tpls c="3">
          <tpl hier="3" item="0"/>
          <tpl fld="4" item="1"/>
          <tpl fld="1" item="8"/>
        </tpls>
      </n>
      <n v="587234.85" in="2">
        <tpls c="3">
          <tpl hier="3" item="0"/>
          <tpl fld="4" item="8"/>
          <tpl fld="1" item="4"/>
        </tpls>
      </n>
      <n v="644234.39999999991" in="2">
        <tpls c="3">
          <tpl hier="3" item="0"/>
          <tpl fld="4" item="8"/>
          <tpl fld="1" item="8"/>
        </tpls>
      </n>
      <n v="0.50671659496301658" in="1">
        <tpls c="3">
          <tpl hier="3" item="0"/>
          <tpl fld="4" item="8"/>
          <tpl fld="1" item="5"/>
        </tpls>
      </n>
      <n v="0.49742037761162627" in="1">
        <tpls c="3">
          <tpl hier="3" item="0"/>
          <tpl fld="4" item="8"/>
          <tpl fld="1" item="9"/>
        </tpls>
      </n>
      <n v="9" in="0">
        <tpls c="3">
          <tpl hier="3" item="0"/>
          <tpl fld="4" item="8"/>
          <tpl fld="1" item="6"/>
        </tpls>
      </n>
      <n v="1158901.9500000002" in="2">
        <tpls c="3">
          <tpl hier="3" item="0"/>
          <tpl fld="4" item="8"/>
          <tpl fld="1" item="3"/>
        </tpls>
      </n>
      <n v="1295150.8" in="2">
        <tpls c="3">
          <tpl hier="3" item="0"/>
          <tpl fld="4" item="8"/>
          <tpl fld="1" item="7"/>
        </tpls>
      </n>
      <n v="640161.34999999963" in="2">
        <tpls c="3">
          <tpl hier="3" item="0"/>
          <tpl fld="4" item="4"/>
          <tpl fld="1" item="4"/>
        </tpls>
      </n>
      <n v="707089.20000000007" in="2">
        <tpls c="3">
          <tpl hier="3" item="0"/>
          <tpl fld="4" item="4"/>
          <tpl fld="1" item="8"/>
        </tpls>
      </n>
      <n v="0.50083046491092087" in="1">
        <tpls c="3">
          <tpl hier="3" item="0"/>
          <tpl fld="4" item="4"/>
          <tpl fld="1" item="5"/>
        </tpls>
      </n>
      <n v="0.50175053009784576" in="1">
        <tpls c="3">
          <tpl hier="3" item="0"/>
          <tpl fld="4" item="4"/>
          <tpl fld="1" item="9"/>
        </tpls>
      </n>
      <n v="5" in="0">
        <tpls c="3">
          <tpl hier="3" item="0"/>
          <tpl fld="4" item="4"/>
          <tpl fld="1" item="6"/>
        </tpls>
      </n>
      <n v="1278199.7" in="2">
        <tpls c="3">
          <tpl hier="3" item="0"/>
          <tpl fld="4" item="4"/>
          <tpl fld="1" item="3"/>
        </tpls>
      </n>
      <n v="1409244.5499999998" in="2">
        <tpls c="3">
          <tpl hier="3" item="0"/>
          <tpl fld="4" item="4"/>
          <tpl fld="1" item="7"/>
        </tpls>
      </n>
      <n v="714666.15000000014" in="2">
        <tpls c="3">
          <tpl hier="3" item="0"/>
          <tpl fld="4" item="0"/>
          <tpl fld="1" item="4"/>
        </tpls>
      </n>
      <n v="702380.5" in="2">
        <tpls c="3">
          <tpl hier="3" item="0"/>
          <tpl fld="4" item="0"/>
          <tpl fld="1" item="8"/>
        </tpls>
      </n>
      <n v="0.50073079540408683" in="1">
        <tpls c="3">
          <tpl hier="3" item="0"/>
          <tpl fld="4" item="0"/>
          <tpl fld="1" item="5"/>
        </tpls>
      </n>
      <n v="0.50882508959833472" in="1">
        <tpls c="3">
          <tpl hier="3" item="0"/>
          <tpl fld="4" item="0"/>
          <tpl fld="1" item="9"/>
        </tpls>
      </n>
      <n v="1" in="0">
        <tpls c="3">
          <tpl hier="3" item="0"/>
          <tpl fld="4" item="0"/>
          <tpl fld="1" item="6"/>
        </tpls>
      </n>
      <n v="1427246.25" in="2">
        <tpls c="3">
          <tpl hier="3" item="0"/>
          <tpl fld="4" item="0"/>
          <tpl fld="1" item="3"/>
        </tpls>
      </n>
      <n v="1380396.75" in="2">
        <tpls c="3">
          <tpl hier="3" item="0"/>
          <tpl fld="4" item="0"/>
          <tpl fld="1" item="7"/>
        </tpls>
      </n>
      <n v="1285005.1499999999" in="2">
        <tpls c="3">
          <tpl hier="3" item="0"/>
          <tpl fld="4" item="2"/>
          <tpl fld="1" item="7"/>
        </tpls>
      </n>
      <n v="1227753.6499999992" in="2">
        <tpls c="3">
          <tpl hier="3" item="0"/>
          <tpl fld="4" item="6"/>
          <tpl fld="1" item="7"/>
        </tpls>
      </n>
      <n v="12965327.100000001" in="2">
        <tpls c="3">
          <tpl hier="3" item="0"/>
          <tpl hier="20" item="4294967295"/>
          <tpl fld="1" item="7"/>
        </tpls>
      </n>
      <n v="1326087.8000000003" in="2">
        <tpls c="3">
          <tpl hier="3" item="0"/>
          <tpl fld="4" item="2"/>
          <tpl fld="1" item="3"/>
        </tpls>
      </n>
      <n v="1229602.8500000003" in="2">
        <tpls c="3">
          <tpl hier="3" item="0"/>
          <tpl fld="4" item="6"/>
          <tpl fld="1" item="3"/>
        </tpls>
      </n>
      <n v="12764826.75" in="2">
        <tpls c="3">
          <tpl hier="3" item="0"/>
          <tpl hier="20" item="4294967295"/>
          <tpl fld="1" item="3"/>
        </tpls>
      </n>
      <n v="3" in="0">
        <tpls c="3">
          <tpl hier="3" item="0"/>
          <tpl fld="4" item="2"/>
          <tpl fld="1" item="6"/>
        </tpls>
      </n>
      <n v="7" in="0">
        <tpls c="3">
          <tpl hier="3" item="0"/>
          <tpl fld="4" item="6"/>
          <tpl fld="1" item="6"/>
        </tpls>
      </n>
      <m in="0">
        <tpls c="3">
          <tpl hier="3" item="0"/>
          <tpl hier="20" item="4294967295"/>
          <tpl fld="1" item="6"/>
        </tpls>
      </m>
      <n v="4" in="0">
        <tpls c="3">
          <tpl hier="3" item="0"/>
          <tpl fld="4" item="3"/>
          <tpl fld="1" item="6"/>
        </tpls>
      </n>
      <n v="8" in="0">
        <tpls c="3">
          <tpl hier="3" item="0"/>
          <tpl fld="4" item="7"/>
          <tpl fld="1" item="6"/>
        </tpls>
      </n>
      <n v="396593.50000000012" in="2">
        <tpls c="3">
          <tpl fld="3" item="8"/>
          <tpl hier="3" item="0"/>
          <tpl fld="1" item="1"/>
        </tpls>
      </n>
      <n v="0.51035732482677321" in="1">
        <tpls c="3">
          <tpl fld="3" item="8"/>
          <tpl hier="3" item="0"/>
          <tpl fld="1" item="14"/>
        </tpls>
      </n>
      <n v="0.49538356024493579" in="1">
        <tpls c="3">
          <tpl fld="3" item="8"/>
          <tpl hier="3" item="0"/>
          <tpl fld="1" item="5"/>
        </tpls>
      </n>
      <n v="0.49800115594154359" in="1">
        <tpls c="3">
          <tpl fld="3" item="4"/>
          <tpl hier="3" item="0"/>
          <tpl fld="1" item="14"/>
        </tpls>
      </n>
      <n v="0.48743575461427452" in="1">
        <tpls c="3">
          <tpl fld="3" item="4"/>
          <tpl hier="3" item="0"/>
          <tpl fld="1" item="5"/>
        </tpls>
      </n>
      <n v="518059.80000000005" in="2">
        <tpls c="3">
          <tpl fld="3" item="1"/>
          <tpl hier="3" item="0"/>
          <tpl fld="1" item="13"/>
        </tpls>
      </n>
      <n v="0.51642570821896516" in="1">
        <tpls c="3">
          <tpl fld="3" item="9"/>
          <tpl hier="3" item="0"/>
          <tpl fld="1" item="14"/>
        </tpls>
      </n>
      <n v="0.49453850705831476" in="1">
        <tpls c="3">
          <tpl fld="3" item="9"/>
          <tpl hier="3" item="0"/>
          <tpl fld="1" item="5"/>
        </tpls>
      </n>
      <n v="190514.45000000004" in="2">
        <tpls c="3">
          <tpl fld="3" item="8"/>
          <tpl hier="3" item="0"/>
          <tpl fld="1" item="13"/>
        </tpls>
      </n>
      <n v="196465.9" in="2">
        <tpls c="3">
          <tpl fld="3" item="8"/>
          <tpl hier="3" item="0"/>
          <tpl fld="1" item="10"/>
        </tpls>
      </n>
      <n v="399040.44999999995" in="2">
        <tpls c="3">
          <tpl fld="3" item="7"/>
          <tpl hier="3" item="0"/>
          <tpl fld="1" item="1"/>
        </tpls>
      </n>
      <n v="364386.39999999997" in="2">
        <tpls c="3">
          <tpl fld="3" item="4"/>
          <tpl hier="3" item="0"/>
          <tpl fld="1" item="13"/>
        </tpls>
      </n>
      <n v="315736.89999999985" in="2">
        <tpls c="3">
          <tpl fld="3" item="4"/>
          <tpl hier="3" item="0"/>
          <tpl fld="1" item="10"/>
        </tpls>
      </n>
      <n v="674525.05000000016" in="2">
        <tpls c="3">
          <tpl fld="3" item="3"/>
          <tpl hier="3" item="0"/>
          <tpl fld="1" item="1"/>
        </tpls>
      </n>
      <n v="0.49308027909881241" in="1">
        <tpls c="3">
          <tpl fld="3" item="1"/>
          <tpl hier="3" item="0"/>
          <tpl fld="1" item="14"/>
        </tpls>
      </n>
      <n v="0.5042506207119497" in="1">
        <tpls c="3">
          <tpl fld="3" item="1"/>
          <tpl hier="3" item="0"/>
          <tpl fld="1" item="5"/>
        </tpls>
      </n>
      <n v="186968.69999999998" in="2">
        <tpls c="3">
          <tpl fld="3" item="9"/>
          <tpl hier="3" item="0"/>
          <tpl fld="1" item="13"/>
        </tpls>
      </n>
      <n v="192464.14999999997" in="2">
        <tpls c="3">
          <tpl fld="3" item="9"/>
          <tpl hier="3" item="0"/>
          <tpl fld="1" item="10"/>
        </tpls>
      </n>
      <n v="373296.1999999999" in="2">
        <tpls c="3">
          <tpl fld="3" item="8"/>
          <tpl hier="3" item="0"/>
          <tpl fld="1" item="12"/>
        </tpls>
      </n>
      <n v="7" in="0">
        <tpls c="3">
          <tpl fld="3" item="7"/>
          <tpl hier="3" item="0"/>
          <tpl fld="1" item="11"/>
        </tpls>
      </n>
      <n v="647750.7999999997" in="2">
        <tpls c="3">
          <tpl fld="3" item="4"/>
          <tpl hier="3" item="0"/>
          <tpl fld="1" item="1"/>
        </tpls>
      </n>
      <n v="0.50801889372579412" in="1">
        <tpls c="3">
          <tpl fld="3" item="2"/>
          <tpl hier="3" item="0"/>
          <tpl fld="1" item="14"/>
        </tpls>
      </n>
      <n v="445333.59999999992" in="2">
        <tpls c="3">
          <tpl fld="3" item="1"/>
          <tpl hier="3" item="0"/>
          <tpl fld="1" item="10"/>
        </tpls>
      </n>
      <n v="389179.29999999993" in="2">
        <tpls c="3">
          <tpl fld="3" item="9"/>
          <tpl hier="3" item="0"/>
          <tpl fld="1" item="1"/>
        </tpls>
      </n>
      <n v="362043.75000000006" in="2">
        <tpls c="3">
          <tpl fld="3" item="9"/>
          <tpl hier="3" item="0"/>
          <tpl fld="1" item="12"/>
        </tpls>
      </n>
      <n v="883159.25" in="2">
        <tpls c="3">
          <tpl fld="3" item="1"/>
          <tpl hier="3" item="0"/>
          <tpl fld="1" item="1"/>
        </tpls>
      </n>
      <n v="1050660.1499999999" in="2">
        <tpls c="3">
          <tpl fld="3" item="1"/>
          <tpl hier="3" item="0"/>
          <tpl fld="1" item="12"/>
        </tpls>
      </n>
      <n v="202150.15000000002" in="2">
        <tpls c="3">
          <tpl fld="3" item="7"/>
          <tpl hier="3" item="0"/>
          <tpl fld="1" item="10"/>
        </tpls>
      </n>
      <n v="176272.94999999998" in="2">
        <tpls c="3">
          <tpl fld="3" item="7"/>
          <tpl hier="3" item="0"/>
          <tpl fld="1" item="13"/>
        </tpls>
      </n>
      <n v="0.50659062257974108" in="1">
        <tpls c="3">
          <tpl fld="3" item="7"/>
          <tpl hier="3" item="0"/>
          <tpl fld="1" item="5"/>
        </tpls>
      </n>
      <n v="0.50369514081053912" in="1">
        <tpls c="3">
          <tpl fld="3" item="7"/>
          <tpl hier="3" item="0"/>
          <tpl fld="1" item="14"/>
        </tpls>
      </n>
      <n v="347313.69999999995" in="2">
        <tpls c="3">
          <tpl fld="3" item="3"/>
          <tpl hier="3" item="0"/>
          <tpl fld="1" item="10"/>
        </tpls>
      </n>
      <n v="341472.84999999992" in="2">
        <tpls c="3">
          <tpl fld="3" item="3"/>
          <tpl hier="3" item="0"/>
          <tpl fld="1" item="13"/>
        </tpls>
      </n>
      <n v="0.51490111449530285" in="1">
        <tpls c="3">
          <tpl fld="3" item="3"/>
          <tpl hier="3" item="0"/>
          <tpl fld="1" item="5"/>
        </tpls>
      </n>
      <n v="0.49737260058722293" in="1">
        <tpls c="3">
          <tpl fld="3" item="3"/>
          <tpl hier="3" item="0"/>
          <tpl fld="1" item="14"/>
        </tpls>
      </n>
      <n v="10" in="0">
        <tpls c="3">
          <tpl fld="3" item="10"/>
          <tpl hier="3" item="0"/>
          <tpl fld="1" item="11"/>
        </tpls>
      </n>
      <n v="0.48265698151003394" in="1">
        <tpls c="3">
          <tpl fld="3" item="10"/>
          <tpl hier="3" item="0"/>
          <tpl fld="1" item="5"/>
        </tpls>
      </n>
      <n v="373905.50000000006" in="2">
        <tpls c="3">
          <tpl fld="3" item="10"/>
          <tpl hier="3" item="0"/>
          <tpl fld="1" item="1"/>
        </tpls>
      </n>
      <n v="358996.54999999993" in="2">
        <tpls c="3">
          <tpl fld="3" item="10"/>
          <tpl hier="3" item="0"/>
          <tpl fld="1" item="12"/>
        </tpls>
      </n>
      <n v="0.49798737620180467" in="1">
        <tpls c="3">
          <tpl fld="3" item="10"/>
          <tpl hier="3" item="0"/>
          <tpl fld="1" item="14"/>
        </tpls>
      </n>
      <n v="180468.10000000003" in="2">
        <tpls c="3">
          <tpl fld="3" item="10"/>
          <tpl hier="3" item="0"/>
          <tpl fld="1" item="10"/>
        </tpls>
      </n>
      <n v="178775.74999999994" in="2">
        <tpls c="3">
          <tpl fld="3" item="10"/>
          <tpl hier="3" item="0"/>
          <tpl fld="1" item="13"/>
        </tpls>
      </n>
      <n v="6" in="0">
        <tpls c="3">
          <tpl fld="3" item="6"/>
          <tpl hier="3" item="0"/>
          <tpl fld="1" item="11"/>
        </tpls>
      </n>
      <n v="0.49357138289085689" in="1">
        <tpls c="3">
          <tpl fld="3" item="6"/>
          <tpl hier="3" item="0"/>
          <tpl fld="1" item="14"/>
        </tpls>
      </n>
      <n v="401815.69999999995" in="2">
        <tpls c="3">
          <tpl fld="3" item="6"/>
          <tpl hier="3" item="0"/>
          <tpl fld="1" item="1"/>
        </tpls>
      </n>
      <n v="440950.2" in="2">
        <tpls c="3">
          <tpl fld="3" item="6"/>
          <tpl hier="3" item="0"/>
          <tpl fld="1" item="12"/>
        </tpls>
      </n>
      <n v="0.49186293616700405" in="1">
        <tpls c="3">
          <tpl fld="3" item="6"/>
          <tpl hier="3" item="0"/>
          <tpl fld="1" item="5"/>
        </tpls>
      </n>
      <n v="197638.25000000003" in="2">
        <tpls c="3">
          <tpl fld="3" item="6"/>
          <tpl hier="3" item="0"/>
          <tpl fld="1" item="10"/>
        </tpls>
      </n>
      <n v="217640.39999999994" in="2">
        <tpls c="3">
          <tpl fld="3" item="6"/>
          <tpl hier="3" item="0"/>
          <tpl fld="1" item="13"/>
        </tpls>
      </n>
      <n v="2" in="0">
        <tpls c="3">
          <tpl fld="3" item="2"/>
          <tpl hier="3" item="0"/>
          <tpl fld="1" item="11"/>
        </tpls>
      </n>
      <n v="716472.20000000007" in="2">
        <tpls c="3">
          <tpl fld="3" item="2"/>
          <tpl hier="3" item="0"/>
          <tpl fld="1" item="1"/>
        </tpls>
      </n>
      <n v="749560.99999999965" in="2">
        <tpls c="3">
          <tpl fld="3" item="2"/>
          <tpl hier="3" item="0"/>
          <tpl fld="1" item="12"/>
        </tpls>
      </n>
      <n v="0.5091174507538464" in="1">
        <tpls c="3">
          <tpl fld="3" item="2"/>
          <tpl hier="3" item="0"/>
          <tpl fld="1" item="5"/>
        </tpls>
      </n>
      <n v="364768.5" in="2">
        <tpls c="3">
          <tpl fld="3" item="2"/>
          <tpl hier="3" item="0"/>
          <tpl fld="1" item="10"/>
        </tpls>
      </n>
      <n v="380791.14999999979" in="2">
        <tpls c="3">
          <tpl fld="3" item="2"/>
          <tpl hier="3" item="0"/>
          <tpl fld="1" item="13"/>
        </tpls>
      </n>
      <n v="184170.1" in="2">
        <tpls c="3">
          <tpl fld="3" item="5"/>
          <tpl hier="3" item="0"/>
          <tpl fld="1" item="13"/>
        </tpls>
      </n>
      <n v="0.50011551686651445" in="1">
        <tpls c="3">
          <tpl fld="3" item="5"/>
          <tpl hier="3" item="0"/>
          <tpl fld="1" item="5"/>
        </tpls>
      </n>
      <n v="0.47616789634194823" in="1">
        <tpls c="3">
          <tpl fld="3" item="5"/>
          <tpl hier="3" item="0"/>
          <tpl fld="1" item="14"/>
        </tpls>
      </n>
      <n v="202073.44999999998" in="2">
        <tpls c="3">
          <tpl fld="3" item="5"/>
          <tpl hier="3" item="0"/>
          <tpl fld="1" item="10"/>
        </tpls>
      </n>
      <n v="5" in="0">
        <tpls c="3">
          <tpl fld="3" item="5"/>
          <tpl hier="3" item="0"/>
          <tpl fld="1" item="11"/>
        </tpls>
      </n>
      <n v="404053.54999999987" in="2">
        <tpls c="3">
          <tpl fld="3" item="5"/>
          <tpl hier="3" item="0"/>
          <tpl fld="1" item="1"/>
        </tpls>
      </n>
      <n v="386775.55" in="2">
        <tpls c="3">
          <tpl fld="3" item="5"/>
          <tpl hier="3" item="0"/>
          <tpl fld="1" item="12"/>
        </tpls>
      </n>
      <n v="3" in="0">
        <tpls c="3">
          <tpl fld="3" item="3"/>
          <tpl hier="3" item="0"/>
          <tpl fld="1" item="11"/>
        </tpls>
      </n>
      <n v="1" in="0">
        <tpls c="3">
          <tpl fld="3" item="1"/>
          <tpl hier="3" item="0"/>
          <tpl fld="1" item="11"/>
        </tpls>
      </n>
      <n v="9" in="0">
        <tpls c="3">
          <tpl fld="3" item="9"/>
          <tpl hier="3" item="0"/>
          <tpl fld="1" item="11"/>
        </tpls>
      </n>
      <n v="4" in="0">
        <tpls c="3">
          <tpl fld="3" item="4"/>
          <tpl hier="3" item="0"/>
          <tpl fld="1" item="11"/>
        </tpls>
      </n>
      <n v="8" in="0">
        <tpls c="3">
          <tpl fld="3" item="8"/>
          <tpl hier="3" item="0"/>
          <tpl fld="1" item="11"/>
        </tpls>
      </n>
      <n v="686553.4" in="2">
        <tpls c="3">
          <tpl fld="3" item="3"/>
          <tpl hier="3" item="0"/>
          <tpl fld="1" item="12"/>
        </tpls>
      </n>
      <n v="349959.60000000009" in="2">
        <tpls c="3">
          <tpl fld="3" item="7"/>
          <tpl hier="3" item="0"/>
          <tpl fld="1" item="12"/>
        </tpls>
      </n>
      <n v="731697.9" in="2">
        <tpls c="3">
          <tpl fld="3" item="4"/>
          <tpl hier="3" item="0"/>
          <tpl fld="1" item="12"/>
        </tpls>
      </n>
      <m in="0">
        <tpls c="3">
          <tpl hier="2" item="2"/>
          <tpl hier="3" item="0"/>
          <tpl fld="1" item="11"/>
        </tpls>
      </m>
      <n v="12764826.75" in="2">
        <tpls c="3">
          <tpl hier="2" item="2"/>
          <tpl hier="3" item="0"/>
          <tpl fld="1" item="1"/>
        </tpls>
      </n>
      <n v="12965327.100000001" in="2">
        <tpls c="3">
          <tpl hier="2" item="2"/>
          <tpl hier="3" item="0"/>
          <tpl fld="1" item="12"/>
        </tpls>
      </n>
      <n v="6338809.7499999981" in="2">
        <tpls c="3">
          <tpl hier="2" item="2"/>
          <tpl hier="3" item="0"/>
          <tpl fld="1" item="10"/>
        </tpls>
      </n>
      <n v="6443396.8500000034" in="2">
        <tpls c="3">
          <tpl hier="2" item="2"/>
          <tpl hier="3" item="0"/>
          <tpl fld="1" item="13"/>
        </tpls>
      </n>
      <n v="0.49658408015604272" in="1">
        <tpls c="3">
          <tpl hier="2" item="2"/>
          <tpl hier="3" item="0"/>
          <tpl fld="1" item="5"/>
        </tpls>
      </n>
      <n v="0.49697140691498654" in="1">
        <tpls c="3">
          <tpl hier="2" item="2"/>
          <tpl hier="3" item="0"/>
          <tpl fld="1" item="14"/>
        </tpls>
      </n>
      <n v="0.49594763755450294" in="1">
        <tpls c="3">
          <tpl hier="3" item="4"/>
          <tpl fld="4" item="7"/>
          <tpl fld="1" item="9"/>
        </tpls>
      </n>
      <n v="0.47723173995404622" in="1">
        <tpls c="3">
          <tpl hier="3" item="4"/>
          <tpl fld="4" item="7"/>
          <tpl fld="1" item="5"/>
        </tpls>
      </n>
      <n v="0.49032367334410054" in="1">
        <tpls c="3">
          <tpl hier="3" item="4"/>
          <tpl fld="4" item="3"/>
          <tpl fld="1" item="9"/>
        </tpls>
      </n>
      <n v="0.49832048687325425" in="1">
        <tpls c="3">
          <tpl hier="3" item="4"/>
          <tpl fld="4" item="3"/>
          <tpl fld="1" item="5"/>
        </tpls>
      </n>
      <n v="550150.34999999986" in="2">
        <tpls c="3">
          <tpl hier="3" item="4"/>
          <tpl fld="4" item="7"/>
          <tpl fld="1" item="8"/>
        </tpls>
      </n>
      <n v="595070.35000000009" in="2">
        <tpls c="3">
          <tpl hier="3" item="4"/>
          <tpl fld="4" item="7"/>
          <tpl fld="1" item="4"/>
        </tpls>
      </n>
      <n v="586240.29999999993" in="2">
        <tpls c="3">
          <tpl hier="3" item="4"/>
          <tpl fld="4" item="3"/>
          <tpl fld="1" item="8"/>
        </tpls>
      </n>
      <n v="594189.50000000023" in="2">
        <tpls c="3">
          <tpl hier="3" item="4"/>
          <tpl fld="4" item="3"/>
          <tpl fld="1" item="4"/>
        </tpls>
      </n>
      <n v="0.50592837920708933" in="1">
        <tpls c="3">
          <tpl hier="3" item="4"/>
          <tpl fld="4" item="9"/>
          <tpl fld="1" item="9"/>
        </tpls>
      </n>
      <n v="0.48851828501213074" in="1">
        <tpls c="3">
          <tpl hier="3" item="4"/>
          <tpl fld="4" item="9"/>
          <tpl fld="1" item="5"/>
        </tpls>
      </n>
      <n v="1109291.2000000004" in="2">
        <tpls c="3">
          <tpl hier="3" item="4"/>
          <tpl fld="4" item="7"/>
          <tpl fld="1" item="7"/>
        </tpls>
      </n>
      <n v="1246921.1500000001" in="2">
        <tpls c="3">
          <tpl hier="3" item="4"/>
          <tpl fld="4" item="7"/>
          <tpl fld="1" item="3"/>
        </tpls>
      </n>
      <n v="0.4947251232289358" in="1">
        <tpls c="3">
          <tpl hier="3" item="4"/>
          <tpl fld="4" item="5"/>
          <tpl fld="1" item="9"/>
        </tpls>
      </n>
      <n v="0.50578199317576478" in="1">
        <tpls c="3">
          <tpl hier="3" item="4"/>
          <tpl fld="4" item="5"/>
          <tpl fld="1" item="5"/>
        </tpls>
      </n>
      <n v="1195618.9999999995" in="2">
        <tpls c="3">
          <tpl hier="3" item="4"/>
          <tpl fld="4" item="3"/>
          <tpl fld="1" item="7"/>
        </tpls>
      </n>
      <n v="1192384.2500000002" in="2">
        <tpls c="3">
          <tpl hier="3" item="4"/>
          <tpl fld="4" item="3"/>
          <tpl fld="1" item="3"/>
        </tpls>
      </n>
      <n v="0.49774477521892352" in="1">
        <tpls c="3">
          <tpl hier="3" item="4"/>
          <tpl fld="4" item="1"/>
          <tpl fld="1" item="9"/>
        </tpls>
      </n>
      <n v="0.49497733405843181" in="1">
        <tpls c="3">
          <tpl hier="3" item="4"/>
          <tpl fld="4" item="1"/>
          <tpl fld="1" item="5"/>
        </tpls>
      </n>
      <s v="For the period: April 1, 2014 to June 30, 2014" in="0">
        <tpls c="2">
          <tpl hier="3" item="4"/>
          <tpl fld="1" item="2"/>
        </tpls>
      </s>
      <s v="CY2014Q2" in="0">
        <tpls c="2">
          <tpl hier="3" item="4"/>
          <tpl fld="1" item="0"/>
        </tpls>
      </s>
      <n v="6443396.8500000034" in="2">
        <tpls c="3">
          <tpl hier="3" item="4"/>
          <tpl hier="20" item="4294967295"/>
          <tpl fld="1" item="4"/>
        </tpls>
      </n>
      <n v="5700809.8500000006" in="2">
        <tpls c="3">
          <tpl hier="3" item="4"/>
          <tpl hier="20" item="4294967295"/>
          <tpl fld="1" item="8"/>
        </tpls>
      </n>
      <n v="0.49697140691498676" in="1">
        <tpls c="3">
          <tpl hier="3" item="4"/>
          <tpl hier="20" item="4294967295"/>
          <tpl fld="1" item="5"/>
        </tpls>
      </n>
      <n v="0.49763103881299375" in="1">
        <tpls c="3">
          <tpl hier="3" item="4"/>
          <tpl hier="20" item="4294967295"/>
          <tpl fld="1" item="9"/>
        </tpls>
      </n>
      <n v="605571.44999999937" in="2">
        <tpls c="3">
          <tpl hier="3" item="4"/>
          <tpl fld="4" item="6"/>
          <tpl fld="1" item="4"/>
        </tpls>
      </n>
      <n v="534544.65000000014" in="2">
        <tpls c="3">
          <tpl hier="3" item="4"/>
          <tpl fld="4" item="6"/>
          <tpl fld="1" item="8"/>
        </tpls>
      </n>
      <n v="0.49323530823956363" in="1">
        <tpls c="3">
          <tpl hier="3" item="4"/>
          <tpl fld="4" item="6"/>
          <tpl fld="1" item="5"/>
        </tpls>
      </n>
      <n v="0.50073914915365791" in="1">
        <tpls c="3">
          <tpl hier="3" item="4"/>
          <tpl fld="4" item="6"/>
          <tpl fld="1" item="9"/>
        </tpls>
      </n>
      <n v="645628.55000000005" in="2">
        <tpls c="3">
          <tpl hier="3" item="4"/>
          <tpl fld="4" item="2"/>
          <tpl fld="1" item="4"/>
        </tpls>
      </n>
      <n v="576728.20000000007" in="2">
        <tpls c="3">
          <tpl hier="3" item="4"/>
          <tpl fld="4" item="2"/>
          <tpl fld="1" item="8"/>
        </tpls>
      </n>
      <n v="0.50243265562009609" in="1">
        <tpls c="3">
          <tpl hier="3" item="4"/>
          <tpl fld="4" item="2"/>
          <tpl fld="1" item="5"/>
        </tpls>
      </n>
      <n v="0.48974388292712917" in="1">
        <tpls c="3">
          <tpl hier="3" item="4"/>
          <tpl fld="4" item="2"/>
          <tpl fld="1" item="9"/>
        </tpls>
      </n>
      <n v="4" in="0">
        <tpls c="3">
          <tpl hier="3" item="4"/>
          <tpl fld="4" item="9"/>
          <tpl fld="1" item="6"/>
        </tpls>
      </n>
      <n v="1316721.8500000001" in="2">
        <tpls c="3">
          <tpl hier="3" item="4"/>
          <tpl fld="4" item="9"/>
          <tpl fld="1" item="3"/>
        </tpls>
      </n>
      <n v="1147337.1999999997" in="2">
        <tpls c="3">
          <tpl hier="3" item="4"/>
          <tpl fld="4" item="9"/>
          <tpl fld="1" item="7"/>
        </tpls>
      </n>
      <n v="643242.69999999995" in="2">
        <tpls c="3">
          <tpl hier="3" item="4"/>
          <tpl fld="4" item="9"/>
          <tpl fld="1" item="4"/>
        </tpls>
      </n>
      <n v="580470.44999999995" in="2">
        <tpls c="3">
          <tpl hier="3" item="4"/>
          <tpl fld="4" item="9"/>
          <tpl fld="1" item="8"/>
        </tpls>
      </n>
      <n v="9" in="0">
        <tpls c="3">
          <tpl hier="3" item="4"/>
          <tpl fld="4" item="5"/>
          <tpl fld="1" item="6"/>
        </tpls>
      </n>
      <n v="1224811.1999999997" in="2">
        <tpls c="3">
          <tpl hier="3" item="4"/>
          <tpl fld="4" item="5"/>
          <tpl fld="1" item="3"/>
        </tpls>
      </n>
      <n v="1032701.8500000002" in="2">
        <tpls c="3">
          <tpl hier="3" item="4"/>
          <tpl fld="4" item="5"/>
          <tpl fld="1" item="7"/>
        </tpls>
      </n>
      <n v="619487.45000000007" in="2">
        <tpls c="3">
          <tpl hier="3" item="4"/>
          <tpl fld="4" item="5"/>
          <tpl fld="1" item="4"/>
        </tpls>
      </n>
      <n v="510903.5500000001" in="2">
        <tpls c="3">
          <tpl hier="3" item="4"/>
          <tpl fld="4" item="5"/>
          <tpl fld="1" item="8"/>
        </tpls>
      </n>
      <n v="2" in="0">
        <tpls c="3">
          <tpl hier="3" item="4"/>
          <tpl fld="4" item="1"/>
          <tpl fld="1" item="6"/>
        </tpls>
      </n>
      <n v="1386937.75" in="2">
        <tpls c="3">
          <tpl hier="3" item="4"/>
          <tpl fld="4" item="1"/>
          <tpl fld="1" item="3"/>
        </tpls>
      </n>
      <n v="1249997.3499999999" in="2">
        <tpls c="3">
          <tpl hier="3" item="4"/>
          <tpl fld="4" item="1"/>
          <tpl fld="1" item="7"/>
        </tpls>
      </n>
      <n v="686502.74999999988" in="2">
        <tpls c="3">
          <tpl hier="3" item="4"/>
          <tpl fld="4" item="1"/>
          <tpl fld="1" item="4"/>
        </tpls>
      </n>
      <n v="622179.65" in="2">
        <tpls c="3">
          <tpl hier="3" item="4"/>
          <tpl fld="4" item="1"/>
          <tpl fld="1" item="8"/>
        </tpls>
      </n>
      <n v="644234.39999999991" in="2">
        <tpls c="3">
          <tpl hier="3" item="4"/>
          <tpl fld="4" item="8"/>
          <tpl fld="1" item="4"/>
        </tpls>
      </n>
      <n v="582595.9" in="2">
        <tpls c="3">
          <tpl hier="3" item="4"/>
          <tpl fld="4" item="8"/>
          <tpl fld="1" item="8"/>
        </tpls>
      </n>
      <n v="0.49742037761162627" in="1">
        <tpls c="3">
          <tpl hier="3" item="4"/>
          <tpl fld="4" item="8"/>
          <tpl fld="1" item="5"/>
        </tpls>
      </n>
      <n v="0.49934391011060664" in="1">
        <tpls c="3">
          <tpl hier="3" item="4"/>
          <tpl fld="4" item="8"/>
          <tpl fld="1" item="9"/>
        </tpls>
      </n>
      <n v="5" in="0">
        <tpls c="3">
          <tpl hier="3" item="4"/>
          <tpl fld="4" item="8"/>
          <tpl fld="1" item="6"/>
        </tpls>
      </n>
      <n v="1295150.8" in="2">
        <tpls c="3">
          <tpl hier="3" item="4"/>
          <tpl fld="4" item="8"/>
          <tpl fld="1" item="3"/>
        </tpls>
      </n>
      <n v="1166722.7500000005" in="2">
        <tpls c="3">
          <tpl hier="3" item="4"/>
          <tpl fld="4" item="8"/>
          <tpl fld="1" item="7"/>
        </tpls>
      </n>
      <n v="707089.20000000007" in="2">
        <tpls c="3">
          <tpl hier="3" item="4"/>
          <tpl fld="4" item="4"/>
          <tpl fld="1" item="4"/>
        </tpls>
      </n>
      <n v="532424.15" in="2">
        <tpls c="3">
          <tpl hier="3" item="4"/>
          <tpl fld="4" item="4"/>
          <tpl fld="1" item="8"/>
        </tpls>
      </n>
      <n v="0.50175053009784576" in="1">
        <tpls c="3">
          <tpl hier="3" item="4"/>
          <tpl fld="4" item="4"/>
          <tpl fld="1" item="5"/>
        </tpls>
      </n>
      <n v="0.50344842748056984" in="1">
        <tpls c="3">
          <tpl hier="3" item="4"/>
          <tpl fld="4" item="4"/>
          <tpl fld="1" item="9"/>
        </tpls>
      </n>
      <n v="1" in="0">
        <tpls c="3">
          <tpl hier="3" item="4"/>
          <tpl fld="4" item="4"/>
          <tpl fld="1" item="6"/>
        </tpls>
      </n>
      <n v="1409244.5499999998" in="2">
        <tpls c="3">
          <tpl hier="3" item="4"/>
          <tpl fld="4" item="4"/>
          <tpl fld="1" item="3"/>
        </tpls>
      </n>
      <n v="1057554.4999999995" in="2">
        <tpls c="3">
          <tpl hier="3" item="4"/>
          <tpl fld="4" item="4"/>
          <tpl fld="1" item="7"/>
        </tpls>
      </n>
      <n v="702380.5" in="2">
        <tpls c="3">
          <tpl hier="3" item="4"/>
          <tpl fld="4" item="0"/>
          <tpl fld="1" item="4"/>
        </tpls>
      </n>
      <n v="624572.65" in="2">
        <tpls c="3">
          <tpl hier="3" item="4"/>
          <tpl fld="4" item="0"/>
          <tpl fld="1" item="8"/>
        </tpls>
      </n>
      <n v="0.50882508959833472" in="1">
        <tpls c="3">
          <tpl hier="3" item="4"/>
          <tpl fld="4" item="0"/>
          <tpl fld="1" item="5"/>
        </tpls>
      </n>
      <n v="0.49903933119089655" in="1">
        <tpls c="3">
          <tpl hier="3" item="4"/>
          <tpl fld="4" item="0"/>
          <tpl fld="1" item="9"/>
        </tpls>
      </n>
      <n v="3" in="0">
        <tpls c="3">
          <tpl hier="3" item="4"/>
          <tpl fld="4" item="0"/>
          <tpl fld="1" item="6"/>
        </tpls>
      </n>
      <n v="1380396.75" in="2">
        <tpls c="3">
          <tpl hier="3" item="4"/>
          <tpl fld="4" item="0"/>
          <tpl fld="1" item="3"/>
        </tpls>
      </n>
      <n v="1251549.95" in="2">
        <tpls c="3">
          <tpl hier="3" item="4"/>
          <tpl fld="4" item="0"/>
          <tpl fld="1" item="7"/>
        </tpls>
      </n>
      <n v="1177611.8500000001" in="2">
        <tpls c="3">
          <tpl hier="3" item="4"/>
          <tpl fld="4" item="2"/>
          <tpl fld="1" item="7"/>
        </tpls>
      </n>
      <n v="1067511.1999999995" in="2">
        <tpls c="3">
          <tpl hier="3" item="4"/>
          <tpl fld="4" item="6"/>
          <tpl fld="1" item="7"/>
        </tpls>
      </n>
      <n v="11455896.849999996" in="2">
        <tpls c="3">
          <tpl hier="3" item="4"/>
          <tpl hier="20" item="4294967295"/>
          <tpl fld="1" item="7"/>
        </tpls>
      </n>
      <n v="1285005.1499999999" in="2">
        <tpls c="3">
          <tpl hier="3" item="4"/>
          <tpl fld="4" item="2"/>
          <tpl fld="1" item="3"/>
        </tpls>
      </n>
      <n v="1227753.6499999992" in="2">
        <tpls c="3">
          <tpl hier="3" item="4"/>
          <tpl fld="4" item="6"/>
          <tpl fld="1" item="3"/>
        </tpls>
      </n>
      <n v="12965327.100000001" in="2">
        <tpls c="3">
          <tpl hier="3" item="4"/>
          <tpl hier="20" item="4294967295"/>
          <tpl fld="1" item="3"/>
        </tpls>
      </n>
      <n v="6" in="0">
        <tpls c="3">
          <tpl hier="3" item="4"/>
          <tpl fld="4" item="2"/>
          <tpl fld="1" item="6"/>
        </tpls>
      </n>
      <n v="8" in="0">
        <tpls c="3">
          <tpl hier="3" item="4"/>
          <tpl fld="4" item="6"/>
          <tpl fld="1" item="6"/>
        </tpls>
      </n>
      <n v="10" in="0">
        <tpls c="3">
          <tpl hier="3" item="4"/>
          <tpl fld="4" item="3"/>
          <tpl fld="1" item="6"/>
        </tpls>
      </n>
      <n v="7" in="0">
        <tpls c="3">
          <tpl hier="3" item="4"/>
          <tpl fld="4" item="7"/>
          <tpl fld="1" item="6"/>
        </tpls>
      </n>
      <n v="820956.30000000016" in="2">
        <tpls c="3">
          <tpl fld="3" item="1"/>
          <tpl hier="3" item="4"/>
          <tpl fld="1" item="12"/>
        </tpls>
      </n>
      <n v="1050660.1499999999" in="2">
        <tpls c="3">
          <tpl fld="3" item="1"/>
          <tpl hier="3" item="4"/>
          <tpl fld="1" item="1"/>
        </tpls>
      </n>
      <n v="518059.80000000005" in="2">
        <tpls c="3">
          <tpl fld="3" item="1"/>
          <tpl hier="3" item="4"/>
          <tpl fld="1" item="10"/>
        </tpls>
      </n>
      <n v="0.49308027909881241" in="1">
        <tpls c="3">
          <tpl fld="3" item="1"/>
          <tpl hier="3" item="4"/>
          <tpl fld="1" item="5"/>
        </tpls>
      </n>
      <n v="0.49407422782430649" in="1">
        <tpls c="3">
          <tpl fld="3" item="1"/>
          <tpl hier="3" item="4"/>
          <tpl fld="1" item="14"/>
        </tpls>
      </n>
      <n v="405613.3499999998" in="2">
        <tpls c="3">
          <tpl fld="3" item="1"/>
          <tpl hier="3" item="4"/>
          <tpl fld="1" item="13"/>
        </tpls>
      </n>
      <n v="731697.9" in="2">
        <tpls c="3">
          <tpl fld="3" item="4"/>
          <tpl hier="3" item="4"/>
          <tpl fld="1" item="1"/>
        </tpls>
      </n>
      <n v="528339.79999999993" in="2">
        <tpls c="3">
          <tpl fld="3" item="4"/>
          <tpl hier="3" item="4"/>
          <tpl fld="1" item="12"/>
        </tpls>
      </n>
      <n v="0.49548406158309483" in="1">
        <tpls c="3">
          <tpl fld="3" item="4"/>
          <tpl hier="3" item="4"/>
          <tpl fld="1" item="14"/>
        </tpls>
      </n>
      <n v="0.49800115594154359" in="1">
        <tpls c="3">
          <tpl fld="3" item="4"/>
          <tpl hier="3" item="4"/>
          <tpl fld="1" item="5"/>
        </tpls>
      </n>
      <n v="261783.94999999998" in="2">
        <tpls c="3">
          <tpl fld="3" item="4"/>
          <tpl hier="3" item="4"/>
          <tpl fld="1" item="13"/>
        </tpls>
      </n>
      <n v="364386.39999999997" in="2">
        <tpls c="3">
          <tpl fld="3" item="4"/>
          <tpl hier="3" item="4"/>
          <tpl fld="1" item="10"/>
        </tpls>
      </n>
      <n v="373296.1999999999" in="2">
        <tpls c="3">
          <tpl fld="3" item="8"/>
          <tpl hier="3" item="4"/>
          <tpl fld="1" item="1"/>
        </tpls>
      </n>
      <n v="390939.4" in="2">
        <tpls c="3">
          <tpl fld="3" item="8"/>
          <tpl hier="3" item="4"/>
          <tpl fld="1" item="12"/>
        </tpls>
      </n>
      <n v="0.51354621713748982" in="1">
        <tpls c="3">
          <tpl fld="3" item="8"/>
          <tpl hier="3" item="4"/>
          <tpl fld="1" item="14"/>
        </tpls>
      </n>
      <n v="0.51035732482677321" in="1">
        <tpls c="3">
          <tpl fld="3" item="8"/>
          <tpl hier="3" item="4"/>
          <tpl fld="1" item="5"/>
        </tpls>
      </n>
      <n v="200765.44999999998" in="2">
        <tpls c="3">
          <tpl fld="3" item="8"/>
          <tpl hier="3" item="4"/>
          <tpl fld="1" item="13"/>
        </tpls>
      </n>
      <n v="190514.45000000004" in="2">
        <tpls c="3">
          <tpl fld="3" item="8"/>
          <tpl hier="3" item="4"/>
          <tpl fld="1" item="10"/>
        </tpls>
      </n>
      <n v="611555.64999999991" in="2">
        <tpls c="3">
          <tpl fld="3" item="3"/>
          <tpl hier="3" item="4"/>
          <tpl fld="1" item="12"/>
        </tpls>
      </n>
      <n v="686553.4" in="2">
        <tpls c="3">
          <tpl fld="3" item="3"/>
          <tpl hier="3" item="4"/>
          <tpl fld="1" item="1"/>
        </tpls>
      </n>
      <n v="341472.84999999992" in="2">
        <tpls c="3">
          <tpl fld="3" item="3"/>
          <tpl hier="3" item="4"/>
          <tpl fld="1" item="10"/>
        </tpls>
      </n>
      <n v="306234.59999999998" in="2">
        <tpls c="3">
          <tpl fld="3" item="3"/>
          <tpl hier="3" item="4"/>
          <tpl fld="1" item="13"/>
        </tpls>
      </n>
      <n v="0.49737260058722293" in="1">
        <tpls c="3">
          <tpl fld="3" item="3"/>
          <tpl hier="3" item="4"/>
          <tpl fld="1" item="5"/>
        </tpls>
      </n>
      <n v="0.500746906679711" in="1">
        <tpls c="3">
          <tpl fld="3" item="3"/>
          <tpl hier="3" item="4"/>
          <tpl fld="1" item="14"/>
        </tpls>
      </n>
      <n v="362043.75000000006" in="2">
        <tpls c="3">
          <tpl fld="3" item="9"/>
          <tpl hier="3" item="4"/>
          <tpl fld="1" item="1"/>
        </tpls>
      </n>
      <n v="374016.5" in="2">
        <tpls c="3">
          <tpl fld="3" item="9"/>
          <tpl hier="3" item="4"/>
          <tpl fld="1" item="12"/>
        </tpls>
      </n>
      <n v="186968.69999999998" in="2">
        <tpls c="3">
          <tpl fld="3" item="9"/>
          <tpl hier="3" item="4"/>
          <tpl fld="1" item="10"/>
        </tpls>
      </n>
      <n v="188546.85" in="2">
        <tpls c="3">
          <tpl fld="3" item="9"/>
          <tpl hier="3" item="4"/>
          <tpl fld="1" item="13"/>
        </tpls>
      </n>
      <n v="0.51642570821896516" in="1">
        <tpls c="3">
          <tpl fld="3" item="9"/>
          <tpl hier="3" item="4"/>
          <tpl fld="1" item="5"/>
        </tpls>
      </n>
      <n v="0.50411372225556894" in="1">
        <tpls c="3">
          <tpl fld="3" item="9"/>
          <tpl hier="3" item="4"/>
          <tpl fld="1" item="14"/>
        </tpls>
      </n>
      <n v="388860.25000000006" in="2">
        <tpls c="3">
          <tpl fld="3" item="6"/>
          <tpl hier="3" item="4"/>
          <tpl fld="1" item="12"/>
        </tpls>
      </n>
      <n v="440950.2" in="2">
        <tpls c="3">
          <tpl fld="3" item="6"/>
          <tpl hier="3" item="4"/>
          <tpl fld="1" item="1"/>
        </tpls>
      </n>
      <n v="217640.39999999994" in="2">
        <tpls c="3">
          <tpl fld="3" item="6"/>
          <tpl hier="3" item="4"/>
          <tpl fld="1" item="10"/>
        </tpls>
      </n>
      <n v="0.46856267772290927" in="1">
        <tpls c="3">
          <tpl fld="3" item="6"/>
          <tpl hier="3" item="4"/>
          <tpl fld="1" item="14"/>
        </tpls>
      </n>
      <n v="0.49357138289085689" in="1">
        <tpls c="3">
          <tpl fld="3" item="6"/>
          <tpl hier="3" item="4"/>
          <tpl fld="1" item="5"/>
        </tpls>
      </n>
      <n v="182205.39999999997" in="2">
        <tpls c="3">
          <tpl fld="3" item="6"/>
          <tpl hier="3" item="4"/>
          <tpl fld="1" item="13"/>
        </tpls>
      </n>
      <n v="263489.5" in="2">
        <tpls c="3">
          <tpl fld="3" item="11"/>
          <tpl hier="3" item="4"/>
          <tpl fld="1" item="12"/>
        </tpls>
      </n>
      <n v="361529.20000000013" in="2">
        <tpls c="3">
          <tpl fld="3" item="11"/>
          <tpl hier="3" item="4"/>
          <tpl fld="1" item="1"/>
        </tpls>
      </n>
      <n v="182595.65000000002" in="2">
        <tpls c="3">
          <tpl fld="3" item="11"/>
          <tpl hier="3" item="4"/>
          <tpl fld="1" item="10"/>
        </tpls>
      </n>
      <n v="131837.54999999999" in="2">
        <tpls c="3">
          <tpl fld="3" item="11"/>
          <tpl hier="3" item="4"/>
          <tpl fld="1" item="13"/>
        </tpls>
      </n>
      <n v="0.50506473612643177" in="1">
        <tpls c="3">
          <tpl fld="3" item="11"/>
          <tpl hier="3" item="4"/>
          <tpl fld="1" item="5"/>
        </tpls>
      </n>
      <n v="0.50035219619757143" in="1">
        <tpls c="3">
          <tpl fld="3" item="11"/>
          <tpl hier="3" item="4"/>
          <tpl fld="1" item="14"/>
        </tpls>
      </n>
      <n v="354251.89999999997" in="2">
        <tpls c="3">
          <tpl fld="3" item="2"/>
          <tpl hier="3" item="4"/>
          <tpl fld="1" item="13"/>
        </tpls>
      </n>
      <n v="380791.14999999979" in="2">
        <tpls c="3">
          <tpl fld="3" item="2"/>
          <tpl hier="3" item="4"/>
          <tpl fld="1" item="10"/>
        </tpls>
      </n>
      <n v="0.50801889372579412" in="1">
        <tpls c="3">
          <tpl fld="3" item="2"/>
          <tpl hier="3" item="4"/>
          <tpl fld="1" item="5"/>
        </tpls>
      </n>
      <n v="687054.10000000021" in="2">
        <tpls c="3">
          <tpl fld="3" item="2"/>
          <tpl hier="3" item="4"/>
          <tpl fld="1" item="12"/>
        </tpls>
      </n>
      <n v="749560.99999999965" in="2">
        <tpls c="3">
          <tpl fld="3" item="2"/>
          <tpl hier="3" item="4"/>
          <tpl fld="1" item="1"/>
        </tpls>
      </n>
      <n v="0.51560990611947422" in="1">
        <tpls c="3">
          <tpl fld="3" item="2"/>
          <tpl hier="3" item="4"/>
          <tpl fld="1" item="14"/>
        </tpls>
      </n>
      <n v="141302.6" in="2">
        <tpls c="3">
          <tpl fld="3" item="5"/>
          <tpl hier="3" item="4"/>
          <tpl fld="1" item="13"/>
        </tpls>
      </n>
      <n v="184170.1" in="2">
        <tpls c="3">
          <tpl fld="3" item="5"/>
          <tpl hier="3" item="4"/>
          <tpl fld="1" item="10"/>
        </tpls>
      </n>
      <n v="0.47616789634194823" in="1">
        <tpls c="3">
          <tpl fld="3" item="5"/>
          <tpl hier="3" item="4"/>
          <tpl fld="1" item="5"/>
        </tpls>
      </n>
      <n v="290871.75000000006" in="2">
        <tpls c="3">
          <tpl fld="3" item="5"/>
          <tpl hier="3" item="4"/>
          <tpl fld="1" item="12"/>
        </tpls>
      </n>
      <n v="386775.55" in="2">
        <tpls c="3">
          <tpl fld="3" item="5"/>
          <tpl hier="3" item="4"/>
          <tpl fld="1" item="1"/>
        </tpls>
      </n>
      <n v="0.48579004320632713" in="1">
        <tpls c="3">
          <tpl fld="3" item="5"/>
          <tpl hier="3" item="4"/>
          <tpl fld="1" item="14"/>
        </tpls>
      </n>
      <n v="179510.15000000002" in="2">
        <tpls c="3">
          <tpl fld="3" item="10"/>
          <tpl hier="3" item="4"/>
          <tpl fld="1" item="13"/>
        </tpls>
      </n>
      <n v="178775.74999999994" in="2">
        <tpls c="3">
          <tpl fld="3" item="10"/>
          <tpl hier="3" item="4"/>
          <tpl fld="1" item="10"/>
        </tpls>
      </n>
      <n v="0.4788732150143209" in="1">
        <tpls c="3">
          <tpl fld="3" item="10"/>
          <tpl hier="3" item="4"/>
          <tpl fld="1" item="14"/>
        </tpls>
      </n>
      <n v="374859.4499999999" in="2">
        <tpls c="3">
          <tpl fld="3" item="10"/>
          <tpl hier="3" item="4"/>
          <tpl fld="1" item="12"/>
        </tpls>
      </n>
      <n v="358996.54999999993" in="2">
        <tpls c="3">
          <tpl fld="3" item="10"/>
          <tpl hier="3" item="4"/>
          <tpl fld="1" item="1"/>
        </tpls>
      </n>
      <n v="0.49798737620180467" in="1">
        <tpls c="3">
          <tpl fld="3" item="10"/>
          <tpl hier="3" item="4"/>
          <tpl fld="1" item="5"/>
        </tpls>
      </n>
      <n v="0.49763103881299375" in="1">
        <tpls c="3">
          <tpl hier="2" item="6"/>
          <tpl hier="3" item="4"/>
          <tpl fld="1" item="14"/>
        </tpls>
      </n>
      <n v="0.49697140691498654" in="1">
        <tpls c="3">
          <tpl hier="2" item="6"/>
          <tpl hier="3" item="4"/>
          <tpl fld="1" item="5"/>
        </tpls>
      </n>
      <n v="5700809.8500000006" in="2">
        <tpls c="3">
          <tpl hier="2" item="6"/>
          <tpl hier="3" item="4"/>
          <tpl fld="1" item="13"/>
        </tpls>
      </n>
      <n v="6443396.8500000034" in="2">
        <tpls c="3">
          <tpl hier="2" item="6"/>
          <tpl hier="3" item="4"/>
          <tpl fld="1" item="10"/>
        </tpls>
      </n>
      <n v="11455896.849999996" in="2">
        <tpls c="3">
          <tpl hier="2" item="6"/>
          <tpl hier="3" item="4"/>
          <tpl fld="1" item="12"/>
        </tpls>
      </n>
      <n v="12965327.100000001" in="2">
        <tpls c="3">
          <tpl hier="2" item="6"/>
          <tpl hier="3" item="4"/>
          <tpl fld="1" item="1"/>
        </tpls>
      </n>
      <n v="0.49081601559275656" in="1">
        <tpls c="3">
          <tpl hier="3" item="7"/>
          <tpl fld="4" item="7"/>
          <tpl fld="1" item="9"/>
        </tpls>
      </n>
      <n v="0.50333546817560459" in="1">
        <tpls c="3">
          <tpl hier="3" item="7"/>
          <tpl fld="4" item="7"/>
          <tpl fld="1" item="5"/>
        </tpls>
      </n>
      <n v="0.49772912514959733" in="1">
        <tpls c="3">
          <tpl hier="3" item="7"/>
          <tpl fld="4" item="3"/>
          <tpl fld="1" item="9"/>
        </tpls>
      </n>
      <n v="0.50069492567865859" in="1">
        <tpls c="3">
          <tpl hier="3" item="7"/>
          <tpl fld="4" item="3"/>
          <tpl fld="1" item="5"/>
        </tpls>
      </n>
      <n v="602649.49999999988" in="2">
        <tpls c="3">
          <tpl hier="3" item="7"/>
          <tpl fld="4" item="7"/>
          <tpl fld="1" item="8"/>
        </tpls>
      </n>
      <n v="653991.50000000012" in="2">
        <tpls c="3">
          <tpl hier="3" item="7"/>
          <tpl fld="4" item="7"/>
          <tpl fld="1" item="4"/>
        </tpls>
      </n>
      <n v="659269.89999999979" in="2">
        <tpls c="3">
          <tpl hier="3" item="7"/>
          <tpl fld="4" item="3"/>
          <tpl fld="1" item="8"/>
        </tpls>
      </n>
      <n v="571771.90000000014" in="2">
        <tpls c="3">
          <tpl hier="3" item="7"/>
          <tpl fld="4" item="3"/>
          <tpl fld="1" item="4"/>
        </tpls>
      </n>
      <n v="0.49863937399563385" in="1">
        <tpls c="3">
          <tpl hier="3" item="7"/>
          <tpl fld="4" item="9"/>
          <tpl fld="1" item="9"/>
        </tpls>
      </n>
      <n v="0.49738253665839571" in="1">
        <tpls c="3">
          <tpl hier="3" item="7"/>
          <tpl fld="4" item="9"/>
          <tpl fld="1" item="5"/>
        </tpls>
      </n>
      <n v="1227852.1500000004" in="2">
        <tpls c="3">
          <tpl hier="3" item="7"/>
          <tpl fld="4" item="7"/>
          <tpl fld="1" item="7"/>
        </tpls>
      </n>
      <n v="1299315.3500000001" in="2">
        <tpls c="3">
          <tpl hier="3" item="7"/>
          <tpl fld="4" item="7"/>
          <tpl fld="1" item="3"/>
        </tpls>
      </n>
      <n v="0.49810768059008359" in="1">
        <tpls c="3">
          <tpl hier="3" item="7"/>
          <tpl fld="4" item="5"/>
          <tpl fld="1" item="9"/>
        </tpls>
      </n>
      <n v="0.49606455214167561" in="1">
        <tpls c="3">
          <tpl hier="3" item="7"/>
          <tpl fld="4" item="5"/>
          <tpl fld="1" item="5"/>
        </tpls>
      </n>
      <n v="1324555.5999999996" in="2">
        <tpls c="3">
          <tpl hier="3" item="7"/>
          <tpl fld="4" item="3"/>
          <tpl fld="1" item="7"/>
        </tpls>
      </n>
      <n v="1141956.6500000001" in="2">
        <tpls c="3">
          <tpl hier="3" item="7"/>
          <tpl fld="4" item="3"/>
          <tpl fld="1" item="3"/>
        </tpls>
      </n>
      <n v="0.48902144373547407" in="1">
        <tpls c="3">
          <tpl hier="3" item="7"/>
          <tpl fld="4" item="1"/>
          <tpl fld="1" item="9"/>
        </tpls>
      </n>
      <n v="0.48974824919672388" in="1">
        <tpls c="3">
          <tpl hier="3" item="7"/>
          <tpl fld="4" item="1"/>
          <tpl fld="1" item="5"/>
        </tpls>
      </n>
      <s v="For the period: October 1, 2014 to December 31, 2014" in="0">
        <tpls c="2">
          <tpl hier="3" item="7"/>
          <tpl fld="1" item="2"/>
        </tpls>
      </s>
      <s v="CY2014Q4" in="0">
        <tpls c="2">
          <tpl hier="3" item="7"/>
          <tpl fld="1" item="0"/>
        </tpls>
      </s>
      <n v="6362104.9499999993" in="2">
        <tpls c="3">
          <tpl hier="3" item="7"/>
          <tpl hier="20" item="4294967295"/>
          <tpl fld="1" item="4"/>
        </tpls>
      </n>
      <n v="6338809.7499999981" in="2">
        <tpls c="3">
          <tpl hier="3" item="7"/>
          <tpl hier="20" item="4294967295"/>
          <tpl fld="1" item="8"/>
        </tpls>
      </n>
      <n v="0.49794462306906534" in="1">
        <tpls c="3">
          <tpl hier="3" item="7"/>
          <tpl hier="20" item="4294967295"/>
          <tpl fld="1" item="5"/>
        </tpls>
      </n>
      <n v="0.49658408015604272" in="1">
        <tpls c="3">
          <tpl hier="3" item="7"/>
          <tpl hier="20" item="4294967295"/>
          <tpl fld="1" item="9"/>
        </tpls>
      </n>
      <n v="559504.9" in="2">
        <tpls c="3">
          <tpl hier="3" item="7"/>
          <tpl fld="4" item="6"/>
          <tpl fld="1" item="4"/>
        </tpls>
      </n>
      <n v="604547.30000000005" in="2">
        <tpls c="3">
          <tpl hier="3" item="7"/>
          <tpl fld="4" item="6"/>
          <tpl fld="1" item="8"/>
        </tpls>
      </n>
      <n v="0.49317268120521723" in="1">
        <tpls c="3">
          <tpl hier="3" item="7"/>
          <tpl fld="4" item="6"/>
          <tpl fld="1" item="5"/>
        </tpls>
      </n>
      <n v="0.49166062033769675" in="1">
        <tpls c="3">
          <tpl hier="3" item="7"/>
          <tpl fld="4" item="6"/>
          <tpl fld="1" item="9"/>
        </tpls>
      </n>
      <n v="632670.05000000051" in="2">
        <tpls c="3">
          <tpl hier="3" item="7"/>
          <tpl fld="4" item="2"/>
          <tpl fld="1" item="4"/>
        </tpls>
      </n>
      <n v="653095.39999999979" in="2">
        <tpls c="3">
          <tpl hier="3" item="7"/>
          <tpl fld="4" item="2"/>
          <tpl fld="1" item="8"/>
        </tpls>
      </n>
      <n v="0.50682459161718774" in="1">
        <tpls c="3">
          <tpl hier="3" item="7"/>
          <tpl fld="4" item="2"/>
          <tpl fld="1" item="5"/>
        </tpls>
      </n>
      <n v="0.49249785723087086" in="1">
        <tpls c="3">
          <tpl hier="3" item="7"/>
          <tpl fld="4" item="2"/>
          <tpl fld="1" item="9"/>
        </tpls>
      </n>
      <n v="8" in="0">
        <tpls c="3">
          <tpl hier="3" item="7"/>
          <tpl fld="4" item="9"/>
          <tpl fld="1" item="6"/>
        </tpls>
      </n>
      <n v="1234850.1500000001" in="2">
        <tpls c="3">
          <tpl hier="3" item="7"/>
          <tpl fld="4" item="9"/>
          <tpl fld="1" item="3"/>
        </tpls>
      </n>
      <n v="1151161.2999999998" in="2">
        <tpls c="3">
          <tpl hier="3" item="7"/>
          <tpl fld="4" item="9"/>
          <tpl fld="1" item="7"/>
        </tpls>
      </n>
      <n v="614192.90000000014" in="2">
        <tpls c="3">
          <tpl hier="3" item="7"/>
          <tpl fld="4" item="9"/>
          <tpl fld="1" item="4"/>
        </tpls>
      </n>
      <n v="574014.35" in="2">
        <tpls c="3">
          <tpl hier="3" item="7"/>
          <tpl fld="4" item="9"/>
          <tpl fld="1" item="8"/>
        </tpls>
      </n>
      <n v="2" in="0">
        <tpls c="3">
          <tpl hier="3" item="7"/>
          <tpl fld="4" item="5"/>
          <tpl fld="1" item="6"/>
        </tpls>
      </n>
      <n v="1383743.4000000001" in="2">
        <tpls c="3">
          <tpl hier="3" item="7"/>
          <tpl fld="4" item="5"/>
          <tpl fld="1" item="3"/>
        </tpls>
      </n>
      <n v="1272050.0500000003" in="2">
        <tpls c="3">
          <tpl hier="3" item="7"/>
          <tpl fld="4" item="5"/>
          <tpl fld="1" item="7"/>
        </tpls>
      </n>
      <n v="686426.04999999993" in="2">
        <tpls c="3">
          <tpl hier="3" item="7"/>
          <tpl fld="4" item="5"/>
          <tpl fld="1" item="4"/>
        </tpls>
      </n>
      <n v="633617.9" in="2">
        <tpls c="3">
          <tpl hier="3" item="7"/>
          <tpl fld="4" item="5"/>
          <tpl fld="1" item="8"/>
        </tpls>
      </n>
      <n v="4" in="0">
        <tpls c="3">
          <tpl hier="3" item="7"/>
          <tpl fld="4" item="1"/>
          <tpl fld="1" item="6"/>
        </tpls>
      </n>
      <n v="1299646.3000000003" in="2">
        <tpls c="3">
          <tpl hier="3" item="7"/>
          <tpl fld="4" item="1"/>
          <tpl fld="1" item="3"/>
        </tpls>
      </n>
      <n v="1369169.1000000006" in="2">
        <tpls c="3">
          <tpl hier="3" item="7"/>
          <tpl fld="4" item="1"/>
          <tpl fld="1" item="7"/>
        </tpls>
      </n>
      <n v="636499.49999999977" in="2">
        <tpls c="3">
          <tpl hier="3" item="7"/>
          <tpl fld="4" item="1"/>
          <tpl fld="1" item="4"/>
        </tpls>
      </n>
      <n v="669553.04999999993" in="2">
        <tpls c="3">
          <tpl hier="3" item="7"/>
          <tpl fld="4" item="1"/>
          <tpl fld="1" item="8"/>
        </tpls>
      </n>
      <n v="701927.5500000004" in="2">
        <tpls c="3">
          <tpl hier="3" item="7"/>
          <tpl fld="4" item="8"/>
          <tpl fld="1" item="4"/>
        </tpls>
      </n>
      <n v="587234.85" in="2">
        <tpls c="3">
          <tpl hier="3" item="7"/>
          <tpl fld="4" item="8"/>
          <tpl fld="1" item="8"/>
        </tpls>
      </n>
      <n v="0.48944173234514959" in="1">
        <tpls c="3">
          <tpl hier="3" item="7"/>
          <tpl fld="4" item="8"/>
          <tpl fld="1" item="5"/>
        </tpls>
      </n>
      <n v="0.50671659496301635" in="1">
        <tpls c="3">
          <tpl hier="3" item="7"/>
          <tpl fld="4" item="8"/>
          <tpl fld="1" item="9"/>
        </tpls>
      </n>
      <n v="1" in="0">
        <tpls c="3">
          <tpl hier="3" item="7"/>
          <tpl fld="4" item="8"/>
          <tpl fld="1" item="6"/>
        </tpls>
      </n>
      <n v="1434139.15" in="2">
        <tpls c="3">
          <tpl hier="3" item="7"/>
          <tpl fld="4" item="8"/>
          <tpl fld="1" item="3"/>
        </tpls>
      </n>
      <n v="1158901.9500000002" in="2">
        <tpls c="3">
          <tpl hier="3" item="7"/>
          <tpl fld="4" item="8"/>
          <tpl fld="1" item="7"/>
        </tpls>
      </n>
      <n v="670186.65" in="2">
        <tpls c="3">
          <tpl hier="3" item="7"/>
          <tpl fld="4" item="4"/>
          <tpl fld="1" item="4"/>
        </tpls>
      </n>
      <n v="640161.34999999963" in="2">
        <tpls c="3">
          <tpl hier="3" item="7"/>
          <tpl fld="4" item="4"/>
          <tpl fld="1" item="8"/>
        </tpls>
      </n>
      <n v="0.50418541663908212" in="1">
        <tpls c="3">
          <tpl hier="3" item="7"/>
          <tpl fld="4" item="4"/>
          <tpl fld="1" item="5"/>
        </tpls>
      </n>
      <n v="0.50083046491092087" in="1">
        <tpls c="3">
          <tpl hier="3" item="7"/>
          <tpl fld="4" item="4"/>
          <tpl fld="1" item="9"/>
        </tpls>
      </n>
      <n v="3" in="0">
        <tpls c="3">
          <tpl hier="3" item="7"/>
          <tpl fld="4" item="4"/>
          <tpl fld="1" item="6"/>
        </tpls>
      </n>
      <n v="1329246.4000000004" in="2">
        <tpls c="3">
          <tpl hier="3" item="7"/>
          <tpl fld="4" item="4"/>
          <tpl fld="1" item="3"/>
        </tpls>
      </n>
      <n v="1278199.7" in="2">
        <tpls c="3">
          <tpl hier="3" item="7"/>
          <tpl fld="4" item="4"/>
          <tpl fld="1" item="7"/>
        </tpls>
      </n>
      <n v="634933.94999999995" in="2">
        <tpls c="3">
          <tpl hier="3" item="7"/>
          <tpl fld="4" item="0"/>
          <tpl fld="1" item="4"/>
        </tpls>
      </n>
      <n v="714666.15000000014" in="2">
        <tpls c="3">
          <tpl hier="3" item="7"/>
          <tpl fld="4" item="0"/>
          <tpl fld="1" item="8"/>
        </tpls>
      </n>
      <n v="0.49954218293690078" in="1">
        <tpls c="3">
          <tpl hier="3" item="7"/>
          <tpl fld="4" item="0"/>
          <tpl fld="1" item="5"/>
        </tpls>
      </n>
      <n v="0.50073079540408683" in="1">
        <tpls c="3">
          <tpl hier="3" item="7"/>
          <tpl fld="4" item="0"/>
          <tpl fld="1" item="9"/>
        </tpls>
      </n>
      <n v="6" in="0">
        <tpls c="3">
          <tpl hier="3" item="7"/>
          <tpl fld="4" item="0"/>
          <tpl fld="1" item="6"/>
        </tpls>
      </n>
      <n v="1271031.7" in="2">
        <tpls c="3">
          <tpl hier="3" item="7"/>
          <tpl fld="4" item="0"/>
          <tpl fld="1" item="3"/>
        </tpls>
      </n>
      <n v="1427246.25" in="2">
        <tpls c="3">
          <tpl hier="3" item="7"/>
          <tpl fld="4" item="0"/>
          <tpl fld="1" item="7"/>
        </tpls>
      </n>
      <n v="1326087.8000000003" in="2">
        <tpls c="3">
          <tpl hier="3" item="7"/>
          <tpl fld="4" item="2"/>
          <tpl fld="1" item="7"/>
        </tpls>
      </n>
      <n v="1229602.8500000003" in="2">
        <tpls c="3">
          <tpl hier="3" item="7"/>
          <tpl fld="4" item="6"/>
          <tpl fld="1" item="7"/>
        </tpls>
      </n>
      <n v="12764826.75" in="2">
        <tpls c="3">
          <tpl hier="3" item="7"/>
          <tpl hier="20" item="4294967295"/>
          <tpl fld="1" item="7"/>
        </tpls>
      </n>
      <n v="1248301.8" in="2">
        <tpls c="3">
          <tpl hier="3" item="7"/>
          <tpl fld="4" item="2"/>
          <tpl fld="1" item="3"/>
        </tpls>
      </n>
      <n v="1134501" in="2">
        <tpls c="3">
          <tpl hier="3" item="7"/>
          <tpl fld="4" item="6"/>
          <tpl fld="1" item="3"/>
        </tpls>
      </n>
      <n v="12776731.9" in="2">
        <tpls c="3">
          <tpl hier="3" item="7"/>
          <tpl hier="20" item="4294967295"/>
          <tpl fld="1" item="3"/>
        </tpls>
      </n>
      <n v="7" in="0">
        <tpls c="3">
          <tpl hier="3" item="7"/>
          <tpl fld="4" item="2"/>
          <tpl fld="1" item="6"/>
        </tpls>
      </n>
      <n v="10" in="0">
        <tpls c="3">
          <tpl hier="3" item="7"/>
          <tpl fld="4" item="6"/>
          <tpl fld="1" item="6"/>
        </tpls>
      </n>
      <n v="9" in="0">
        <tpls c="3">
          <tpl hier="3" item="7"/>
          <tpl fld="4" item="3"/>
          <tpl fld="1" item="6"/>
        </tpls>
      </n>
      <n v="5" in="0">
        <tpls c="3">
          <tpl hier="3" item="7"/>
          <tpl fld="4" item="7"/>
          <tpl fld="1" item="6"/>
        </tpls>
      </n>
      <n v="883159.25" in="2">
        <tpls c="3">
          <tpl fld="3" item="1"/>
          <tpl hier="3" item="7"/>
          <tpl fld="1" item="12"/>
        </tpls>
      </n>
      <n v="1015673.3000000002" in="2">
        <tpls c="3">
          <tpl fld="3" item="1"/>
          <tpl hier="3" item="7"/>
          <tpl fld="1" item="1"/>
        </tpls>
      </n>
      <n v="508288.49999999994" in="2">
        <tpls c="3">
          <tpl fld="3" item="1"/>
          <tpl hier="3" item="7"/>
          <tpl fld="1" item="10"/>
        </tpls>
      </n>
      <n v="0.50044487730454257" in="1">
        <tpls c="3">
          <tpl fld="3" item="1"/>
          <tpl hier="3" item="7"/>
          <tpl fld="1" item="5"/>
        </tpls>
      </n>
      <n v="0.5042506207119497" in="1">
        <tpls c="3">
          <tpl fld="3" item="1"/>
          <tpl hier="3" item="7"/>
          <tpl fld="1" item="14"/>
        </tpls>
      </n>
      <n v="445333.59999999992" in="2">
        <tpls c="3">
          <tpl fld="3" item="1"/>
          <tpl hier="3" item="7"/>
          <tpl fld="1" item="13"/>
        </tpls>
      </n>
      <n v="644169.5" in="2">
        <tpls c="3">
          <tpl fld="3" item="3"/>
          <tpl hier="3" item="7"/>
          <tpl fld="1" item="1"/>
        </tpls>
      </n>
      <n v="674525.05000000016" in="2">
        <tpls c="3">
          <tpl fld="3" item="3"/>
          <tpl hier="3" item="7"/>
          <tpl fld="1" item="12"/>
        </tpls>
      </n>
      <n v="0.51490111449530285" in="1">
        <tpls c="3">
          <tpl fld="3" item="3"/>
          <tpl hier="3" item="7"/>
          <tpl fld="1" item="14"/>
        </tpls>
      </n>
      <n v="0.49192363190123106" in="1">
        <tpls c="3">
          <tpl fld="3" item="3"/>
          <tpl hier="3" item="7"/>
          <tpl fld="1" item="5"/>
        </tpls>
      </n>
      <n v="347313.69999999995" in="2">
        <tpls c="3">
          <tpl fld="3" item="3"/>
          <tpl hier="3" item="7"/>
          <tpl fld="1" item="13"/>
        </tpls>
      </n>
      <n v="316882.20000000007" in="2">
        <tpls c="3">
          <tpl fld="3" item="3"/>
          <tpl hier="3" item="7"/>
          <tpl fld="1" item="10"/>
        </tpls>
      </n>
      <n v="423369.9499999999" in="2">
        <tpls c="3">
          <tpl fld="3" item="9"/>
          <tpl hier="3" item="7"/>
          <tpl fld="1" item="1"/>
        </tpls>
      </n>
      <n v="389179.29999999993" in="2">
        <tpls c="3">
          <tpl fld="3" item="9"/>
          <tpl hier="3" item="7"/>
          <tpl fld="1" item="12"/>
        </tpls>
      </n>
      <n v="0.49453850705831476" in="1">
        <tpls c="3">
          <tpl fld="3" item="9"/>
          <tpl hier="3" item="7"/>
          <tpl fld="1" item="14"/>
        </tpls>
      </n>
      <n v="0.48784378768497877" in="1">
        <tpls c="3">
          <tpl fld="3" item="9"/>
          <tpl hier="3" item="7"/>
          <tpl fld="1" item="5"/>
        </tpls>
      </n>
      <n v="192464.14999999997" in="2">
        <tpls c="3">
          <tpl fld="3" item="9"/>
          <tpl hier="3" item="7"/>
          <tpl fld="1" item="13"/>
        </tpls>
      </n>
      <n v="206538.40000000002" in="2">
        <tpls c="3">
          <tpl fld="3" item="9"/>
          <tpl hier="3" item="7"/>
          <tpl fld="1" item="10"/>
        </tpls>
      </n>
      <n v="647750.7999999997" in="2">
        <tpls c="3">
          <tpl fld="3" item="4"/>
          <tpl hier="3" item="7"/>
          <tpl fld="1" item="12"/>
        </tpls>
      </n>
      <n v="602497.75" in="2">
        <tpls c="3">
          <tpl fld="3" item="4"/>
          <tpl hier="3" item="7"/>
          <tpl fld="1" item="1"/>
        </tpls>
      </n>
      <n v="309608.24999999994" in="2">
        <tpls c="3">
          <tpl fld="3" item="4"/>
          <tpl hier="3" item="7"/>
          <tpl fld="1" item="10"/>
        </tpls>
      </n>
      <n v="315736.89999999985" in="2">
        <tpls c="3">
          <tpl fld="3" item="4"/>
          <tpl hier="3" item="7"/>
          <tpl fld="1" item="13"/>
        </tpls>
      </n>
      <n v="0.51387453314140996" in="1">
        <tpls c="3">
          <tpl fld="3" item="4"/>
          <tpl hier="3" item="7"/>
          <tpl fld="1" item="5"/>
        </tpls>
      </n>
      <n v="0.48743575461427452" in="1">
        <tpls c="3">
          <tpl fld="3" item="4"/>
          <tpl hier="3" item="7"/>
          <tpl fld="1" item="14"/>
        </tpls>
      </n>
      <n v="410931.59999999986" in="2">
        <tpls c="3">
          <tpl fld="3" item="10"/>
          <tpl hier="3" item="7"/>
          <tpl fld="1" item="1"/>
        </tpls>
      </n>
      <n v="373905.50000000006" in="2">
        <tpls c="3">
          <tpl fld="3" item="10"/>
          <tpl hier="3" item="7"/>
          <tpl fld="1" item="12"/>
        </tpls>
      </n>
      <n v="203953.44999999998" in="2">
        <tpls c="3">
          <tpl fld="3" item="10"/>
          <tpl hier="3" item="7"/>
          <tpl fld="1" item="10"/>
        </tpls>
      </n>
      <n v="180468.10000000003" in="2">
        <tpls c="3">
          <tpl fld="3" item="10"/>
          <tpl hier="3" item="7"/>
          <tpl fld="1" item="13"/>
        </tpls>
      </n>
      <n v="0.49631970381445489" in="1">
        <tpls c="3">
          <tpl fld="3" item="10"/>
          <tpl hier="3" item="7"/>
          <tpl fld="1" item="5"/>
        </tpls>
      </n>
      <n v="0.48265698151003394" in="1">
        <tpls c="3">
          <tpl fld="3" item="10"/>
          <tpl hier="3" item="7"/>
          <tpl fld="1" item="14"/>
        </tpls>
      </n>
      <n v="318186.90000000008" in="2">
        <tpls c="3">
          <tpl fld="3" item="12"/>
          <tpl hier="3" item="7"/>
          <tpl fld="1" item="12"/>
        </tpls>
      </n>
      <n v="445657.8499999998" in="2">
        <tpls c="3">
          <tpl fld="3" item="12"/>
          <tpl hier="3" item="7"/>
          <tpl fld="1" item="1"/>
        </tpls>
      </n>
      <n v="223932.55" in="2">
        <tpls c="3">
          <tpl fld="3" item="12"/>
          <tpl hier="3" item="7"/>
          <tpl fld="1" item="10"/>
        </tpls>
      </n>
      <n v="0.47708893735097202" in="1">
        <tpls c="3">
          <tpl fld="3" item="12"/>
          <tpl hier="3" item="7"/>
          <tpl fld="1" item="14"/>
        </tpls>
      </n>
      <n v="0.50247639528844845" in="1">
        <tpls c="3">
          <tpl fld="3" item="12"/>
          <tpl hier="3" item="7"/>
          <tpl fld="1" item="5"/>
        </tpls>
      </n>
      <n v="151803.45000000004" in="2">
        <tpls c="3">
          <tpl fld="3" item="12"/>
          <tpl hier="3" item="7"/>
          <tpl fld="1" item="13"/>
        </tpls>
      </n>
      <n v="348446.34999999992" in="2">
        <tpls c="3">
          <tpl fld="3" item="13"/>
          <tpl hier="3" item="7"/>
          <tpl fld="1" item="12"/>
        </tpls>
      </n>
      <n v="381733.1" in="2">
        <tpls c="3">
          <tpl fld="3" item="13"/>
          <tpl hier="3" item="7"/>
          <tpl fld="1" item="1"/>
        </tpls>
      </n>
      <n v="185107.55" in="2">
        <tpls c="3">
          <tpl fld="3" item="13"/>
          <tpl hier="3" item="7"/>
          <tpl fld="1" item="10"/>
        </tpls>
      </n>
      <n v="176936.44999999998" in="2">
        <tpls c="3">
          <tpl fld="3" item="13"/>
          <tpl hier="3" item="7"/>
          <tpl fld="1" item="13"/>
        </tpls>
      </n>
      <n v="0.48491354299640244" in="1">
        <tpls c="3">
          <tpl fld="3" item="13"/>
          <tpl hier="3" item="7"/>
          <tpl fld="1" item="5"/>
        </tpls>
      </n>
      <n v="0.50778677980125209" in="1">
        <tpls c="3">
          <tpl fld="3" item="13"/>
          <tpl hier="3" item="7"/>
          <tpl fld="1" item="14"/>
        </tpls>
      </n>
      <n v="364768.5" in="2">
        <tpls c="3">
          <tpl fld="3" item="2"/>
          <tpl hier="3" item="7"/>
          <tpl fld="1" item="13"/>
        </tpls>
      </n>
      <n v="369893.7" in="2">
        <tpls c="3">
          <tpl fld="3" item="2"/>
          <tpl hier="3" item="7"/>
          <tpl fld="1" item="10"/>
        </tpls>
      </n>
      <n v="0.49749419512971932" in="1">
        <tpls c="3">
          <tpl fld="3" item="2"/>
          <tpl hier="3" item="7"/>
          <tpl fld="1" item="5"/>
        </tpls>
      </n>
      <n v="716472.20000000007" in="2">
        <tpls c="3">
          <tpl fld="3" item="2"/>
          <tpl hier="3" item="7"/>
          <tpl fld="1" item="12"/>
        </tpls>
      </n>
      <n v="743513.59999999986" in="2">
        <tpls c="3">
          <tpl fld="3" item="2"/>
          <tpl hier="3" item="7"/>
          <tpl fld="1" item="1"/>
        </tpls>
      </n>
      <n v="0.5091174507538464" in="1">
        <tpls c="3">
          <tpl fld="3" item="2"/>
          <tpl hier="3" item="7"/>
          <tpl fld="1" item="14"/>
        </tpls>
      </n>
      <n v="202073.44999999998" in="2">
        <tpls c="3">
          <tpl fld="3" item="5"/>
          <tpl hier="3" item="7"/>
          <tpl fld="1" item="13"/>
        </tpls>
      </n>
      <n v="211128.34999999998" in="2">
        <tpls c="3">
          <tpl fld="3" item="5"/>
          <tpl hier="3" item="7"/>
          <tpl fld="1" item="10"/>
        </tpls>
      </n>
      <n v="0.48409022175050209" in="1">
        <tpls c="3">
          <tpl fld="3" item="5"/>
          <tpl hier="3" item="7"/>
          <tpl fld="1" item="5"/>
        </tpls>
      </n>
      <n v="404053.54999999987" in="2">
        <tpls c="3">
          <tpl fld="3" item="5"/>
          <tpl hier="3" item="7"/>
          <tpl fld="1" item="12"/>
        </tpls>
      </n>
      <n v="436134.29999999993" in="2">
        <tpls c="3">
          <tpl fld="3" item="5"/>
          <tpl hier="3" item="7"/>
          <tpl fld="1" item="1"/>
        </tpls>
      </n>
      <n v="0.50011551686651445" in="1">
        <tpls c="3">
          <tpl fld="3" item="5"/>
          <tpl hier="3" item="7"/>
          <tpl fld="1" item="14"/>
        </tpls>
      </n>
      <n v="202150.15000000002" in="2">
        <tpls c="3">
          <tpl fld="3" item="7"/>
          <tpl hier="3" item="7"/>
          <tpl fld="1" item="13"/>
        </tpls>
      </n>
      <n v="187702.55000000002" in="2">
        <tpls c="3">
          <tpl fld="3" item="7"/>
          <tpl hier="3" item="7"/>
          <tpl fld="1" item="10"/>
        </tpls>
      </n>
      <n v="0.50659062257974108" in="1">
        <tpls c="3">
          <tpl fld="3" item="7"/>
          <tpl hier="3" item="7"/>
          <tpl fld="1" item="14"/>
        </tpls>
      </n>
      <n v="399040.44999999995" in="2">
        <tpls c="3">
          <tpl fld="3" item="7"/>
          <tpl hier="3" item="7"/>
          <tpl fld="1" item="12"/>
        </tpls>
      </n>
      <n v="381108.90000000008" in="2">
        <tpls c="3">
          <tpl fld="3" item="7"/>
          <tpl hier="3" item="7"/>
          <tpl fld="1" item="1"/>
        </tpls>
      </n>
      <n v="0.49251683705103705" in="1">
        <tpls c="3">
          <tpl fld="3" item="7"/>
          <tpl hier="3" item="7"/>
          <tpl fld="1" item="5"/>
        </tpls>
      </n>
      <n v="0.49658408015604272" in="1">
        <tpls c="3">
          <tpl hier="2" item="9"/>
          <tpl hier="3" item="7"/>
          <tpl fld="1" item="14"/>
        </tpls>
      </n>
      <n v="0.49794462306906501" in="1">
        <tpls c="3">
          <tpl hier="2" item="9"/>
          <tpl hier="3" item="7"/>
          <tpl fld="1" item="5"/>
        </tpls>
      </n>
      <n v="6338809.7499999981" in="2">
        <tpls c="3">
          <tpl hier="2" item="9"/>
          <tpl hier="3" item="7"/>
          <tpl fld="1" item="13"/>
        </tpls>
      </n>
      <n v="6362104.9499999993" in="2">
        <tpls c="3">
          <tpl hier="2" item="9"/>
          <tpl hier="3" item="7"/>
          <tpl fld="1" item="10"/>
        </tpls>
      </n>
      <n v="12764826.75" in="2">
        <tpls c="3">
          <tpl hier="2" item="9"/>
          <tpl hier="3" item="7"/>
          <tpl fld="1" item="12"/>
        </tpls>
      </n>
      <n v="12776731.9" in="2">
        <tpls c="3">
          <tpl hier="2" item="9"/>
          <tpl hier="3" item="7"/>
          <tpl fld="1" item="1"/>
        </tpls>
      </n>
      <n v="0.49103229052766051" in="1">
        <tpls c="3">
          <tpl hier="3" item="10"/>
          <tpl fld="4" item="7"/>
          <tpl fld="1" item="9"/>
        </tpls>
      </n>
      <n v="0.49594763755450327" in="1">
        <tpls c="3">
          <tpl hier="3" item="10"/>
          <tpl fld="4" item="7"/>
          <tpl fld="1" item="5"/>
        </tpls>
      </n>
      <n v="0.50462379696745319" in="1">
        <tpls c="3">
          <tpl hier="3" item="10"/>
          <tpl fld="4" item="3"/>
          <tpl fld="1" item="9"/>
        </tpls>
      </n>
      <n v="0.49032367334410037" in="1">
        <tpls c="3">
          <tpl hier="3" item="10"/>
          <tpl fld="4" item="3"/>
          <tpl fld="1" item="5"/>
        </tpls>
      </n>
      <n v="558192.25000000012" in="2">
        <tpls c="3">
          <tpl hier="3" item="10"/>
          <tpl fld="4" item="7"/>
          <tpl fld="1" item="8"/>
        </tpls>
      </n>
      <n v="550150.34999999986" in="2">
        <tpls c="3">
          <tpl hier="3" item="10"/>
          <tpl fld="4" item="7"/>
          <tpl fld="1" item="4"/>
        </tpls>
      </n>
      <n v="594563.2999999997" in="2">
        <tpls c="3">
          <tpl hier="3" item="10"/>
          <tpl fld="4" item="3"/>
          <tpl fld="1" item="8"/>
        </tpls>
      </n>
      <n v="586240.29999999993" in="2">
        <tpls c="3">
          <tpl hier="3" item="10"/>
          <tpl fld="4" item="3"/>
          <tpl fld="1" item="4"/>
        </tpls>
      </n>
      <n v="0.50672998637674327" in="1">
        <tpls c="3">
          <tpl hier="3" item="10"/>
          <tpl fld="4" item="9"/>
          <tpl fld="1" item="9"/>
        </tpls>
      </n>
      <n v="0.50592837920708922" in="1">
        <tpls c="3">
          <tpl hier="3" item="10"/>
          <tpl fld="4" item="9"/>
          <tpl fld="1" item="5"/>
        </tpls>
      </n>
      <n v="1136772.9999999998" in="2">
        <tpls c="3">
          <tpl hier="3" item="10"/>
          <tpl fld="4" item="7"/>
          <tpl fld="1" item="7"/>
        </tpls>
      </n>
      <n v="1109291.2000000004" in="2">
        <tpls c="3">
          <tpl hier="3" item="10"/>
          <tpl fld="4" item="7"/>
          <tpl fld="1" item="3"/>
        </tpls>
      </n>
      <n v="0.50801217482997618" in="1">
        <tpls c="3">
          <tpl hier="3" item="10"/>
          <tpl fld="4" item="5"/>
          <tpl fld="1" item="9"/>
        </tpls>
      </n>
      <n v="0.49472512322893586" in="1">
        <tpls c="3">
          <tpl hier="3" item="10"/>
          <tpl fld="4" item="5"/>
          <tpl fld="1" item="5"/>
        </tpls>
      </n>
      <n v="1178230.7999999996" in="2">
        <tpls c="3">
          <tpl hier="3" item="10"/>
          <tpl fld="4" item="3"/>
          <tpl fld="1" item="7"/>
        </tpls>
      </n>
      <n v="1195618.9999999995" in="2">
        <tpls c="3">
          <tpl hier="3" item="10"/>
          <tpl fld="4" item="3"/>
          <tpl fld="1" item="3"/>
        </tpls>
      </n>
      <n v="0.48623094914371645" in="1">
        <tpls c="3">
          <tpl hier="3" item="10"/>
          <tpl fld="4" item="1"/>
          <tpl fld="1" item="9"/>
        </tpls>
      </n>
      <n v="0.49774477521892374" in="1">
        <tpls c="3">
          <tpl hier="3" item="10"/>
          <tpl fld="4" item="1"/>
          <tpl fld="1" item="5"/>
        </tpls>
      </n>
      <s v="For the period: January 1, 2014 to March 31, 2014" in="0">
        <tpls c="2">
          <tpl hier="3" item="10"/>
          <tpl fld="1" item="2"/>
        </tpls>
      </s>
      <s v="CY2014Q1" in="0">
        <tpls c="2">
          <tpl hier="3" item="10"/>
          <tpl fld="1" item="0"/>
        </tpls>
      </s>
      <n v="5700809.8500000006" in="2">
        <tpls c="3">
          <tpl hier="3" item="10"/>
          <tpl hier="20" item="4294967295"/>
          <tpl fld="1" item="4"/>
        </tpls>
      </n>
      <n v="5476997.4500000002" in="2">
        <tpls c="3">
          <tpl hier="3" item="10"/>
          <tpl hier="20" item="4294967295"/>
          <tpl fld="1" item="8"/>
        </tpls>
      </n>
      <n v="0.49763103881299375" in="1">
        <tpls c="3">
          <tpl hier="3" item="10"/>
          <tpl hier="20" item="4294967295"/>
          <tpl fld="1" item="5"/>
        </tpls>
      </n>
      <n v="0.49679814039035813" in="1">
        <tpls c="3">
          <tpl hier="3" item="10"/>
          <tpl hier="20" item="4294967295"/>
          <tpl fld="1" item="9"/>
        </tpls>
      </n>
      <n v="534544.65000000014" in="2">
        <tpls c="3">
          <tpl hier="3" item="10"/>
          <tpl fld="4" item="6"/>
          <tpl fld="1" item="4"/>
        </tpls>
      </n>
      <n v="542123.14999999991" in="2">
        <tpls c="3">
          <tpl hier="3" item="10"/>
          <tpl fld="4" item="6"/>
          <tpl fld="1" item="8"/>
        </tpls>
      </n>
      <n v="0.5007391491536578" in="1">
        <tpls c="3">
          <tpl hier="3" item="10"/>
          <tpl fld="4" item="6"/>
          <tpl fld="1" item="5"/>
        </tpls>
      </n>
      <n v="0.49828594564585965" in="1">
        <tpls c="3">
          <tpl hier="3" item="10"/>
          <tpl fld="4" item="6"/>
          <tpl fld="1" item="9"/>
        </tpls>
      </n>
      <n v="576728.20000000007" in="2">
        <tpls c="3">
          <tpl hier="3" item="10"/>
          <tpl fld="4" item="2"/>
          <tpl fld="1" item="4"/>
        </tpls>
      </n>
      <n v="504712.6" in="2">
        <tpls c="3">
          <tpl hier="3" item="10"/>
          <tpl fld="4" item="2"/>
          <tpl fld="1" item="8"/>
        </tpls>
      </n>
      <n v="0.48974388292712911" in="1">
        <tpls c="3">
          <tpl hier="3" item="10"/>
          <tpl fld="4" item="2"/>
          <tpl fld="1" item="5"/>
        </tpls>
      </n>
      <n v="0.49787687497580102" in="1">
        <tpls c="3">
          <tpl hier="3" item="10"/>
          <tpl fld="4" item="2"/>
          <tpl fld="1" item="9"/>
        </tpls>
      </n>
      <n v="6" in="0">
        <tpls c="3">
          <tpl hier="3" item="10"/>
          <tpl fld="4" item="9"/>
          <tpl fld="1" item="6"/>
        </tpls>
      </n>
      <n v="1147337.1999999997" in="2">
        <tpls c="3">
          <tpl hier="3" item="10"/>
          <tpl fld="4" item="9"/>
          <tpl fld="1" item="3"/>
        </tpls>
      </n>
      <n v="1065934.5499999998" in="2">
        <tpls c="3">
          <tpl hier="3" item="10"/>
          <tpl fld="4" item="9"/>
          <tpl fld="1" item="7"/>
        </tpls>
      </n>
      <n v="580470.44999999995" in="2">
        <tpls c="3">
          <tpl hier="3" item="10"/>
          <tpl fld="4" item="9"/>
          <tpl fld="1" item="4"/>
        </tpls>
      </n>
      <n v="540140.99999999988" in="2">
        <tpls c="3">
          <tpl hier="3" item="10"/>
          <tpl fld="4" item="9"/>
          <tpl fld="1" item="8"/>
        </tpls>
      </n>
      <n v="10" in="0">
        <tpls c="3">
          <tpl hier="3" item="10"/>
          <tpl fld="4" item="5"/>
          <tpl fld="1" item="6"/>
        </tpls>
      </n>
      <n v="1032701.8500000002" in="2">
        <tpls c="3">
          <tpl hier="3" item="10"/>
          <tpl fld="4" item="5"/>
          <tpl fld="1" item="3"/>
        </tpls>
      </n>
      <n v="1071341.45" in="2">
        <tpls c="3">
          <tpl hier="3" item="10"/>
          <tpl fld="4" item="5"/>
          <tpl fld="1" item="7"/>
        </tpls>
      </n>
      <n v="510903.5500000001" in="2">
        <tpls c="3">
          <tpl hier="3" item="10"/>
          <tpl fld="4" item="5"/>
          <tpl fld="1" item="4"/>
        </tpls>
      </n>
      <n v="544254.50000000012" in="2">
        <tpls c="3">
          <tpl hier="3" item="10"/>
          <tpl fld="4" item="5"/>
          <tpl fld="1" item="8"/>
        </tpls>
      </n>
      <n v="2" in="0">
        <tpls c="3">
          <tpl hier="3" item="10"/>
          <tpl fld="4" item="1"/>
          <tpl fld="1" item="6"/>
        </tpls>
      </n>
      <n v="1249997.3499999999" in="2">
        <tpls c="3">
          <tpl hier="3" item="10"/>
          <tpl fld="4" item="1"/>
          <tpl fld="1" item="3"/>
        </tpls>
      </n>
      <n v="1245367.2500000002" in="2">
        <tpls c="3">
          <tpl hier="3" item="10"/>
          <tpl fld="4" item="1"/>
          <tpl fld="1" item="7"/>
        </tpls>
      </n>
      <n v="622179.65" in="2">
        <tpls c="3">
          <tpl hier="3" item="10"/>
          <tpl fld="4" item="1"/>
          <tpl fld="1" item="4"/>
        </tpls>
      </n>
      <n v="605536.10000000009" in="2">
        <tpls c="3">
          <tpl hier="3" item="10"/>
          <tpl fld="4" item="1"/>
          <tpl fld="1" item="8"/>
        </tpls>
      </n>
      <n v="582595.9" in="2">
        <tpls c="3">
          <tpl hier="3" item="10"/>
          <tpl fld="4" item="8"/>
          <tpl fld="1" item="4"/>
        </tpls>
      </n>
      <n v="539308.1" in="2">
        <tpls c="3">
          <tpl hier="3" item="10"/>
          <tpl fld="4" item="8"/>
          <tpl fld="1" item="8"/>
        </tpls>
      </n>
      <n v="0.49934391011060675" in="1">
        <tpls c="3">
          <tpl hier="3" item="10"/>
          <tpl fld="4" item="8"/>
          <tpl fld="1" item="5"/>
        </tpls>
      </n>
      <n v="0.49517298520737674" in="1">
        <tpls c="3">
          <tpl hier="3" item="10"/>
          <tpl fld="4" item="8"/>
          <tpl fld="1" item="9"/>
        </tpls>
      </n>
      <n v="5" in="0">
        <tpls c="3">
          <tpl hier="3" item="10"/>
          <tpl fld="4" item="8"/>
          <tpl fld="1" item="6"/>
        </tpls>
      </n>
      <n v="1166722.7500000005" in="2">
        <tpls c="3">
          <tpl hier="3" item="10"/>
          <tpl fld="4" item="8"/>
          <tpl fld="1" item="3"/>
        </tpls>
      </n>
      <n v="1089130.7000000002" in="2">
        <tpls c="3">
          <tpl hier="3" item="10"/>
          <tpl fld="4" item="8"/>
          <tpl fld="1" item="7"/>
        </tpls>
      </n>
      <n v="532424.15" in="2">
        <tpls c="3">
          <tpl hier="3" item="10"/>
          <tpl fld="4" item="4"/>
          <tpl fld="1" item="4"/>
        </tpls>
      </n>
      <n v="493601.59999999986" in="2">
        <tpls c="3">
          <tpl hier="3" item="10"/>
          <tpl fld="4" item="4"/>
          <tpl fld="1" item="8"/>
        </tpls>
      </n>
      <n v="0.50344842748056962" in="1">
        <tpls c="3">
          <tpl hier="3" item="10"/>
          <tpl fld="4" item="4"/>
          <tpl fld="1" item="5"/>
        </tpls>
      </n>
      <n v="0.49464225310419313" in="1">
        <tpls c="3">
          <tpl hier="3" item="10"/>
          <tpl fld="4" item="4"/>
          <tpl fld="1" item="9"/>
        </tpls>
      </n>
      <n v="9" in="0">
        <tpls c="3">
          <tpl hier="3" item="10"/>
          <tpl fld="4" item="4"/>
          <tpl fld="1" item="6"/>
        </tpls>
      </n>
      <n v="1057554.4999999995" in="2">
        <tpls c="3">
          <tpl hier="3" item="10"/>
          <tpl fld="4" item="4"/>
          <tpl fld="1" item="3"/>
        </tpls>
      </n>
      <n v="997896.15" in="2">
        <tpls c="3">
          <tpl hier="3" item="10"/>
          <tpl fld="4" item="4"/>
          <tpl fld="1" item="7"/>
        </tpls>
      </n>
      <n v="624572.65" in="2">
        <tpls c="3">
          <tpl hier="3" item="10"/>
          <tpl fld="4" item="0"/>
          <tpl fld="1" item="4"/>
        </tpls>
      </n>
      <n v="554564.85" in="2">
        <tpls c="3">
          <tpl hier="3" item="10"/>
          <tpl fld="4" item="0"/>
          <tpl fld="1" item="8"/>
        </tpls>
      </n>
      <n v="0.49903933119089655" in="1">
        <tpls c="3">
          <tpl hier="3" item="10"/>
          <tpl fld="4" item="0"/>
          <tpl fld="1" item="5"/>
        </tpls>
      </n>
      <n v="0.4872238617064556" in="1">
        <tpls c="3">
          <tpl hier="3" item="10"/>
          <tpl fld="4" item="0"/>
          <tpl fld="1" item="9"/>
        </tpls>
      </n>
      <n v="1" in="0">
        <tpls c="3">
          <tpl hier="3" item="10"/>
          <tpl fld="4" item="0"/>
          <tpl fld="1" item="6"/>
        </tpls>
      </n>
      <n v="1251549.95" in="2">
        <tpls c="3">
          <tpl hier="3" item="10"/>
          <tpl fld="4" item="0"/>
          <tpl fld="1" item="3"/>
        </tpls>
      </n>
      <n v="1138213.6499999999" in="2">
        <tpls c="3">
          <tpl hier="3" item="10"/>
          <tpl fld="4" item="0"/>
          <tpl fld="1" item="7"/>
        </tpls>
      </n>
      <n v="1013729.7499999999" in="2">
        <tpls c="3">
          <tpl hier="3" item="10"/>
          <tpl fld="4" item="2"/>
          <tpl fld="1" item="7"/>
        </tpls>
      </n>
      <n v="1087976.0000000002" in="2">
        <tpls c="3">
          <tpl hier="3" item="10"/>
          <tpl fld="4" item="6"/>
          <tpl fld="1" item="7"/>
        </tpls>
      </n>
      <n v="11024593.299999997" in="2">
        <tpls c="3">
          <tpl hier="3" item="10"/>
          <tpl hier="20" item="4294967295"/>
          <tpl fld="1" item="7"/>
        </tpls>
      </n>
      <n v="1177611.8500000001" in="2">
        <tpls c="3">
          <tpl hier="3" item="10"/>
          <tpl fld="4" item="2"/>
          <tpl fld="1" item="3"/>
        </tpls>
      </n>
      <n v="1067511.1999999995" in="2">
        <tpls c="3">
          <tpl hier="3" item="10"/>
          <tpl fld="4" item="6"/>
          <tpl fld="1" item="3"/>
        </tpls>
      </n>
      <n v="11455896.849999996" in="2">
        <tpls c="3">
          <tpl hier="3" item="10"/>
          <tpl hier="20" item="4294967295"/>
          <tpl fld="1" item="3"/>
        </tpls>
      </n>
      <n v="4" in="0">
        <tpls c="3">
          <tpl hier="3" item="10"/>
          <tpl fld="4" item="2"/>
          <tpl fld="1" item="6"/>
        </tpls>
      </n>
      <n v="8" in="0">
        <tpls c="3">
          <tpl hier="3" item="10"/>
          <tpl fld="4" item="6"/>
          <tpl fld="1" item="6"/>
        </tpls>
      </n>
      <n v="3" in="0">
        <tpls c="3">
          <tpl hier="3" item="10"/>
          <tpl fld="4" item="3"/>
          <tpl fld="1" item="6"/>
        </tpls>
      </n>
      <n v="7" in="0">
        <tpls c="3">
          <tpl hier="3" item="10"/>
          <tpl fld="4" item="7"/>
          <tpl fld="1" item="6"/>
        </tpls>
      </n>
      <n v="869313" in="2">
        <tpls c="3">
          <tpl fld="3" item="1"/>
          <tpl hier="3" item="10"/>
          <tpl fld="1" item="12"/>
        </tpls>
      </n>
      <n v="820956.30000000016" in="2">
        <tpls c="3">
          <tpl fld="3" item="1"/>
          <tpl hier="3" item="10"/>
          <tpl fld="1" item="1"/>
        </tpls>
      </n>
      <n v="405613.3499999998" in="2">
        <tpls c="3">
          <tpl fld="3" item="1"/>
          <tpl hier="3" item="10"/>
          <tpl fld="1" item="10"/>
        </tpls>
      </n>
      <n v="0.49407422782430649" in="1">
        <tpls c="3">
          <tpl fld="3" item="1"/>
          <tpl hier="3" item="10"/>
          <tpl fld="1" item="5"/>
        </tpls>
      </n>
      <n v="0.51439470018278799" in="1">
        <tpls c="3">
          <tpl fld="3" item="1"/>
          <tpl hier="3" item="10"/>
          <tpl fld="1" item="14"/>
        </tpls>
      </n>
      <n v="447170" in="2">
        <tpls c="3">
          <tpl fld="3" item="1"/>
          <tpl hier="3" item="10"/>
          <tpl fld="1" item="13"/>
        </tpls>
      </n>
      <n v="611555.64999999991" in="2">
        <tpls c="3">
          <tpl fld="3" item="3"/>
          <tpl hier="3" item="10"/>
          <tpl fld="1" item="1"/>
        </tpls>
      </n>
      <n v="637964.15" in="2">
        <tpls c="3">
          <tpl fld="3" item="3"/>
          <tpl hier="3" item="10"/>
          <tpl fld="1" item="12"/>
        </tpls>
      </n>
      <n v="0.51674494562116058" in="1">
        <tpls c="3">
          <tpl fld="3" item="3"/>
          <tpl hier="3" item="10"/>
          <tpl fld="1" item="14"/>
        </tpls>
      </n>
      <n v="0.500746906679711" in="1">
        <tpls c="3">
          <tpl fld="3" item="3"/>
          <tpl hier="3" item="10"/>
          <tpl fld="1" item="5"/>
        </tpls>
      </n>
      <n v="329664.74999999994" in="2">
        <tpls c="3">
          <tpl fld="3" item="3"/>
          <tpl hier="3" item="10"/>
          <tpl fld="1" item="13"/>
        </tpls>
      </n>
      <n v="306234.59999999998" in="2">
        <tpls c="3">
          <tpl fld="3" item="3"/>
          <tpl hier="3" item="10"/>
          <tpl fld="1" item="10"/>
        </tpls>
      </n>
      <n v="374859.4499999999" in="2">
        <tpls c="3">
          <tpl fld="3" item="10"/>
          <tpl hier="3" item="10"/>
          <tpl fld="1" item="1"/>
        </tpls>
      </n>
      <n v="313960.25000000006" in="2">
        <tpls c="3">
          <tpl fld="3" item="10"/>
          <tpl hier="3" item="10"/>
          <tpl fld="1" item="12"/>
        </tpls>
      </n>
      <n v="0.49797338994347218" in="1">
        <tpls c="3">
          <tpl fld="3" item="10"/>
          <tpl hier="3" item="10"/>
          <tpl fld="1" item="14"/>
        </tpls>
      </n>
      <n v="0.4788732150143209" in="1">
        <tpls c="3">
          <tpl fld="3" item="10"/>
          <tpl hier="3" item="10"/>
          <tpl fld="1" item="5"/>
        </tpls>
      </n>
      <n v="156343.85000000003" in="2">
        <tpls c="3">
          <tpl fld="3" item="10"/>
          <tpl hier="3" item="10"/>
          <tpl fld="1" item="13"/>
        </tpls>
      </n>
      <n v="179510.15000000002" in="2">
        <tpls c="3">
          <tpl fld="3" item="10"/>
          <tpl hier="3" item="10"/>
          <tpl fld="1" item="10"/>
        </tpls>
      </n>
      <n v="568336.39999999956" in="2">
        <tpls c="3">
          <tpl fld="3" item="4"/>
          <tpl hier="3" item="10"/>
          <tpl fld="1" item="12"/>
        </tpls>
      </n>
      <n v="528339.79999999993" in="2">
        <tpls c="3">
          <tpl fld="3" item="4"/>
          <tpl hier="3" item="10"/>
          <tpl fld="1" item="1"/>
        </tpls>
      </n>
      <n v="261783.94999999998" in="2">
        <tpls c="3">
          <tpl fld="3" item="4"/>
          <tpl hier="3" item="10"/>
          <tpl fld="1" item="10"/>
        </tpls>
      </n>
      <n v="285644.09999999998" in="2">
        <tpls c="3">
          <tpl fld="3" item="4"/>
          <tpl hier="3" item="10"/>
          <tpl fld="1" item="13"/>
        </tpls>
      </n>
      <n v="0.49548406158309483" in="1">
        <tpls c="3">
          <tpl fld="3" item="4"/>
          <tpl hier="3" item="10"/>
          <tpl fld="1" item="5"/>
        </tpls>
      </n>
      <n v="0.50259687748312476" in="1">
        <tpls c="3">
          <tpl fld="3" item="4"/>
          <tpl hier="3" item="10"/>
          <tpl fld="1" item="14"/>
        </tpls>
      </n>
      <n v="374016.5" in="2">
        <tpls c="3">
          <tpl fld="3" item="9"/>
          <tpl hier="3" item="10"/>
          <tpl fld="1" item="1"/>
        </tpls>
      </n>
      <n v="459479.35000000009" in="2">
        <tpls c="3">
          <tpl fld="3" item="9"/>
          <tpl hier="3" item="10"/>
          <tpl fld="1" item="12"/>
        </tpls>
      </n>
      <n v="188546.85" in="2">
        <tpls c="3">
          <tpl fld="3" item="9"/>
          <tpl hier="3" item="10"/>
          <tpl fld="1" item="10"/>
        </tpls>
      </n>
      <n v="228653.14999999991" in="2">
        <tpls c="3">
          <tpl fld="3" item="9"/>
          <tpl hier="3" item="10"/>
          <tpl fld="1" item="13"/>
        </tpls>
      </n>
      <n v="0.50411372225556894" in="1">
        <tpls c="3">
          <tpl fld="3" item="9"/>
          <tpl hier="3" item="10"/>
          <tpl fld="1" item="5"/>
        </tpls>
      </n>
      <n v="0.49763531266421407" in="1">
        <tpls c="3">
          <tpl fld="3" item="9"/>
          <tpl hier="3" item="10"/>
          <tpl fld="1" item="14"/>
        </tpls>
      </n>
      <n v="238386.24999999997" in="2">
        <tpls c="3">
          <tpl fld="3" item="8"/>
          <tpl hier="3" item="10"/>
          <tpl fld="1" item="12"/>
        </tpls>
      </n>
      <n v="390939.4" in="2">
        <tpls c="3">
          <tpl fld="3" item="8"/>
          <tpl hier="3" item="10"/>
          <tpl fld="1" item="1"/>
        </tpls>
      </n>
      <n v="200765.44999999998" in="2">
        <tpls c="3">
          <tpl fld="3" item="8"/>
          <tpl hier="3" item="10"/>
          <tpl fld="1" item="10"/>
        </tpls>
      </n>
      <n v="0.50569862984966629" in="1">
        <tpls c="3">
          <tpl fld="3" item="8"/>
          <tpl hier="3" item="10"/>
          <tpl fld="1" item="14"/>
        </tpls>
      </n>
      <n v="0.51354621713748982" in="1">
        <tpls c="3">
          <tpl fld="3" item="8"/>
          <tpl hier="3" item="10"/>
          <tpl fld="1" item="5"/>
        </tpls>
      </n>
      <n v="120551.59999999999" in="2">
        <tpls c="3">
          <tpl fld="3" item="8"/>
          <tpl hier="3" item="10"/>
          <tpl fld="1" item="13"/>
        </tpls>
      </n>
      <n v="241568.44999999998" in="2">
        <tpls c="3">
          <tpl fld="3" item="14"/>
          <tpl hier="3" item="10"/>
          <tpl fld="1" item="12"/>
        </tpls>
      </n>
      <n v="349207.04999999993" in="2">
        <tpls c="3">
          <tpl fld="3" item="14"/>
          <tpl hier="3" item="10"/>
          <tpl fld="1" item="1"/>
        </tpls>
      </n>
      <n v="173669.74999999994" in="2">
        <tpls c="3">
          <tpl fld="3" item="14"/>
          <tpl hier="3" item="10"/>
          <tpl fld="1" item="10"/>
        </tpls>
      </n>
      <n v="121906.60000000002" in="2">
        <tpls c="3">
          <tpl fld="3" item="14"/>
          <tpl hier="3" item="10"/>
          <tpl fld="1" item="13"/>
        </tpls>
      </n>
      <n v="0.49732601332075049" in="1">
        <tpls c="3">
          <tpl fld="3" item="14"/>
          <tpl hier="3" item="10"/>
          <tpl fld="1" item="5"/>
        </tpls>
      </n>
      <n v="0.50464619862403404" in="1">
        <tpls c="3">
          <tpl fld="3" item="14"/>
          <tpl hier="3" item="10"/>
          <tpl fld="1" item="14"/>
        </tpls>
      </n>
      <n v="318446.50000000006" in="2">
        <tpls c="3">
          <tpl fld="3" item="2"/>
          <tpl hier="3" item="10"/>
          <tpl fld="1" item="13"/>
        </tpls>
      </n>
      <n v="354251.89999999997" in="2">
        <tpls c="3">
          <tpl fld="3" item="2"/>
          <tpl hier="3" item="10"/>
          <tpl fld="1" item="10"/>
        </tpls>
      </n>
      <n v="0.51560990611947422" in="1">
        <tpls c="3">
          <tpl fld="3" item="2"/>
          <tpl hier="3" item="10"/>
          <tpl fld="1" item="5"/>
        </tpls>
      </n>
      <n v="646158.25" in="2">
        <tpls c="3">
          <tpl fld="3" item="2"/>
          <tpl hier="3" item="10"/>
          <tpl fld="1" item="12"/>
        </tpls>
      </n>
      <n v="687054.10000000021" in="2">
        <tpls c="3">
          <tpl fld="3" item="2"/>
          <tpl hier="3" item="10"/>
          <tpl fld="1" item="1"/>
        </tpls>
      </n>
      <n v="0.4928305101730111" in="1">
        <tpls c="3">
          <tpl fld="3" item="2"/>
          <tpl hier="3" item="10"/>
          <tpl fld="1" item="14"/>
        </tpls>
      </n>
      <n v="186304.10000000003" in="2">
        <tpls c="3">
          <tpl fld="3" item="6"/>
          <tpl hier="3" item="10"/>
          <tpl fld="1" item="13"/>
        </tpls>
      </n>
      <n v="182205.39999999997" in="2">
        <tpls c="3">
          <tpl fld="3" item="6"/>
          <tpl hier="3" item="10"/>
          <tpl fld="1" item="10"/>
        </tpls>
      </n>
      <n v="0.46856267772290927" in="1">
        <tpls c="3">
          <tpl fld="3" item="6"/>
          <tpl hier="3" item="10"/>
          <tpl fld="1" item="5"/>
        </tpls>
      </n>
      <n v="378461.25000000006" in="2">
        <tpls c="3">
          <tpl fld="3" item="6"/>
          <tpl hier="3" item="10"/>
          <tpl fld="1" item="12"/>
        </tpls>
      </n>
      <n v="388860.25000000006" in="2">
        <tpls c="3">
          <tpl fld="3" item="6"/>
          <tpl hier="3" item="10"/>
          <tpl fld="1" item="1"/>
        </tpls>
      </n>
      <n v="0.49226730609804836" in="1">
        <tpls c="3">
          <tpl fld="3" item="6"/>
          <tpl hier="3" item="10"/>
          <tpl fld="1" item="14"/>
        </tpls>
      </n>
      <n v="160204.80000000005" in="2">
        <tpls c="3">
          <tpl fld="3" item="15"/>
          <tpl hier="3" item="10"/>
          <tpl fld="1" item="13"/>
        </tpls>
      </n>
      <n v="162213.6" in="2">
        <tpls c="3">
          <tpl fld="3" item="15"/>
          <tpl hier="3" item="10"/>
          <tpl fld="1" item="10"/>
        </tpls>
      </n>
      <n v="0.49055510679511771" in="1">
        <tpls c="3">
          <tpl fld="3" item="15"/>
          <tpl hier="3" item="10"/>
          <tpl fld="1" item="14"/>
        </tpls>
      </n>
      <n v="326578.60000000003" in="2">
        <tpls c="3">
          <tpl fld="3" item="15"/>
          <tpl hier="3" item="10"/>
          <tpl fld="1" item="12"/>
        </tpls>
      </n>
      <n v="328186.35000000003" in="2">
        <tpls c="3">
          <tpl fld="3" item="15"/>
          <tpl hier="3" item="10"/>
          <tpl fld="1" item="1"/>
        </tpls>
      </n>
      <n v="0.49427284224343881" in="1">
        <tpls c="3">
          <tpl fld="3" item="15"/>
          <tpl hier="3" item="10"/>
          <tpl fld="1" item="5"/>
        </tpls>
      </n>
      <n v="0.49679814039035813" in="1">
        <tpls c="3">
          <tpl hier="2" item="12"/>
          <tpl hier="3" item="10"/>
          <tpl fld="1" item="14"/>
        </tpls>
      </n>
      <n v="0.49763103881299375" in="1">
        <tpls c="3">
          <tpl hier="2" item="12"/>
          <tpl hier="3" item="10"/>
          <tpl fld="1" item="5"/>
        </tpls>
      </n>
      <n v="5476997.4500000002" in="2">
        <tpls c="3">
          <tpl hier="2" item="12"/>
          <tpl hier="3" item="10"/>
          <tpl fld="1" item="13"/>
        </tpls>
      </n>
      <n v="5700809.8500000006" in="2">
        <tpls c="3">
          <tpl hier="2" item="12"/>
          <tpl hier="3" item="10"/>
          <tpl fld="1" item="10"/>
        </tpls>
      </n>
      <n v="11024593.299999997" in="2">
        <tpls c="3">
          <tpl hier="2" item="12"/>
          <tpl hier="3" item="10"/>
          <tpl fld="1" item="12"/>
        </tpls>
      </n>
      <n v="11455896.849999996" in="2">
        <tpls c="3">
          <tpl hier="2" item="12"/>
          <tpl hier="3" item="10"/>
          <tpl fld="1" item="1"/>
        </tpls>
      </n>
      <n v="0.50055724746880426" in="1">
        <tpls c="3">
          <tpl hier="3" item="13"/>
          <tpl fld="4" item="4"/>
          <tpl fld="1" item="5"/>
        </tpls>
      </n>
      <n v="526121.75" in="2">
        <tpls c="3">
          <tpl hier="3" item="13"/>
          <tpl fld="4" item="7"/>
          <tpl fld="1" item="4"/>
        </tpls>
      </n>
      <n v="0.49831300718482729" in="1">
        <tpls c="3">
          <tpl hier="3" item="13"/>
          <tpl fld="4" item="0"/>
          <tpl fld="1" item="5"/>
        </tpls>
      </n>
      <n v="675123.60000000021" in="2">
        <tpls c="3">
          <tpl hier="3" item="13"/>
          <tpl fld="4" item="7"/>
          <tpl fld="1" item="8"/>
        </tpls>
      </n>
      <n v="1114898.05" in="2">
        <tpls c="3">
          <tpl hier="3" item="13"/>
          <tpl fld="4" item="0"/>
          <tpl fld="1" item="3"/>
        </tpls>
      </n>
      <n v="0.48571410058269909" in="1">
        <tpls c="3">
          <tpl hier="3" item="13"/>
          <tpl fld="4" item="3"/>
          <tpl fld="1" item="5"/>
        </tpls>
      </n>
      <n v="566022.45000000007" in="2">
        <tpls c="3">
          <tpl hier="3" item="13"/>
          <tpl fld="4" item="3"/>
          <tpl fld="1" item="8"/>
        </tpls>
      </n>
      <n v="0.49387208452521036" in="1">
        <tpls c="3">
          <tpl hier="3" item="13"/>
          <tpl fld="4" item="3"/>
          <tpl fld="1" item="9"/>
        </tpls>
      </n>
      <s v="For the period: July 1, 2013 to September 30, 2013" in="0">
        <tpls c="2">
          <tpl hier="3" item="13"/>
          <tpl fld="1" item="2"/>
        </tpls>
      </s>
      <n v="0.49823218303657829" in="1">
        <tpls c="3">
          <tpl hier="3" item="13"/>
          <tpl hier="20" item="4294967295"/>
          <tpl fld="1" item="5"/>
        </tpls>
      </n>
      <n v="1146091.2000000007" in="2">
        <tpls c="3">
          <tpl hier="3" item="13"/>
          <tpl fld="4" item="3"/>
          <tpl fld="1" item="7"/>
        </tpls>
      </n>
      <n v="1074054.4500000002" in="2">
        <tpls c="3">
          <tpl hier="3" item="13"/>
          <tpl fld="4" item="7"/>
          <tpl fld="1" item="3"/>
        </tpls>
      </n>
      <n v="0.49421029334551658" in="1">
        <tpls c="3">
          <tpl hier="3" item="13"/>
          <tpl fld="4" item="0"/>
          <tpl fld="1" item="9"/>
        </tpls>
      </n>
      <n v="0.49396613885450757" in="1">
        <tpls c="3">
          <tpl hier="3" item="13"/>
          <tpl fld="4" item="4"/>
          <tpl fld="1" item="9"/>
        </tpls>
      </n>
      <n v="0.49793574496298548" in="1">
        <tpls c="3">
          <tpl hier="3" item="13"/>
          <tpl hier="20" item="4294967295"/>
          <tpl fld="1" item="9"/>
        </tpls>
      </n>
      <s v="CY2013Q3" in="0">
        <tpls c="2">
          <tpl hier="3" item="13"/>
          <tpl fld="1" item="0"/>
        </tpls>
      </s>
      <n v="0.49388248326785611" in="1">
        <tpls c="3">
          <tpl hier="3" item="13"/>
          <tpl fld="4" item="7"/>
          <tpl fld="1" item="9"/>
        </tpls>
      </n>
      <n v="558455.30000000016" in="2">
        <tpls c="3">
          <tpl hier="3" item="13"/>
          <tpl fld="4" item="3"/>
          <tpl fld="1" item="4"/>
        </tpls>
      </n>
      <n v="5734772.7000000002" in="2">
        <tpls c="3">
          <tpl hier="3" item="13"/>
          <tpl hier="20" item="4294967295"/>
          <tpl fld="1" item="4"/>
        </tpls>
      </n>
      <n v="1112927.5" in="2">
        <tpls c="3">
          <tpl hier="3" item="13"/>
          <tpl fld="4" item="4"/>
          <tpl fld="1" item="7"/>
        </tpls>
      </n>
      <n v="6" in="0">
        <tpls c="3">
          <tpl hier="3" item="13"/>
          <tpl fld="4" item="4"/>
          <tpl fld="1" item="6"/>
        </tpls>
      </n>
      <n v="0.48984644121161663" in="1">
        <tpls c="3">
          <tpl hier="3" item="13"/>
          <tpl fld="4" item="7"/>
          <tpl fld="1" item="5"/>
        </tpls>
      </n>
      <n v="6247404.9000000004" in="2">
        <tpls c="3">
          <tpl hier="3" item="13"/>
          <tpl hier="20" item="4294967295"/>
          <tpl fld="1" item="8"/>
        </tpls>
      </n>
      <n v="578416.85000000009" in="2">
        <tpls c="3">
          <tpl hier="3" item="13"/>
          <tpl fld="4" item="4"/>
          <tpl fld="1" item="4"/>
        </tpls>
      </n>
      <n v="1300172.3499999996" in="2">
        <tpls c="3">
          <tpl hier="3" item="13"/>
          <tpl fld="4" item="5"/>
          <tpl fld="1" item="7"/>
        </tpls>
      </n>
      <n v="9" in="0">
        <tpls c="3">
          <tpl hier="3" item="13"/>
          <tpl fld="4" item="7"/>
          <tpl fld="1" item="6"/>
        </tpls>
      </n>
      <n v="555568.19999999995" in="2">
        <tpls c="3">
          <tpl hier="3" item="13"/>
          <tpl fld="4" item="0"/>
          <tpl fld="1" item="4"/>
        </tpls>
      </n>
      <n v="1189698.5999999999" in="2">
        <tpls c="3">
          <tpl hier="3" item="13"/>
          <tpl fld="4" item="9"/>
          <tpl fld="1" item="3"/>
        </tpls>
      </n>
      <n v="0.49874451603480557" in="1">
        <tpls c="3">
          <tpl hier="3" item="13"/>
          <tpl fld="4" item="5"/>
          <tpl fld="1" item="5"/>
        </tpls>
      </n>
      <n v="1222334.3" in="2">
        <tpls c="3">
          <tpl hier="3" item="13"/>
          <tpl fld="4" item="6"/>
          <tpl fld="1" item="3"/>
        </tpls>
      </n>
      <n v="8" in="0">
        <tpls c="3">
          <tpl hier="3" item="13"/>
          <tpl fld="4" item="0"/>
          <tpl fld="1" item="6"/>
        </tpls>
      </n>
      <n v="651308.69999999995" in="2">
        <tpls c="3">
          <tpl hier="3" item="13"/>
          <tpl fld="4" item="0"/>
          <tpl fld="1" item="8"/>
        </tpls>
      </n>
      <n v="612642" in="2">
        <tpls c="3">
          <tpl hier="3" item="13"/>
          <tpl fld="4" item="8"/>
          <tpl fld="1" item="4"/>
        </tpls>
      </n>
      <n v="606649.60000000009" in="2">
        <tpls c="3">
          <tpl hier="3" item="13"/>
          <tpl fld="4" item="8"/>
          <tpl fld="1" item="8"/>
        </tpls>
      </n>
      <n v="610365.00000000035" in="2">
        <tpls c="3">
          <tpl hier="3" item="13"/>
          <tpl fld="4" item="2"/>
          <tpl fld="1" item="4"/>
        </tpls>
      </n>
      <n v="7" in="0">
        <tpls c="3">
          <tpl hier="3" item="13"/>
          <tpl fld="4" item="3"/>
          <tpl fld="1" item="6"/>
        </tpls>
      </n>
      <n v="668128.64999999956" in="2">
        <tpls c="3">
          <tpl hier="3" item="13"/>
          <tpl fld="4" item="9"/>
          <tpl fld="1" item="8"/>
        </tpls>
      </n>
      <n v="0.506194786483534" in="1">
        <tpls c="3">
          <tpl hier="3" item="13"/>
          <tpl fld="4" item="6"/>
          <tpl fld="1" item="5"/>
        </tpls>
      </n>
      <n v="1155545.8499999999" in="2">
        <tpls c="3">
          <tpl hier="3" item="13"/>
          <tpl fld="4" item="4"/>
          <tpl fld="1" item="3"/>
        </tpls>
      </n>
      <n v="639683.79999999993" in="2">
        <tpls c="3">
          <tpl hier="3" item="13"/>
          <tpl fld="4" item="2"/>
          <tpl fld="1" item="8"/>
        </tpls>
      </n>
      <n v="11510241.4" in="2">
        <tpls c="3">
          <tpl hier="3" item="13"/>
          <tpl hier="20" item="4294967295"/>
          <tpl fld="1" item="3"/>
        </tpls>
      </n>
      <n v="12546608.6" in="2">
        <tpls c="3">
          <tpl hier="3" item="13"/>
          <tpl hier="20" item="4294967295"/>
          <tpl fld="1" item="7"/>
        </tpls>
      </n>
      <n v="549748.5" in="2">
        <tpls c="3">
          <tpl hier="3" item="13"/>
          <tpl fld="4" item="4"/>
          <tpl fld="1" item="8"/>
        </tpls>
      </n>
      <n v="1366972.15" in="2">
        <tpls c="3">
          <tpl hier="3" item="13"/>
          <tpl fld="4" item="7"/>
          <tpl fld="1" item="7"/>
        </tpls>
      </n>
      <n v="1317877.6499999999" in="2">
        <tpls c="3">
          <tpl hier="3" item="13"/>
          <tpl fld="4" item="0"/>
          <tpl fld="1" item="7"/>
        </tpls>
      </n>
      <n v="1149761.3500000003" in="2">
        <tpls c="3">
          <tpl hier="3" item="13"/>
          <tpl fld="4" item="3"/>
          <tpl fld="1" item="3"/>
        </tpls>
      </n>
      <n v="4" in="0">
        <tpls c="3">
          <tpl hier="3" item="13"/>
          <tpl fld="4" item="9"/>
          <tpl fld="1" item="6"/>
        </tpls>
      </n>
      <n v="595812.14999999979" in="2">
        <tpls c="3">
          <tpl hier="3" item="13"/>
          <tpl fld="4" item="9"/>
          <tpl fld="1" item="4"/>
        </tpls>
      </n>
      <n v="0.50280865782673956" in="1">
        <tpls c="3">
          <tpl hier="3" item="13"/>
          <tpl fld="4" item="9"/>
          <tpl fld="1" item="9"/>
        </tpls>
      </n>
      <n v="0.5008093226301179" in="1">
        <tpls c="3">
          <tpl hier="3" item="13"/>
          <tpl fld="4" item="9"/>
          <tpl fld="1" item="5"/>
        </tpls>
      </n>
      <n v="1328793.0499999998" in="2">
        <tpls c="3">
          <tpl hier="3" item="13"/>
          <tpl fld="4" item="9"/>
          <tpl fld="1" item="7"/>
        </tpls>
      </n>
      <n v="0.49920770119438407" in="1">
        <tpls c="3">
          <tpl hier="3" item="13"/>
          <tpl fld="4" item="5"/>
          <tpl fld="1" item="9"/>
        </tpls>
      </n>
      <n v="649056.04999999993" in="2">
        <tpls c="3">
          <tpl hier="3" item="13"/>
          <tpl fld="4" item="5"/>
          <tpl fld="1" item="8"/>
        </tpls>
      </n>
      <n v="483883.70000000024" in="2">
        <tpls c="3">
          <tpl hier="3" item="13"/>
          <tpl fld="4" item="5"/>
          <tpl fld="1" item="4"/>
        </tpls>
      </n>
      <n v="10" in="0">
        <tpls c="3">
          <tpl hier="3" item="13"/>
          <tpl fld="4" item="5"/>
          <tpl fld="1" item="6"/>
        </tpls>
      </n>
      <n v="970203.54999999958" in="2">
        <tpls c="3">
          <tpl hier="3" item="13"/>
          <tpl fld="4" item="5"/>
          <tpl fld="1" item="3"/>
        </tpls>
      </n>
      <n v="2" in="0">
        <tpls c="3">
          <tpl hier="3" item="13"/>
          <tpl fld="4" item="6"/>
          <tpl fld="1" item="6"/>
        </tpls>
      </n>
      <n v="614835.45000000019" in="2">
        <tpls c="3">
          <tpl hier="3" item="13"/>
          <tpl fld="4" item="6"/>
          <tpl fld="1" item="8"/>
        </tpls>
      </n>
      <n v="618739.24999999988" in="2">
        <tpls c="3">
          <tpl hier="3" item="13"/>
          <tpl fld="4" item="6"/>
          <tpl fld="1" item="4"/>
        </tpls>
      </n>
      <n v="0.49220424017349446" in="1">
        <tpls c="3">
          <tpl hier="3" item="13"/>
          <tpl fld="4" item="6"/>
          <tpl fld="1" item="9"/>
        </tpls>
      </n>
      <n v="1249147.0000000002" in="2">
        <tpls c="3">
          <tpl hier="3" item="13"/>
          <tpl fld="4" item="6"/>
          <tpl fld="1" item="7"/>
        </tpls>
      </n>
      <n v="1206284.1999999993" in="2">
        <tpls c="3">
          <tpl hier="3" item="13"/>
          <tpl fld="4" item="8"/>
          <tpl fld="1" item="3"/>
        </tpls>
      </n>
      <n v="1206003.2" in="2">
        <tpls c="3">
          <tpl hier="3" item="13"/>
          <tpl fld="4" item="8"/>
          <tpl fld="1" item="7"/>
        </tpls>
      </n>
      <n v="0.50302486759570797" in="1">
        <tpls c="3">
          <tpl hier="3" item="13"/>
          <tpl fld="4" item="8"/>
          <tpl fld="1" item="9"/>
        </tpls>
      </n>
      <n v="3" in="0">
        <tpls c="3">
          <tpl hier="3" item="13"/>
          <tpl fld="4" item="8"/>
          <tpl fld="1" item="6"/>
        </tpls>
      </n>
      <n v="0.50787534148254632" in="1">
        <tpls c="3">
          <tpl hier="3" item="13"/>
          <tpl fld="4" item="8"/>
          <tpl fld="1" item="5"/>
        </tpls>
      </n>
      <n v="1267259.6000000003" in="2">
        <tpls c="3">
          <tpl hier="3" item="13"/>
          <tpl fld="4" item="2"/>
          <tpl fld="1" item="7"/>
        </tpls>
      </n>
      <n v="1244498.55" in="2">
        <tpls c="3">
          <tpl hier="3" item="13"/>
          <tpl fld="4" item="2"/>
          <tpl fld="1" item="3"/>
        </tpls>
      </n>
      <n v="0.49045055134857329" in="1">
        <tpls c="3">
          <tpl hier="3" item="13"/>
          <tpl fld="4" item="2"/>
          <tpl fld="1" item="5"/>
        </tpls>
      </n>
      <n v="1" in="0">
        <tpls c="3">
          <tpl hier="3" item="13"/>
          <tpl fld="4" item="2"/>
          <tpl fld="1" item="6"/>
        </tpls>
      </n>
      <n v="0.50477723743422398" in="1">
        <tpls c="3">
          <tpl hier="3" item="13"/>
          <tpl fld="4" item="2"/>
          <tpl fld="1" item="9"/>
        </tpls>
      </n>
      <n v="1182962.5000000002" in="2">
        <tpls c="3">
          <tpl hier="3" item="13"/>
          <tpl fld="4" item="1"/>
          <tpl fld="1" item="3"/>
        </tpls>
      </n>
      <n v="0.5027788285765612" in="1">
        <tpls c="3">
          <tpl hier="3" item="13"/>
          <tpl fld="4" item="1"/>
          <tpl fld="1" item="5"/>
        </tpls>
      </n>
      <n v="0.50093150287338228" in="1">
        <tpls c="3">
          <tpl hier="3" item="13"/>
          <tpl fld="4" item="1"/>
          <tpl fld="1" item="9"/>
        </tpls>
      </n>
      <n v="1251364.9000000006" in="2">
        <tpls c="3">
          <tpl hier="3" item="13"/>
          <tpl fld="4" item="1"/>
          <tpl fld="1" item="7"/>
        </tpls>
      </n>
      <n v="626848.10000000009" in="2">
        <tpls c="3">
          <tpl hier="3" item="13"/>
          <tpl fld="4" item="1"/>
          <tpl fld="1" item="8"/>
        </tpls>
      </n>
      <n v="594768.50000000023" in="2">
        <tpls c="3">
          <tpl hier="3" item="13"/>
          <tpl fld="4" item="1"/>
          <tpl fld="1" item="4"/>
        </tpls>
      </n>
      <n v="5" in="0">
        <tpls c="3">
          <tpl hier="3" item="13"/>
          <tpl fld="4" item="1"/>
          <tpl fld="1" item="6"/>
        </tpls>
      </n>
      <n v="445125.6" in="2">
        <tpls c="3">
          <tpl fld="3" item="5"/>
          <tpl hier="3" item="13"/>
          <tpl fld="1" item="12"/>
        </tpls>
      </n>
      <n v="0.48360518918705181" in="1">
        <tpls c="3">
          <tpl fld="3" item="5"/>
          <tpl hier="3" item="13"/>
          <tpl fld="1" item="14"/>
        </tpls>
      </n>
      <n v="0.51892346140468426" in="1">
        <tpls c="3">
          <tpl fld="3" item="5"/>
          <tpl hier="3" item="13"/>
          <tpl fld="1" item="5"/>
        </tpls>
      </n>
      <n v="177315.55000000005" in="2">
        <tpls c="3">
          <tpl fld="3" item="5"/>
          <tpl hier="3" item="13"/>
          <tpl fld="1" item="10"/>
        </tpls>
      </n>
      <n v="341698.85000000009" in="2">
        <tpls c="3">
          <tpl fld="3" item="5"/>
          <tpl hier="3" item="13"/>
          <tpl fld="1" item="1"/>
        </tpls>
      </n>
      <n v="215265.04999999993" in="2">
        <tpls c="3">
          <tpl fld="3" item="5"/>
          <tpl hier="3" item="13"/>
          <tpl fld="1" item="13"/>
        </tpls>
      </n>
      <n v="730399.55" in="2">
        <tpls c="3">
          <tpl fld="3" item="2"/>
          <tpl hier="3" item="13"/>
          <tpl fld="1" item="12"/>
        </tpls>
      </n>
      <n v="316227.1999999999" in="2">
        <tpls c="3">
          <tpl fld="3" item="2"/>
          <tpl hier="3" item="13"/>
          <tpl fld="1" item="10"/>
        </tpls>
      </n>
      <n v="0.50308457884455182" in="1">
        <tpls c="3">
          <tpl fld="3" item="2"/>
          <tpl hier="3" item="13"/>
          <tpl fld="1" item="14"/>
        </tpls>
      </n>
      <n v="0.52118534250279136" in="1">
        <tpls c="3">
          <tpl fld="3" item="2"/>
          <tpl hier="3" item="13"/>
          <tpl fld="1" item="5"/>
        </tpls>
      </n>
      <n v="606746.14999999979" in="2">
        <tpls c="3">
          <tpl fld="3" item="2"/>
          <tpl hier="3" item="13"/>
          <tpl fld="1" item="1"/>
        </tpls>
      </n>
      <n v="367452.75000000023" in="2">
        <tpls c="3">
          <tpl fld="3" item="2"/>
          <tpl hier="3" item="13"/>
          <tpl fld="1" item="13"/>
        </tpls>
      </n>
      <n v="0.49299129694490934" in="1">
        <tpls c="3">
          <tpl fld="3" item="3"/>
          <tpl hier="3" item="13"/>
          <tpl fld="1" item="14"/>
        </tpls>
      </n>
      <n v="324458.50000000012" in="2">
        <tpls c="3">
          <tpl fld="3" item="3"/>
          <tpl hier="3" item="13"/>
          <tpl fld="1" item="13"/>
        </tpls>
      </n>
      <n v="558580.64999999991" in="2">
        <tpls c="3">
          <tpl fld="3" item="3"/>
          <tpl hier="3" item="13"/>
          <tpl fld="1" item="1"/>
        </tpls>
      </n>
      <n v="658142.44999999995" in="2">
        <tpls c="3">
          <tpl fld="3" item="3"/>
          <tpl hier="3" item="13"/>
          <tpl fld="1" item="12"/>
        </tpls>
      </n>
      <n v="0.50539102992558016" in="1">
        <tpls c="3">
          <tpl fld="3" item="3"/>
          <tpl hier="3" item="13"/>
          <tpl fld="1" item="5"/>
        </tpls>
      </n>
      <n v="282301.64999999997" in="2">
        <tpls c="3">
          <tpl fld="3" item="3"/>
          <tpl hier="3" item="13"/>
          <tpl fld="1" item="10"/>
        </tpls>
      </n>
      <n v="395430.70000000013" in="2">
        <tpls c="3">
          <tpl fld="3" item="1"/>
          <tpl hier="3" item="13"/>
          <tpl fld="1" item="10"/>
        </tpls>
      </n>
      <n v="470329.40000000014" in="2">
        <tpls c="3">
          <tpl fld="3" item="1"/>
          <tpl hier="3" item="13"/>
          <tpl fld="1" item="13"/>
        </tpls>
      </n>
      <n v="0.49639146152461461" in="1">
        <tpls c="3">
          <tpl fld="3" item="1"/>
          <tpl hier="3" item="13"/>
          <tpl fld="1" item="5"/>
        </tpls>
      </n>
      <n v="0.48805178027109419" in="1">
        <tpls c="3">
          <tpl fld="3" item="1"/>
          <tpl hier="3" item="13"/>
          <tpl fld="1" item="14"/>
        </tpls>
      </n>
      <n v="796610.6" in="2">
        <tpls c="3">
          <tpl fld="3" item="1"/>
          <tpl hier="3" item="13"/>
          <tpl fld="1" item="1"/>
        </tpls>
      </n>
      <n v="963687.50000000012" in="2">
        <tpls c="3">
          <tpl fld="3" item="1"/>
          <tpl hier="3" item="13"/>
          <tpl fld="1" item="12"/>
        </tpls>
      </n>
      <n v="217118.20000000004" in="2">
        <tpls c="3">
          <tpl fld="3" item="15"/>
          <tpl hier="3" item="13"/>
          <tpl fld="1" item="13"/>
        </tpls>
      </n>
      <n v="0.53213816933099478" in="1">
        <tpls c="3">
          <tpl fld="3" item="15"/>
          <tpl hier="3" item="13"/>
          <tpl fld="1" item="14"/>
        </tpls>
      </n>
      <n v="173675.25000000006" in="2">
        <tpls c="3">
          <tpl fld="3" item="15"/>
          <tpl hier="3" item="13"/>
          <tpl fld="1" item="10"/>
        </tpls>
      </n>
      <n v="0.50092368261659626" in="1">
        <tpls c="3">
          <tpl fld="3" item="15"/>
          <tpl hier="3" item="13"/>
          <tpl fld="1" item="5"/>
        </tpls>
      </n>
      <n v="408010.95" in="2">
        <tpls c="3">
          <tpl fld="3" item="15"/>
          <tpl hier="3" item="13"/>
          <tpl fld="1" item="12"/>
        </tpls>
      </n>
      <n v="346709.99999999994" in="2">
        <tpls c="3">
          <tpl fld="3" item="15"/>
          <tpl hier="3" item="13"/>
          <tpl fld="1" item="1"/>
        </tpls>
      </n>
      <n v="465358.40000000008" in="2">
        <tpls c="3">
          <tpl fld="3" item="10"/>
          <tpl hier="3" item="13"/>
          <tpl fld="1" item="1"/>
        </tpls>
      </n>
      <n v="0.50136685259681524" in="1">
        <tpls c="3">
          <tpl fld="3" item="10"/>
          <tpl hier="3" item="13"/>
          <tpl fld="1" item="14"/>
        </tpls>
      </n>
      <n v="183768.74999999997" in="2">
        <tpls c="3">
          <tpl fld="3" item="10"/>
          <tpl hier="3" item="13"/>
          <tpl fld="1" item="13"/>
        </tpls>
      </n>
      <n v="366535.5" in="2">
        <tpls c="3">
          <tpl fld="3" item="10"/>
          <tpl hier="3" item="13"/>
          <tpl fld="1" item="12"/>
        </tpls>
      </n>
      <n v="229439.69999999998" in="2">
        <tpls c="3">
          <tpl fld="3" item="10"/>
          <tpl hier="3" item="13"/>
          <tpl fld="1" item="10"/>
        </tpls>
      </n>
      <n v="0.49303869877496559" in="1">
        <tpls c="3">
          <tpl fld="3" item="10"/>
          <tpl hier="3" item="13"/>
          <tpl fld="1" item="5"/>
        </tpls>
      </n>
      <n v="213171.65" in="2">
        <tpls c="3">
          <tpl fld="3" item="7"/>
          <tpl hier="3" item="13"/>
          <tpl fld="1" item="10"/>
        </tpls>
      </n>
      <n v="134303.70000000001" in="2">
        <tpls c="3">
          <tpl fld="3" item="7"/>
          <tpl hier="3" item="13"/>
          <tpl fld="1" item="13"/>
        </tpls>
      </n>
      <n v="0.48830491056503827" in="1">
        <tpls c="3">
          <tpl fld="3" item="7"/>
          <tpl hier="3" item="13"/>
          <tpl fld="1" item="14"/>
        </tpls>
      </n>
      <n v="415258.2" in="2">
        <tpls c="3">
          <tpl fld="3" item="7"/>
          <tpl hier="3" item="13"/>
          <tpl fld="1" item="1"/>
        </tpls>
      </n>
      <n v="275040.65000000002" in="2">
        <tpls c="3">
          <tpl fld="3" item="7"/>
          <tpl hier="3" item="13"/>
          <tpl fld="1" item="12"/>
        </tpls>
      </n>
      <n v="0.51334723793533754" in="1">
        <tpls c="3">
          <tpl fld="3" item="7"/>
          <tpl hier="3" item="13"/>
          <tpl fld="1" item="5"/>
        </tpls>
      </n>
      <n v="148267.29999999993" in="2">
        <tpls c="3">
          <tpl fld="3" item="11"/>
          <tpl hier="3" item="13"/>
          <tpl fld="1" item="13"/>
        </tpls>
      </n>
      <n v="302465.40000000002" in="2">
        <tpls c="3">
          <tpl fld="3" item="11"/>
          <tpl hier="3" item="13"/>
          <tpl fld="1" item="12"/>
        </tpls>
      </n>
      <n v="336294.79999999981" in="2">
        <tpls c="3">
          <tpl fld="3" item="11"/>
          <tpl hier="3" item="13"/>
          <tpl fld="1" item="1"/>
        </tpls>
      </n>
      <n v="0.49019590339919844" in="1">
        <tpls c="3">
          <tpl fld="3" item="11"/>
          <tpl hier="3" item="13"/>
          <tpl fld="1" item="14"/>
        </tpls>
      </n>
      <n v="0.49793336084887463" in="1">
        <tpls c="3">
          <tpl fld="3" item="11"/>
          <tpl hier="3" item="13"/>
          <tpl fld="1" item="5"/>
        </tpls>
      </n>
      <n v="167452.40000000002" in="2">
        <tpls c="3">
          <tpl fld="3" item="11"/>
          <tpl hier="3" item="13"/>
          <tpl fld="1" item="10"/>
        </tpls>
      </n>
      <n v="0.4927590349053072" in="1">
        <tpls c="3">
          <tpl fld="3" item="9"/>
          <tpl hier="3" item="13"/>
          <tpl fld="1" item="5"/>
        </tpls>
      </n>
      <n v="422323.39999999991" in="2">
        <tpls c="3">
          <tpl fld="3" item="9"/>
          <tpl hier="3" item="13"/>
          <tpl fld="1" item="12"/>
        </tpls>
      </n>
      <n v="164557.20000000004" in="2">
        <tpls c="3">
          <tpl fld="3" item="9"/>
          <tpl hier="3" item="13"/>
          <tpl fld="1" item="10"/>
        </tpls>
      </n>
      <n v="210510.60000000006" in="2">
        <tpls c="3">
          <tpl fld="3" item="9"/>
          <tpl hier="3" item="13"/>
          <tpl fld="1" item="13"/>
        </tpls>
      </n>
      <n v="0.4984582904949148" in="1">
        <tpls c="3">
          <tpl fld="3" item="9"/>
          <tpl hier="3" item="13"/>
          <tpl fld="1" item="14"/>
        </tpls>
      </n>
      <n v="333950.65000000002" in="2">
        <tpls c="3">
          <tpl fld="3" item="9"/>
          <tpl hier="3" item="13"/>
          <tpl fld="1" item="1"/>
        </tpls>
      </n>
      <n v="277960.95000000007" in="2">
        <tpls c="3">
          <tpl fld="3" item="4"/>
          <tpl hier="3" item="13"/>
          <tpl fld="1" item="10"/>
        </tpls>
      </n>
      <n v="0.50301097984741805" in="1">
        <tpls c="3">
          <tpl fld="3" item="4"/>
          <tpl hier="3" item="13"/>
          <tpl fld="1" item="5"/>
        </tpls>
      </n>
      <n v="627979.04999999981" in="2">
        <tpls c="3">
          <tpl fld="3" item="4"/>
          <tpl hier="3" item="13"/>
          <tpl fld="1" item="12"/>
        </tpls>
      </n>
      <n v="552594.19999999995" in="2">
        <tpls c="3">
          <tpl fld="3" item="4"/>
          <tpl hier="3" item="13"/>
          <tpl fld="1" item="1"/>
        </tpls>
      </n>
      <n v="311133.25000000012" in="2">
        <tpls c="3">
          <tpl fld="3" item="4"/>
          <tpl hier="3" item="13"/>
          <tpl fld="1" item="13"/>
        </tpls>
      </n>
      <n v="0.49545163966855299" in="1">
        <tpls c="3">
          <tpl fld="3" item="4"/>
          <tpl hier="3" item="13"/>
          <tpl fld="1" item="14"/>
        </tpls>
      </n>
      <n v="0.49464225310419296" in="1">
        <tpls c="3">
          <tpl hier="3" item="16"/>
          <tpl fld="4" item="4"/>
          <tpl fld="1" item="5"/>
        </tpls>
      </n>
      <n v="558192.25000000012" in="2">
        <tpls c="3">
          <tpl hier="3" item="16"/>
          <tpl fld="4" item="7"/>
          <tpl fld="1" item="4"/>
        </tpls>
      </n>
      <n v="0.4872238617064556" in="1">
        <tpls c="3">
          <tpl hier="3" item="16"/>
          <tpl fld="4" item="0"/>
          <tpl fld="1" item="5"/>
        </tpls>
      </n>
      <n v="526121.75" in="2">
        <tpls c="3">
          <tpl hier="3" item="16"/>
          <tpl fld="4" item="7"/>
          <tpl fld="1" item="8"/>
        </tpls>
      </n>
      <n v="1138213.6499999999" in="2">
        <tpls c="3">
          <tpl hier="3" item="16"/>
          <tpl fld="4" item="0"/>
          <tpl fld="1" item="3"/>
        </tpls>
      </n>
      <n v="0.50462379696745274" in="1">
        <tpls c="3">
          <tpl hier="3" item="16"/>
          <tpl fld="4" item="3"/>
          <tpl fld="1" item="5"/>
        </tpls>
      </n>
      <n v="558455.30000000016" in="2">
        <tpls c="3">
          <tpl hier="3" item="16"/>
          <tpl fld="4" item="3"/>
          <tpl fld="1" item="8"/>
        </tpls>
      </n>
      <n v="0.4857141005826992" in="1">
        <tpls c="3">
          <tpl hier="3" item="16"/>
          <tpl fld="4" item="3"/>
          <tpl fld="1" item="9"/>
        </tpls>
      </n>
      <s v="For the period: October 1, 2013 to December 31, 2013" in="0">
        <tpls c="2">
          <tpl hier="3" item="16"/>
          <tpl fld="1" item="2"/>
        </tpls>
      </s>
      <n v="0.49679814039035824" in="1">
        <tpls c="3">
          <tpl hier="3" item="16"/>
          <tpl hier="20" item="4294967295"/>
          <tpl fld="1" item="5"/>
        </tpls>
      </n>
      <n v="1149761.3500000003" in="2">
        <tpls c="3">
          <tpl hier="3" item="16"/>
          <tpl fld="4" item="3"/>
          <tpl fld="1" item="7"/>
        </tpls>
      </n>
      <n v="1136772.9999999998" in="2">
        <tpls c="3">
          <tpl hier="3" item="16"/>
          <tpl fld="4" item="7"/>
          <tpl fld="1" item="3"/>
        </tpls>
      </n>
      <n v="0.49831300718482729" in="1">
        <tpls c="3">
          <tpl hier="3" item="16"/>
          <tpl fld="4" item="0"/>
          <tpl fld="1" item="9"/>
        </tpls>
      </n>
      <n v="0.50055724746880459" in="1">
        <tpls c="3">
          <tpl hier="3" item="16"/>
          <tpl fld="4" item="4"/>
          <tpl fld="1" item="9"/>
        </tpls>
      </n>
      <n v="0.49823218303657818" in="1">
        <tpls c="3">
          <tpl hier="3" item="16"/>
          <tpl hier="20" item="4294967295"/>
          <tpl fld="1" item="9"/>
        </tpls>
      </n>
      <s v="CY2013Q4" in="0">
        <tpls c="2">
          <tpl hier="3" item="16"/>
          <tpl fld="1" item="0"/>
        </tpls>
      </s>
      <n v="0.4898464412116163" in="1">
        <tpls c="3">
          <tpl hier="3" item="16"/>
          <tpl fld="4" item="7"/>
          <tpl fld="1" item="9"/>
        </tpls>
      </n>
      <n v="594563.2999999997" in="2">
        <tpls c="3">
          <tpl hier="3" item="16"/>
          <tpl fld="4" item="3"/>
          <tpl fld="1" item="4"/>
        </tpls>
      </n>
      <n v="5476997.4500000002" in="2">
        <tpls c="3">
          <tpl hier="3" item="16"/>
          <tpl hier="20" item="4294967295"/>
          <tpl fld="1" item="4"/>
        </tpls>
      </n>
      <n v="1155545.8499999999" in="2">
        <tpls c="3">
          <tpl hier="3" item="16"/>
          <tpl fld="4" item="4"/>
          <tpl fld="1" item="7"/>
        </tpls>
      </n>
      <n v="10" in="0">
        <tpls c="3">
          <tpl hier="3" item="16"/>
          <tpl fld="4" item="4"/>
          <tpl fld="1" item="6"/>
        </tpls>
      </n>
      <n v="0.49103229052766051" in="1">
        <tpls c="3">
          <tpl hier="3" item="16"/>
          <tpl fld="4" item="7"/>
          <tpl fld="1" item="5"/>
        </tpls>
      </n>
      <n v="5734772.7000000002" in="2">
        <tpls c="3">
          <tpl hier="3" item="16"/>
          <tpl hier="20" item="4294967295"/>
          <tpl fld="1" item="8"/>
        </tpls>
      </n>
      <n v="493601.59999999986" in="2">
        <tpls c="3">
          <tpl hier="3" item="16"/>
          <tpl fld="4" item="4"/>
          <tpl fld="1" item="4"/>
        </tpls>
      </n>
      <n v="970203.54999999958" in="2">
        <tpls c="3">
          <tpl hier="3" item="16"/>
          <tpl fld="4" item="5"/>
          <tpl fld="1" item="7"/>
        </tpls>
      </n>
      <n v="4" in="0">
        <tpls c="3">
          <tpl hier="3" item="16"/>
          <tpl fld="4" item="7"/>
          <tpl fld="1" item="6"/>
        </tpls>
      </n>
      <n v="554564.85" in="2">
        <tpls c="3">
          <tpl hier="3" item="16"/>
          <tpl fld="4" item="0"/>
          <tpl fld="1" item="4"/>
        </tpls>
      </n>
      <n v="1065934.5499999998" in="2">
        <tpls c="3">
          <tpl hier="3" item="16"/>
          <tpl fld="4" item="9"/>
          <tpl fld="1" item="3"/>
        </tpls>
      </n>
      <n v="0.50801217482997618" in="1">
        <tpls c="3">
          <tpl hier="3" item="16"/>
          <tpl fld="4" item="5"/>
          <tpl fld="1" item="5"/>
        </tpls>
      </n>
      <n v="1087976.0000000002" in="2">
        <tpls c="3">
          <tpl hier="3" item="16"/>
          <tpl fld="4" item="6"/>
          <tpl fld="1" item="3"/>
        </tpls>
      </n>
      <n v="3" in="0">
        <tpls c="3">
          <tpl hier="3" item="16"/>
          <tpl fld="4" item="0"/>
          <tpl fld="1" item="6"/>
        </tpls>
      </n>
      <n v="555568.19999999995" in="2">
        <tpls c="3">
          <tpl hier="3" item="16"/>
          <tpl fld="4" item="0"/>
          <tpl fld="1" item="8"/>
        </tpls>
      </n>
      <n v="539308.1" in="2">
        <tpls c="3">
          <tpl hier="3" item="16"/>
          <tpl fld="4" item="8"/>
          <tpl fld="1" item="4"/>
        </tpls>
      </n>
      <n v="612642" in="2">
        <tpls c="3">
          <tpl hier="3" item="16"/>
          <tpl fld="4" item="8"/>
          <tpl fld="1" item="8"/>
        </tpls>
      </n>
      <n v="504712.6" in="2">
        <tpls c="3">
          <tpl hier="3" item="16"/>
          <tpl fld="4" item="2"/>
          <tpl fld="1" item="4"/>
        </tpls>
      </n>
      <n v="2" in="0">
        <tpls c="3">
          <tpl hier="3" item="16"/>
          <tpl fld="4" item="3"/>
          <tpl fld="1" item="6"/>
        </tpls>
      </n>
      <n v="595812.14999999979" in="2">
        <tpls c="3">
          <tpl hier="3" item="16"/>
          <tpl fld="4" item="9"/>
          <tpl fld="1" item="8"/>
        </tpls>
      </n>
      <n v="0.49828594564585965" in="1">
        <tpls c="3">
          <tpl hier="3" item="16"/>
          <tpl fld="4" item="6"/>
          <tpl fld="1" item="5"/>
        </tpls>
      </n>
      <n v="997896.15" in="2">
        <tpls c="3">
          <tpl hier="3" item="16"/>
          <tpl fld="4" item="4"/>
          <tpl fld="1" item="3"/>
        </tpls>
      </n>
      <n v="610365.00000000035" in="2">
        <tpls c="3">
          <tpl hier="3" item="16"/>
          <tpl fld="4" item="2"/>
          <tpl fld="1" item="8"/>
        </tpls>
      </n>
      <n v="11024593.299999997" in="2">
        <tpls c="3">
          <tpl hier="3" item="16"/>
          <tpl hier="20" item="4294967295"/>
          <tpl fld="1" item="3"/>
        </tpls>
      </n>
      <n v="11510241.4" in="2">
        <tpls c="3">
          <tpl hier="3" item="16"/>
          <tpl hier="20" item="4294967295"/>
          <tpl fld="1" item="7"/>
        </tpls>
      </n>
      <n v="578416.85000000009" in="2">
        <tpls c="3">
          <tpl hier="3" item="16"/>
          <tpl fld="4" item="4"/>
          <tpl fld="1" item="8"/>
        </tpls>
      </n>
      <n v="1074054.4500000002" in="2">
        <tpls c="3">
          <tpl hier="3" item="16"/>
          <tpl fld="4" item="7"/>
          <tpl fld="1" item="7"/>
        </tpls>
      </n>
      <n v="1114898.05" in="2">
        <tpls c="3">
          <tpl hier="3" item="16"/>
          <tpl fld="4" item="0"/>
          <tpl fld="1" item="7"/>
        </tpls>
      </n>
      <n v="1178230.7999999996" in="2">
        <tpls c="3">
          <tpl hier="3" item="16"/>
          <tpl fld="4" item="3"/>
          <tpl fld="1" item="3"/>
        </tpls>
      </n>
      <n v="8" in="0">
        <tpls c="3">
          <tpl hier="3" item="16"/>
          <tpl fld="4" item="9"/>
          <tpl fld="1" item="6"/>
        </tpls>
      </n>
      <n v="540140.99999999988" in="2">
        <tpls c="3">
          <tpl hier="3" item="16"/>
          <tpl fld="4" item="9"/>
          <tpl fld="1" item="4"/>
        </tpls>
      </n>
      <n v="0.50080932263011813" in="1">
        <tpls c="3">
          <tpl hier="3" item="16"/>
          <tpl fld="4" item="9"/>
          <tpl fld="1" item="9"/>
        </tpls>
      </n>
      <n v="0.50672998637674327" in="1">
        <tpls c="3">
          <tpl hier="3" item="16"/>
          <tpl fld="4" item="9"/>
          <tpl fld="1" item="5"/>
        </tpls>
      </n>
      <n v="1189698.5999999999" in="2">
        <tpls c="3">
          <tpl hier="3" item="16"/>
          <tpl fld="4" item="9"/>
          <tpl fld="1" item="7"/>
        </tpls>
      </n>
      <n v="0.49874451603480574" in="1">
        <tpls c="3">
          <tpl hier="3" item="16"/>
          <tpl fld="4" item="5"/>
          <tpl fld="1" item="9"/>
        </tpls>
      </n>
      <n v="483883.70000000024" in="2">
        <tpls c="3">
          <tpl hier="3" item="16"/>
          <tpl fld="4" item="5"/>
          <tpl fld="1" item="8"/>
        </tpls>
      </n>
      <n v="544254.50000000012" in="2">
        <tpls c="3">
          <tpl hier="3" item="16"/>
          <tpl fld="4" item="5"/>
          <tpl fld="1" item="4"/>
        </tpls>
      </n>
      <n v="7" in="0">
        <tpls c="3">
          <tpl hier="3" item="16"/>
          <tpl fld="4" item="5"/>
          <tpl fld="1" item="6"/>
        </tpls>
      </n>
      <n v="1071341.45" in="2">
        <tpls c="3">
          <tpl hier="3" item="16"/>
          <tpl fld="4" item="5"/>
          <tpl fld="1" item="3"/>
        </tpls>
      </n>
      <n v="6" in="0">
        <tpls c="3">
          <tpl hier="3" item="16"/>
          <tpl fld="4" item="6"/>
          <tpl fld="1" item="6"/>
        </tpls>
      </n>
      <n v="618739.24999999988" in="2">
        <tpls c="3">
          <tpl hier="3" item="16"/>
          <tpl fld="4" item="6"/>
          <tpl fld="1" item="8"/>
        </tpls>
      </n>
      <n v="542123.14999999991" in="2">
        <tpls c="3">
          <tpl hier="3" item="16"/>
          <tpl fld="4" item="6"/>
          <tpl fld="1" item="4"/>
        </tpls>
      </n>
      <n v="0.50619478648353389" in="1">
        <tpls c="3">
          <tpl hier="3" item="16"/>
          <tpl fld="4" item="6"/>
          <tpl fld="1" item="9"/>
        </tpls>
      </n>
      <n v="1222334.3" in="2">
        <tpls c="3">
          <tpl hier="3" item="16"/>
          <tpl fld="4" item="6"/>
          <tpl fld="1" item="7"/>
        </tpls>
      </n>
      <n v="1089130.7000000002" in="2">
        <tpls c="3">
          <tpl hier="3" item="16"/>
          <tpl fld="4" item="8"/>
          <tpl fld="1" item="3"/>
        </tpls>
      </n>
      <n v="1206284.1999999993" in="2">
        <tpls c="3">
          <tpl hier="3" item="16"/>
          <tpl fld="4" item="8"/>
          <tpl fld="1" item="7"/>
        </tpls>
      </n>
      <n v="0.50787534148254643" in="1">
        <tpls c="3">
          <tpl hier="3" item="16"/>
          <tpl fld="4" item="8"/>
          <tpl fld="1" item="9"/>
        </tpls>
      </n>
      <n v="5" in="0">
        <tpls c="3">
          <tpl hier="3" item="16"/>
          <tpl fld="4" item="8"/>
          <tpl fld="1" item="6"/>
        </tpls>
      </n>
      <n v="0.49517298520737707" in="1">
        <tpls c="3">
          <tpl hier="3" item="16"/>
          <tpl fld="4" item="8"/>
          <tpl fld="1" item="5"/>
        </tpls>
      </n>
      <n v="1244498.55" in="2">
        <tpls c="3">
          <tpl hier="3" item="16"/>
          <tpl fld="4" item="2"/>
          <tpl fld="1" item="7"/>
        </tpls>
      </n>
      <n v="1013729.7499999999" in="2">
        <tpls c="3">
          <tpl hier="3" item="16"/>
          <tpl fld="4" item="2"/>
          <tpl fld="1" item="3"/>
        </tpls>
      </n>
      <n v="0.49787687497580091" in="1">
        <tpls c="3">
          <tpl hier="3" item="16"/>
          <tpl fld="4" item="2"/>
          <tpl fld="1" item="5"/>
        </tpls>
      </n>
      <n v="9" in="0">
        <tpls c="3">
          <tpl hier="3" item="16"/>
          <tpl fld="4" item="2"/>
          <tpl fld="1" item="6"/>
        </tpls>
      </n>
      <n v="0.49045055134857357" in="1">
        <tpls c="3">
          <tpl hier="3" item="16"/>
          <tpl fld="4" item="2"/>
          <tpl fld="1" item="9"/>
        </tpls>
      </n>
      <n v="1245367.2500000002" in="2">
        <tpls c="3">
          <tpl hier="3" item="16"/>
          <tpl fld="4" item="1"/>
          <tpl fld="1" item="3"/>
        </tpls>
      </n>
      <n v="0.48623094914371651" in="1">
        <tpls c="3">
          <tpl hier="3" item="16"/>
          <tpl fld="4" item="1"/>
          <tpl fld="1" item="5"/>
        </tpls>
      </n>
      <n v="0.50277882857656109" in="1">
        <tpls c="3">
          <tpl hier="3" item="16"/>
          <tpl fld="4" item="1"/>
          <tpl fld="1" item="9"/>
        </tpls>
      </n>
      <n v="1182962.5000000002" in="2">
        <tpls c="3">
          <tpl hier="3" item="16"/>
          <tpl fld="4" item="1"/>
          <tpl fld="1" item="7"/>
        </tpls>
      </n>
      <n v="594768.50000000023" in="2">
        <tpls c="3">
          <tpl hier="3" item="16"/>
          <tpl fld="4" item="1"/>
          <tpl fld="1" item="8"/>
        </tpls>
      </n>
      <n v="605536.10000000009" in="2">
        <tpls c="3">
          <tpl hier="3" item="16"/>
          <tpl fld="4" item="1"/>
          <tpl fld="1" item="4"/>
        </tpls>
      </n>
      <n v="1" in="0">
        <tpls c="3">
          <tpl hier="3" item="16"/>
          <tpl fld="4" item="1"/>
          <tpl fld="1" item="6"/>
        </tpls>
      </n>
      <n v="346709.99999999994" in="2">
        <tpls c="3">
          <tpl fld="3" item="15"/>
          <tpl hier="3" item="16"/>
          <tpl fld="1" item="12"/>
        </tpls>
      </n>
      <n v="0.50092368261659626" in="1">
        <tpls c="3">
          <tpl fld="3" item="15"/>
          <tpl hier="3" item="16"/>
          <tpl fld="1" item="14"/>
        </tpls>
      </n>
      <n v="0.49055510679511771" in="1">
        <tpls c="3">
          <tpl fld="3" item="15"/>
          <tpl hier="3" item="16"/>
          <tpl fld="1" item="5"/>
        </tpls>
      </n>
      <n v="160204.80000000005" in="2">
        <tpls c="3">
          <tpl fld="3" item="15"/>
          <tpl hier="3" item="16"/>
          <tpl fld="1" item="10"/>
        </tpls>
      </n>
      <n v="326578.60000000003" in="2">
        <tpls c="3">
          <tpl fld="3" item="15"/>
          <tpl hier="3" item="16"/>
          <tpl fld="1" item="1"/>
        </tpls>
      </n>
      <n v="173675.25000000006" in="2">
        <tpls c="3">
          <tpl fld="3" item="15"/>
          <tpl hier="3" item="16"/>
          <tpl fld="1" item="13"/>
        </tpls>
      </n>
      <n v="606746.14999999979" in="2">
        <tpls c="3">
          <tpl fld="3" item="2"/>
          <tpl hier="3" item="16"/>
          <tpl fld="1" item="12"/>
        </tpls>
      </n>
      <n v="318446.50000000006" in="2">
        <tpls c="3">
          <tpl fld="3" item="2"/>
          <tpl hier="3" item="16"/>
          <tpl fld="1" item="10"/>
        </tpls>
      </n>
      <n v="0.52118534250279136" in="1">
        <tpls c="3">
          <tpl fld="3" item="2"/>
          <tpl hier="3" item="16"/>
          <tpl fld="1" item="14"/>
        </tpls>
      </n>
      <n v="0.4928305101730111" in="1">
        <tpls c="3">
          <tpl fld="3" item="2"/>
          <tpl hier="3" item="16"/>
          <tpl fld="1" item="5"/>
        </tpls>
      </n>
      <n v="646158.25" in="2">
        <tpls c="3">
          <tpl fld="3" item="2"/>
          <tpl hier="3" item="16"/>
          <tpl fld="1" item="1"/>
        </tpls>
      </n>
      <n v="316227.1999999999" in="2">
        <tpls c="3">
          <tpl fld="3" item="2"/>
          <tpl hier="3" item="16"/>
          <tpl fld="1" item="13"/>
        </tpls>
      </n>
      <n v="0.50539102992558016" in="1">
        <tpls c="3">
          <tpl fld="3" item="3"/>
          <tpl hier="3" item="16"/>
          <tpl fld="1" item="14"/>
        </tpls>
      </n>
      <n v="282301.64999999997" in="2">
        <tpls c="3">
          <tpl fld="3" item="3"/>
          <tpl hier="3" item="16"/>
          <tpl fld="1" item="13"/>
        </tpls>
      </n>
      <n v="637964.15" in="2">
        <tpls c="3">
          <tpl fld="3" item="3"/>
          <tpl hier="3" item="16"/>
          <tpl fld="1" item="1"/>
        </tpls>
      </n>
      <n v="558580.64999999991" in="2">
        <tpls c="3">
          <tpl fld="3" item="3"/>
          <tpl hier="3" item="16"/>
          <tpl fld="1" item="12"/>
        </tpls>
      </n>
      <n v="0.51674494562116058" in="1">
        <tpls c="3">
          <tpl fld="3" item="3"/>
          <tpl hier="3" item="16"/>
          <tpl fld="1" item="5"/>
        </tpls>
      </n>
      <n v="329664.74999999994" in="2">
        <tpls c="3">
          <tpl fld="3" item="3"/>
          <tpl hier="3" item="16"/>
          <tpl fld="1" item="10"/>
        </tpls>
      </n>
      <n v="447170" in="2">
        <tpls c="3">
          <tpl fld="3" item="1"/>
          <tpl hier="3" item="16"/>
          <tpl fld="1" item="10"/>
        </tpls>
      </n>
      <n v="395430.70000000013" in="2">
        <tpls c="3">
          <tpl fld="3" item="1"/>
          <tpl hier="3" item="16"/>
          <tpl fld="1" item="13"/>
        </tpls>
      </n>
      <n v="0.51439470018278799" in="1">
        <tpls c="3">
          <tpl fld="3" item="1"/>
          <tpl hier="3" item="16"/>
          <tpl fld="1" item="5"/>
        </tpls>
      </n>
      <n v="0.49639146152461461" in="1">
        <tpls c="3">
          <tpl fld="3" item="1"/>
          <tpl hier="3" item="16"/>
          <tpl fld="1" item="14"/>
        </tpls>
      </n>
      <n v="869313" in="2">
        <tpls c="3">
          <tpl fld="3" item="1"/>
          <tpl hier="3" item="16"/>
          <tpl fld="1" item="1"/>
        </tpls>
      </n>
      <n v="796610.6" in="2">
        <tpls c="3">
          <tpl fld="3" item="1"/>
          <tpl hier="3" item="16"/>
          <tpl fld="1" item="12"/>
        </tpls>
      </n>
      <n v="138341.59999999998" in="2">
        <tpls c="3">
          <tpl fld="3" item="13"/>
          <tpl hier="3" item="16"/>
          <tpl fld="1" item="13"/>
        </tpls>
      </n>
      <n v="0.47016017853237557" in="1">
        <tpls c="3">
          <tpl fld="3" item="13"/>
          <tpl hier="3" item="16"/>
          <tpl fld="1" item="14"/>
        </tpls>
      </n>
      <n v="168357.2" in="2">
        <tpls c="3">
          <tpl fld="3" item="13"/>
          <tpl hier="3" item="16"/>
          <tpl fld="1" item="10"/>
        </tpls>
      </n>
      <n v="0.47910790423089539" in="1">
        <tpls c="3">
          <tpl fld="3" item="13"/>
          <tpl hier="3" item="16"/>
          <tpl fld="1" item="5"/>
        </tpls>
      </n>
      <n v="294243.55" in="2">
        <tpls c="3">
          <tpl fld="3" item="13"/>
          <tpl hier="3" item="16"/>
          <tpl fld="1" item="12"/>
        </tpls>
      </n>
      <n v="351397.25" in="2">
        <tpls c="3">
          <tpl fld="3" item="13"/>
          <tpl hier="3" item="16"/>
          <tpl fld="1" item="1"/>
        </tpls>
      </n>
      <n v="459479.35000000009" in="2">
        <tpls c="3">
          <tpl fld="3" item="9"/>
          <tpl hier="3" item="16"/>
          <tpl fld="1" item="1"/>
        </tpls>
      </n>
      <n v="0.4927590349053072" in="1">
        <tpls c="3">
          <tpl fld="3" item="9"/>
          <tpl hier="3" item="16"/>
          <tpl fld="1" item="14"/>
        </tpls>
      </n>
      <n v="164557.20000000004" in="2">
        <tpls c="3">
          <tpl fld="3" item="9"/>
          <tpl hier="3" item="16"/>
          <tpl fld="1" item="13"/>
        </tpls>
      </n>
      <n v="333950.65000000002" in="2">
        <tpls c="3">
          <tpl fld="3" item="9"/>
          <tpl hier="3" item="16"/>
          <tpl fld="1" item="12"/>
        </tpls>
      </n>
      <n v="228653.14999999991" in="2">
        <tpls c="3">
          <tpl fld="3" item="9"/>
          <tpl hier="3" item="16"/>
          <tpl fld="1" item="10"/>
        </tpls>
      </n>
      <n v="0.49763531266421407" in="1">
        <tpls c="3">
          <tpl fld="3" item="9"/>
          <tpl hier="3" item="16"/>
          <tpl fld="1" item="5"/>
        </tpls>
      </n>
      <n v="186304.10000000003" in="2">
        <tpls c="3">
          <tpl fld="3" item="6"/>
          <tpl hier="3" item="16"/>
          <tpl fld="1" item="10"/>
        </tpls>
      </n>
      <n v="140184.54999999999" in="2">
        <tpls c="3">
          <tpl fld="3" item="6"/>
          <tpl hier="3" item="16"/>
          <tpl fld="1" item="13"/>
        </tpls>
      </n>
      <n v="0.49455349104343233" in="1">
        <tpls c="3">
          <tpl fld="3" item="6"/>
          <tpl hier="3" item="16"/>
          <tpl fld="1" item="14"/>
        </tpls>
      </n>
      <n v="378461.25000000006" in="2">
        <tpls c="3">
          <tpl fld="3" item="6"/>
          <tpl hier="3" item="16"/>
          <tpl fld="1" item="1"/>
        </tpls>
      </n>
      <n v="283456.8" in="2">
        <tpls c="3">
          <tpl fld="3" item="6"/>
          <tpl hier="3" item="16"/>
          <tpl fld="1" item="12"/>
        </tpls>
      </n>
      <n v="0.49226730609804836" in="1">
        <tpls c="3">
          <tpl fld="3" item="6"/>
          <tpl hier="3" item="16"/>
          <tpl fld="1" item="5"/>
        </tpls>
      </n>
      <n v="229439.69999999998" in="2">
        <tpls c="3">
          <tpl fld="3" item="10"/>
          <tpl hier="3" item="16"/>
          <tpl fld="1" item="13"/>
        </tpls>
      </n>
      <n v="465358.40000000008" in="2">
        <tpls c="3">
          <tpl fld="3" item="10"/>
          <tpl hier="3" item="16"/>
          <tpl fld="1" item="12"/>
        </tpls>
      </n>
      <n v="313960.25000000006" in="2">
        <tpls c="3">
          <tpl fld="3" item="10"/>
          <tpl hier="3" item="16"/>
          <tpl fld="1" item="1"/>
        </tpls>
      </n>
      <n v="0.49303869877496559" in="1">
        <tpls c="3">
          <tpl fld="3" item="10"/>
          <tpl hier="3" item="16"/>
          <tpl fld="1" item="14"/>
        </tpls>
      </n>
      <n v="0.49797338994347218" in="1">
        <tpls c="3">
          <tpl fld="3" item="10"/>
          <tpl hier="3" item="16"/>
          <tpl fld="1" item="5"/>
        </tpls>
      </n>
      <n v="156343.85000000003" in="2">
        <tpls c="3">
          <tpl fld="3" item="10"/>
          <tpl hier="3" item="16"/>
          <tpl fld="1" item="10"/>
        </tpls>
      </n>
      <n v="0.50816546584297939" in="1">
        <tpls c="3">
          <tpl fld="3" item="7"/>
          <tpl hier="3" item="16"/>
          <tpl fld="1" item="5"/>
        </tpls>
      </n>
      <n v="415258.2" in="2">
        <tpls c="3">
          <tpl fld="3" item="7"/>
          <tpl hier="3" item="16"/>
          <tpl fld="1" item="12"/>
        </tpls>
      </n>
      <n v="144047.20000000001" in="2">
        <tpls c="3">
          <tpl fld="3" item="7"/>
          <tpl hier="3" item="16"/>
          <tpl fld="1" item="10"/>
        </tpls>
      </n>
      <n v="213171.65" in="2">
        <tpls c="3">
          <tpl fld="3" item="7"/>
          <tpl hier="3" item="16"/>
          <tpl fld="1" item="13"/>
        </tpls>
      </n>
      <n v="0.51334723793533754" in="1">
        <tpls c="3">
          <tpl fld="3" item="7"/>
          <tpl hier="3" item="16"/>
          <tpl fld="1" item="14"/>
        </tpls>
      </n>
      <n v="283465.14999999997" in="2">
        <tpls c="3">
          <tpl fld="3" item="7"/>
          <tpl hier="3" item="16"/>
          <tpl fld="1" item="1"/>
        </tpls>
      </n>
      <n v="285644.09999999998" in="2">
        <tpls c="3">
          <tpl fld="3" item="4"/>
          <tpl hier="3" item="16"/>
          <tpl fld="1" item="10"/>
        </tpls>
      </n>
      <n v="0.50259687748312476" in="1">
        <tpls c="3">
          <tpl fld="3" item="4"/>
          <tpl hier="3" item="16"/>
          <tpl fld="1" item="5"/>
        </tpls>
      </n>
      <n v="552594.19999999995" in="2">
        <tpls c="3">
          <tpl fld="3" item="4"/>
          <tpl hier="3" item="16"/>
          <tpl fld="1" item="12"/>
        </tpls>
      </n>
      <n v="568336.39999999956" in="2">
        <tpls c="3">
          <tpl fld="3" item="4"/>
          <tpl hier="3" item="16"/>
          <tpl fld="1" item="1"/>
        </tpls>
      </n>
      <n v="277960.95000000007" in="2">
        <tpls c="3">
          <tpl fld="3" item="4"/>
          <tpl hier="3" item="16"/>
          <tpl fld="1" item="13"/>
        </tpls>
      </n>
      <n v="0.50301097984741805" in="1">
        <tpls c="3">
          <tpl fld="3" item="4"/>
          <tpl hier="3" item="16"/>
          <tpl fld="1" item="14"/>
        </tpls>
      </n>
      <n v="11510241.4" in="2">
        <tpls c="3">
          <tpl hier="2" item="18"/>
          <tpl hier="3" item="16"/>
          <tpl fld="1" item="12"/>
        </tpls>
      </n>
      <n v="5734772.7000000002" in="2">
        <tpls c="3">
          <tpl hier="2" item="18"/>
          <tpl hier="3" item="16"/>
          <tpl fld="1" item="13"/>
        </tpls>
      </n>
      <n v="0.49679814039035813" in="1">
        <tpls c="3">
          <tpl hier="2" item="18"/>
          <tpl hier="3" item="16"/>
          <tpl fld="1" item="5"/>
        </tpls>
      </n>
      <n v="5476997.4500000002" in="2">
        <tpls c="3">
          <tpl hier="2" item="18"/>
          <tpl hier="3" item="16"/>
          <tpl fld="1" item="10"/>
        </tpls>
      </n>
      <n v="0.49823218303657818" in="1">
        <tpls c="3">
          <tpl hier="2" item="18"/>
          <tpl hier="3" item="16"/>
          <tpl fld="1" item="14"/>
        </tpls>
      </n>
      <n v="11024593.299999997" in="2">
        <tpls c="3">
          <tpl hier="2" item="18"/>
          <tpl hier="3" item="16"/>
          <tpl fld="1" item="1"/>
        </tpls>
      </n>
    </entries>
    <sets count="19">
      <set count="92" maxRank="1" setDefinition="Filter({[Dimension Date].[Date].Levels(1).Members}, ([Dimension Date].[Date].CurrentMember.MemberValue&gt;=CDate(&quot;2014-07-01&quot;) AND [Dimension Date].[Date].CurrentMember.MemberValue&lt;CDate(&quot;2014-10-01&quot;)))">
        <tpls c="1">
          <tpl fld="0" item="0"/>
        </tpls>
      </set>
      <set count="54" maxRank="1" setDefinition="[Dimension City].[State Province].children">
        <tpls c="1">
          <tpl fld="3" item="0"/>
        </tpls>
      </set>
      <set count="10" maxRank="1" setDefinition="{([Dimension City].[State Province].&amp;[Ohio]),([Dimension City].[State Province].&amp;[Florida]),([Dimension City].[State Province].&amp;[Illinois]),([Dimension City].[State Province].&amp;[North Carolina]),([Dimension City].[State Province].&amp;[New Jersey]),([Dimension City].[State Province].&amp;[New Mexico]),([Dimension City].[State Province].&amp;[New York]),([Dimension City].[State Province].&amp;[California]),([Dimension City].[State Province].&amp;[Pennsylvania]),([Dimension City].[State Province].&amp;[Texas])}">
        <tpls c="1">
          <tpl fld="3" item="10"/>
        </tpls>
      </set>
      <set count="54" maxRank="10" setDefinition="[Dimension City].[State Province].children" sortType="descending">
        <tpls c="1">
          <tpl fld="3" item="1"/>
        </tpls>
        <tpls c="1">
          <tpl fld="3" item="2"/>
        </tpls>
        <tpls c="1">
          <tpl fld="3" item="3"/>
        </tpls>
        <tpls c="1">
          <tpl fld="3" item="4"/>
        </tpls>
        <tpls c="1">
          <tpl fld="3" item="5"/>
        </tpls>
        <tpls c="1">
          <tpl fld="3" item="6"/>
        </tpls>
        <tpls c="1">
          <tpl fld="3" item="7"/>
        </tpls>
        <tpls c="1">
          <tpl fld="3" item="8"/>
        </tpls>
        <tpls c="1">
          <tpl fld="3" item="9"/>
        </tpls>
        <tpls c="1">
          <tpl fld="3" item="10"/>
        </tpls>
        <sortByTuple c="2">
          <tpl fld="1" item="1"/>
          <tpl fld="2" item="0"/>
        </sortByTuple>
      </set>
      <set count="91" maxRank="1" setDefinition="Filter({[Dimension Date].[Date].Levels(1).Members}, ([Dimension Date].[Date].CurrentMember.MemberValue&gt;=CDate(&quot;2014-04-01&quot;) AND [Dimension Date].[Date].CurrentMember.MemberValue&lt;CDate(&quot;2014-07-01&quot;)))">
        <tpls c="1">
          <tpl fld="0" item="1"/>
        </tpls>
      </set>
      <set count="54" maxRank="10" setDefinition="[Dimension City].[State Province].children" sortType="descending">
        <tpls c="1">
          <tpl fld="3" item="1"/>
        </tpls>
        <tpls c="1">
          <tpl fld="3" item="2"/>
        </tpls>
        <tpls c="1">
          <tpl fld="3" item="4"/>
        </tpls>
        <tpls c="1">
          <tpl fld="3" item="3"/>
        </tpls>
        <tpls c="1">
          <tpl fld="3" item="6"/>
        </tpls>
        <tpls c="1">
          <tpl fld="3" item="5"/>
        </tpls>
        <tpls c="1">
          <tpl fld="3" item="8"/>
        </tpls>
        <tpls c="1">
          <tpl fld="3" item="9"/>
        </tpls>
        <tpls c="1">
          <tpl fld="3" item="11"/>
        </tpls>
        <tpls c="1">
          <tpl fld="3" item="10"/>
        </tpls>
        <sortByTuple c="2">
          <tpl fld="1" item="1"/>
          <tpl fld="2" item="1"/>
        </sortByTuple>
      </set>
      <set count="10" maxRank="1" setDefinition="{([Dimension City].[State Province].&amp;[Ohio]),([Dimension City].[State Province].&amp;[Colorado]),([Dimension City].[State Province].&amp;[Florida]),([Dimension City].[State Province].&amp;[Illinois]),([Dimension City].[State Province].&amp;[New Mexico]),([Dimension City].[State Province].&amp;[New Jersey]),([Dimension City].[State Province].&amp;[California]),([Dimension City].[State Province].&amp;[New York]),([Dimension City].[State Province].&amp;[Pennsylvania]),([Dimension City].[State Province].&amp;[Texas])}">
        <tpls c="1">
          <tpl fld="3" item="10"/>
        </tpls>
      </set>
      <set count="92" maxRank="1" setDefinition="Filter({[Dimension Date].[Date].Levels(1).Members}, ([Dimension Date].[Date].CurrentMember.MemberValue&gt;=CDate(&quot;2014-10-01&quot;) AND [Dimension Date].[Date].CurrentMember.MemberValue&lt;CDate(&quot;2015-01-01&quot;)))">
        <tpls c="1">
          <tpl fld="0" item="2"/>
        </tpls>
      </set>
      <set count="54" maxRank="10" setDefinition="[Dimension City].[State Province].children" sortType="descending">
        <tpls c="1">
          <tpl fld="3" item="1"/>
        </tpls>
        <tpls c="1">
          <tpl fld="3" item="2"/>
        </tpls>
        <tpls c="1">
          <tpl fld="3" item="3"/>
        </tpls>
        <tpls c="1">
          <tpl fld="3" item="4"/>
        </tpls>
        <tpls c="1">
          <tpl fld="3" item="12"/>
        </tpls>
        <tpls c="1">
          <tpl fld="3" item="5"/>
        </tpls>
        <tpls c="1">
          <tpl fld="3" item="9"/>
        </tpls>
        <tpls c="1">
          <tpl fld="3" item="10"/>
        </tpls>
        <tpls c="1">
          <tpl fld="3" item="13"/>
        </tpls>
        <tpls c="1">
          <tpl fld="3" item="7"/>
        </tpls>
        <sortByTuple c="2">
          <tpl fld="1" item="1"/>
          <tpl fld="2" item="2"/>
        </sortByTuple>
      </set>
      <set count="10" maxRank="1" setDefinition="{([Dimension City].[State Province].&amp;[North Carolina]),([Dimension City].[State Province].&amp;[Missouri]),([Dimension City].[State Province].&amp;[Ohio]),([Dimension City].[State Province].&amp;[Florida]),([Dimension City].[State Province].&amp;[New Mexico]),([Dimension City].[State Province].&amp;[Oklahoma]),([Dimension City].[State Province].&amp;[New York]),([Dimension City].[State Province].&amp;[California]),([Dimension City].[State Province].&amp;[Pennsylvania]),([Dimension City].[State Province].&amp;[Texas])}">
        <tpls c="1">
          <tpl fld="3" item="7"/>
        </tpls>
      </set>
      <set count="90" maxRank="1" setDefinition="Filter({[Dimension Date].[Date].Levels(1).Members}, ([Dimension Date].[Date].CurrentMember.MemberValue&gt;=CDate(&quot;2014-01-01&quot;) AND [Dimension Date].[Date].CurrentMember.MemberValue&lt;CDate(&quot;2014-04-01&quot;)))">
        <tpls c="1">
          <tpl fld="0" item="3"/>
        </tpls>
      </set>
      <set count="54" maxRank="10" setDefinition="[Dimension City].[State Province].children" sortType="descending">
        <tpls c="1">
          <tpl fld="3" item="1"/>
        </tpls>
        <tpls c="1">
          <tpl fld="3" item="2"/>
        </tpls>
        <tpls c="1">
          <tpl fld="3" item="3"/>
        </tpls>
        <tpls c="1">
          <tpl fld="3" item="4"/>
        </tpls>
        <tpls c="1">
          <tpl fld="3" item="8"/>
        </tpls>
        <tpls c="1">
          <tpl fld="3" item="6"/>
        </tpls>
        <tpls c="1">
          <tpl fld="3" item="10"/>
        </tpls>
        <tpls c="1">
          <tpl fld="3" item="9"/>
        </tpls>
        <tpls c="1">
          <tpl fld="3" item="14"/>
        </tpls>
        <tpls c="1">
          <tpl fld="3" item="15"/>
        </tpls>
        <sortByTuple c="2">
          <tpl fld="1" item="1"/>
          <tpl fld="2" item="3"/>
        </sortByTuple>
      </set>
      <set count="10" maxRank="1" setDefinition="{([Dimension City].[State Province].&amp;[Minnesota]),([Dimension City].[State Province].&amp;[Washington]),([Dimension City].[State Province].&amp;[Florida]),([Dimension City].[State Province].&amp;[Ohio]),([Dimension City].[State Province].&amp;[New Jersey]),([Dimension City].[State Province].&amp;[Illinois]),([Dimension City].[State Province].&amp;[New York]),([Dimension City].[State Province].&amp;[California]),([Dimension City].[State Province].&amp;[Pennsylvania]),([Dimension City].[State Province].&amp;[Texas])}">
        <tpls c="1">
          <tpl fld="3" item="15"/>
        </tpls>
      </set>
      <set count="92" maxRank="1" setDefinition="Filter({[Dimension Date].[Date].Levels(1).Members}, ([Dimension Date].[Date].CurrentMember.MemberValue&gt;=CDate(&quot;2013-07-01&quot;) AND [Dimension Date].[Date].CurrentMember.MemberValue&lt;CDate(&quot;2013-10-01&quot;)))">
        <tpls c="1">
          <tpl fld="0" item="4"/>
        </tpls>
      </set>
      <set count="54" maxRank="10" setDefinition="[Dimension City].[State Province].children" sortType="descending">
        <tpls c="1">
          <tpl fld="3" item="1"/>
        </tpls>
        <tpls c="1">
          <tpl fld="3" item="2"/>
        </tpls>
        <tpls c="1">
          <tpl fld="3" item="3"/>
        </tpls>
        <tpls c="1">
          <tpl fld="3" item="4"/>
        </tpls>
        <tpls c="1">
          <tpl fld="3" item="10"/>
        </tpls>
        <tpls c="1">
          <tpl fld="3" item="7"/>
        </tpls>
        <tpls c="1">
          <tpl fld="3" item="15"/>
        </tpls>
        <tpls c="1">
          <tpl fld="3" item="5"/>
        </tpls>
        <tpls c="1">
          <tpl fld="3" item="11"/>
        </tpls>
        <tpls c="1">
          <tpl fld="3" item="9"/>
        </tpls>
        <sortByTuple c="2">
          <tpl fld="1" item="1"/>
          <tpl fld="2" item="4"/>
        </sortByTuple>
      </set>
      <set count="10" maxRank="1" setDefinition="{([Dimension City].[State Province].&amp;[Florida]),([Dimension City].[State Province].&amp;[Colorado]),([Dimension City].[State Province].&amp;[New Mexico]),([Dimension City].[State Province].&amp;[Minnesota]),([Dimension City].[State Province].&amp;[North Carolina]),([Dimension City].[State Province].&amp;[Ohio]),([Dimension City].[State Province].&amp;[New York]),([Dimension City].[State Province].&amp;[California]),([Dimension City].[State Province].&amp;[Pennsylvania]),([Dimension City].[State Province].&amp;[Texas])}">
        <tpls c="1">
          <tpl fld="3" item="9"/>
        </tpls>
      </set>
      <set count="92" maxRank="1" setDefinition="Filter({[Dimension Date].[Date].Levels(1).Members}, ([Dimension Date].[Date].CurrentMember.MemberValue&gt;=CDate(&quot;2013-10-01&quot;) AND [Dimension Date].[Date].CurrentMember.MemberValue&lt;CDate(&quot;2014-01-01&quot;)))">
        <tpls c="1">
          <tpl fld="0" item="5"/>
        </tpls>
      </set>
      <set count="54" maxRank="10" setDefinition="[Dimension City].[State Province].children" sortType="descending">
        <tpls c="1">
          <tpl fld="3" item="1"/>
        </tpls>
        <tpls c="1">
          <tpl fld="3" item="2"/>
        </tpls>
        <tpls c="1">
          <tpl fld="3" item="3"/>
        </tpls>
        <tpls c="1">
          <tpl fld="3" item="4"/>
        </tpls>
        <tpls c="1">
          <tpl fld="3" item="9"/>
        </tpls>
        <tpls c="1">
          <tpl fld="3" item="6"/>
        </tpls>
        <tpls c="1">
          <tpl fld="3" item="13"/>
        </tpls>
        <tpls c="1">
          <tpl fld="3" item="15"/>
        </tpls>
        <tpls c="1">
          <tpl fld="3" item="10"/>
        </tpls>
        <tpls c="1">
          <tpl fld="3" item="7"/>
        </tpls>
        <sortByTuple c="2">
          <tpl fld="1" item="1"/>
          <tpl fld="2" item="5"/>
        </sortByTuple>
      </set>
      <set count="10" maxRank="1" setDefinition="{([Dimension City].[State Province].&amp;[North Carolina]),([Dimension City].[State Province].&amp;[Ohio]),([Dimension City].[State Province].&amp;[Minnesota]),([Dimension City].[State Province].&amp;[Missouri]),([Dimension City].[State Province].&amp;[New Jersey]),([Dimension City].[State Province].&amp;[Florida]),([Dimension City].[State Province].&amp;[New York]),([Dimension City].[State Province].&amp;[California]),([Dimension City].[State Province].&amp;[Pennsylvania]),([Dimension City].[State Province].&amp;[Texas])}">
        <tpls c="1">
          <tpl fld="3" item="7"/>
        </tpls>
      </set>
    </sets>
    <queryCache count="41">
      <query mdx="[Measures].[SelectedQuarter]">
        <tpls c="1">
          <tpl fld="1" item="0"/>
        </tpls>
      </query>
      <query mdx="{([Measures].[Total Sales by State],[Dimension Date].[Calendar Quarter].[CY2014Q3])}">
        <tpls c="2">
          <tpl fld="1" item="1"/>
          <tpl fld="2" item="0"/>
        </tpls>
      </query>
      <query mdx="[Measures].[Selected Dates]">
        <tpls c="1">
          <tpl fld="1" item="2"/>
        </tpls>
      </query>
      <query mdx="[Measures].[Total Sales by Salesperson]">
        <tpls c="1">
          <tpl fld="1" item="3"/>
        </tpls>
      </query>
      <query mdx="[Measures].[Total Profit by Salesperson]">
        <tpls c="1">
          <tpl fld="1" item="4"/>
        </tpls>
      </query>
      <query mdx="[Measures].[Profit Margin]">
        <tpls c="1">
          <tpl fld="1" item="5"/>
        </tpls>
      </query>
      <query mdx="[Measures].[SalesRankbyEmployee]">
        <tpls c="1">
          <tpl fld="1" item="6"/>
        </tpls>
      </query>
      <query mdx="[Measures].[PQ Sales by Salesperson]">
        <tpls c="1">
          <tpl fld="1" item="7"/>
        </tpls>
      </query>
      <query mdx="[Measures].[PQ Profit by Salesperson]">
        <tpls c="1">
          <tpl fld="1" item="8"/>
        </tpls>
      </query>
      <query mdx="[Measures].[PQ Margin by Salesperson]">
        <tpls c="1">
          <tpl fld="1" item="9"/>
        </tpls>
      </query>
      <query mdx="[Dimension Employee].[Employee].&amp;[Archer Lamble]">
        <tpls c="1">
          <tpl fld="4" item="0"/>
        </tpls>
      </query>
      <query mdx="[Dimension Employee].[Employee].&amp;[Kayla Woodcock]">
        <tpls c="1">
          <tpl fld="4" item="1"/>
        </tpls>
      </query>
      <query mdx="[Dimension Employee].[Employee].&amp;[Sophia Hinton]">
        <tpls c="1">
          <tpl fld="4" item="2"/>
        </tpls>
      </query>
      <query mdx="[Dimension Employee].[Employee].&amp;[Amy Trefl]">
        <tpls c="1">
          <tpl fld="4" item="3"/>
        </tpls>
      </query>
      <query mdx="[Dimension Employee].[Employee].&amp;[Hudson Hollinworth]">
        <tpls c="1">
          <tpl fld="4" item="4"/>
        </tpls>
      </query>
      <query mdx="[Dimension Employee].[Employee].&amp;[Lily Code]">
        <tpls c="1">
          <tpl fld="4" item="5"/>
        </tpls>
      </query>
      <query mdx="[Dimension Employee].[Employee].&amp;[Jack Potter]">
        <tpls c="1">
          <tpl fld="4" item="6"/>
        </tpls>
      </query>
      <query mdx="[Dimension Employee].[Employee].&amp;[Anthony Grosse]">
        <tpls c="1">
          <tpl fld="4" item="7"/>
        </tpls>
      </query>
      <query mdx="[Dimension Employee].[Employee].&amp;[Taj Shand]">
        <tpls c="1">
          <tpl fld="4" item="8"/>
        </tpls>
      </query>
      <query mdx="[Dimension Employee].[Employee].&amp;[Hudson Onslow]">
        <tpls c="1">
          <tpl fld="4" item="9"/>
        </tpls>
      </query>
      <query mdx="[Dimension Employee].[Employee].[All]">
        <tpls c="1">
          <tpl hier="20" item="4294967295"/>
        </tpls>
      </query>
      <query mdx="[Measures].[Total Profit by State]">
        <tpls c="1">
          <tpl fld="1" item="10"/>
        </tpls>
      </query>
      <query mdx="[Measures].[SalesRankbyState]">
        <tpls c="1">
          <tpl fld="1" item="11"/>
        </tpls>
      </query>
      <query mdx="[Measures].[PQ Sales by State]">
        <tpls c="1">
          <tpl fld="1" item="12"/>
        </tpls>
      </query>
      <query mdx="[Measures].[PQ Profit by State]">
        <tpls c="1">
          <tpl fld="1" item="13"/>
        </tpls>
      </query>
      <query mdx="[Measures].[PQ Margin by State]">
        <tpls c="1">
          <tpl fld="1" item="14"/>
        </tpls>
      </query>
      <query mdx="[Dimension City].[State Province].&amp;[Texas]">
        <tpls c="1">
          <tpl fld="3" item="1"/>
        </tpls>
      </query>
      <query mdx="[Dimension City].[State Province].&amp;[Pennsylvania]">
        <tpls c="1">
          <tpl fld="3" item="2"/>
        </tpls>
      </query>
      <query mdx="[Dimension City].[State Province].&amp;[California]">
        <tpls c="1">
          <tpl fld="3" item="3"/>
        </tpls>
      </query>
      <query mdx="[Dimension City].[State Province].&amp;[New York]">
        <tpls c="1">
          <tpl fld="3" item="4"/>
        </tpls>
      </query>
      <query mdx="[Dimension City].[State Province].&amp;[New Mexico]">
        <tpls c="1">
          <tpl fld="3" item="5"/>
        </tpls>
      </query>
      <query mdx="[Dimension City].[State Province].&amp;[New Jersey]">
        <tpls c="1">
          <tpl fld="3" item="6"/>
        </tpls>
      </query>
      <query mdx="[Dimension City].[State Province].&amp;[North Carolina]">
        <tpls c="1">
          <tpl fld="3" item="7"/>
        </tpls>
      </query>
      <query mdx="[Dimension City].[State Province].&amp;[Illinois]">
        <tpls c="1">
          <tpl fld="3" item="8"/>
        </tpls>
      </query>
      <query mdx="[Dimension City].[State Province].&amp;[Florida]">
        <tpls c="1">
          <tpl fld="3" item="9"/>
        </tpls>
      </query>
      <query mdx="[Dimension City].[State Province].&amp;[Ohio]">
        <tpls c="1">
          <tpl fld="3" item="10"/>
        </tpls>
      </query>
      <query mdx="{([Measures].[Total Sales by State],[Dimension Date].[Calendar Quarter].[CY2014Q2])}">
        <tpls c="2">
          <tpl fld="1" item="1"/>
          <tpl fld="2" item="1"/>
        </tpls>
      </query>
      <query mdx="{([Measures].[Total Sales by State],[Dimension Date].[Calendar Quarter].[CY2014Q4])}">
        <tpls c="2">
          <tpl fld="1" item="1"/>
          <tpl fld="2" item="2"/>
        </tpls>
      </query>
      <query mdx="{([Measures].[Total Sales by State],[Dimension Date].[Calendar Quarter].[CY2014Q1])}">
        <tpls c="2">
          <tpl fld="1" item="1"/>
          <tpl fld="2" item="3"/>
        </tpls>
      </query>
      <query mdx="{([Measures].[Total Sales by State],[Dimension Date].[Calendar Quarter].[CY2013Q3])}">
        <tpls c="2">
          <tpl fld="1" item="1"/>
          <tpl fld="2" item="4"/>
        </tpls>
      </query>
      <query mdx="{([Measures].[Total Sales by State],[Dimension Date].[Calendar Quarter].[CY2013Q4])}">
        <tpls c="2">
          <tpl fld="1" item="1"/>
          <tpl fld="2" item="5"/>
        </tpls>
      </query>
    </queryCache>
    <serverFormats count="3">
      <serverFormat format=""/>
      <serverFormat format="0.00%;-0.00%;0.00%"/>
      <serverFormat format="\$#,0;-\$#,0;\$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t Allen" refreshedDate="44042.052208564812" backgroundQuery="1" createdVersion="3" refreshedVersion="6" minRefreshableVersion="3" recordCount="0" supportSubquery="1" supportAdvancedDrill="1" xr:uid="{82B0238C-9FB3-44D9-A951-7B0578F8C4A0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7">
    <cacheHierarchy uniqueName="[Dimension City].[City Key]" caption="City Key" attribute="1" defaultMemberUniqueName="[Dimension City].[City Key].[All]" allUniqueName="[Dimension City].[City Key].[All]" dimensionUniqueName="[Dimension City]" displayFolder="" count="0" memberValueDatatype="20" unbalanced="0"/>
    <cacheHierarchy uniqueName="[Dimension City].[City]" caption="City" attribute="1" defaultMemberUniqueName="[Dimension City].[City].[All]" allUniqueName="[Dimension City].[City].[All]" dimensionUniqueName="[Dimension City]" displayFolder="" count="0" memberValueDatatype="130" unbalanced="0"/>
    <cacheHierarchy uniqueName="[Dimension City].[State Province]" caption="State Province" attribute="1" defaultMemberUniqueName="[Dimension City].[State Province].[All]" allUniqueName="[Dimension City].[State Province].[All]" dimensionUniqueName="[Dimension City]" displayFolder="" count="0" memberValueDatatype="130" unbalanced="0"/>
    <cacheHierarchy uniqueName="[Dimension Date].[Date]" caption="Date" attribute="1" time="1" keyAttribute="1" defaultMemberUniqueName="[Dimension Date].[Date].[All]" allUniqueName="[Dimension Date].[Date].[All]" dimensionUniqueName="[Dimension Date]" displayFolder="" count="0" memberValueDatatype="7" unbalanced="0"/>
    <cacheHierarchy uniqueName="[Dimension Date].[Day Number]" caption="Day Number" attribute="1" time="1" defaultMemberUniqueName="[Dimension Date].[Day Number].[All]" allUniqueName="[Dimension Date].[Day Number].[All]" dimensionUniqueName="[Dimension Date]" displayFolder="" count="0" memberValueDatatype="20" unbalanced="0"/>
    <cacheHierarchy uniqueName="[Dimension Date].[Day]" caption="Day" attribute="1" time="1" defaultMemberUniqueName="[Dimension Date].[Day].[All]" allUniqueName="[Dimension Date].[Day].[All]" dimensionUniqueName="[Dimension Date]" displayFolder="" count="0" memberValueDatatype="130" unbalanced="0"/>
    <cacheHierarchy uniqueName="[Dimension Date].[Month]" caption="Month" attribute="1" time="1" defaultMemberUniqueName="[Dimension Date].[Month].[All]" allUniqueName="[Dimension Date].[Month].[All]" dimensionUniqueName="[Dimension Date]" displayFolder="" count="0" memberValueDatatype="130" unbalanced="0"/>
    <cacheHierarchy uniqueName="[Dimension Date].[Short Month]" caption="Short Month" attribute="1" time="1" defaultMemberUniqueName="[Dimension Date].[Short Month].[All]" allUniqueName="[Dimension Date].[Short Month].[All]" dimensionUniqueName="[Dimension Date]" displayFolder="" count="0" memberValueDatatype="130" unbalanced="0"/>
    <cacheHierarchy uniqueName="[Dimension Date].[Calendar Month Number]" caption="Calendar Month Number" attribute="1" time="1" defaultMemberUniqueName="[Dimension Date].[Calendar Month Number].[All]" allUniqueName="[Dimension Date].[Calendar Month Number].[All]" dimensionUniqueName="[Dimension Date]" displayFolder="" count="0" memberValueDatatype="20" unbalanced="0"/>
    <cacheHierarchy uniqueName="[Dimension Date].[Calendar Month Label]" caption="Calendar Month Label" attribute="1" time="1" defaultMemberUniqueName="[Dimension Date].[Calendar Month Label].[All]" allUniqueName="[Dimension Date].[Calendar Month Label].[All]" dimensionUniqueName="[Dimension Date]" displayFolder="" count="0" memberValueDatatype="130" unbalanced="0"/>
    <cacheHierarchy uniqueName="[Dimension Date].[Calendar Year]" caption="Calendar Year" attribute="1" time="1" defaultMemberUniqueName="[Dimension Date].[Calendar Year].[All]" allUniqueName="[Dimension Date].[Calendar Year].[All]" dimensionUniqueName="[Dimension Date]" displayFolder="" count="0" memberValueDatatype="20" unbalanced="0"/>
    <cacheHierarchy uniqueName="[Dimension Date].[Calendar Year Label]" caption="Calendar Year Label" attribute="1" time="1" defaultMemberUniqueName="[Dimension Date].[Calendar Year Label].[All]" allUniqueName="[Dimension Date].[Calendar Year Label].[All]" dimensionUniqueName="[Dimension Date]" displayFolder="" count="0" memberValueDatatype="130" unbalanced="0"/>
    <cacheHierarchy uniqueName="[Dimension Date].[Fiscal Month Number]" caption="Fiscal Month Number" attribute="1" time="1" defaultMemberUniqueName="[Dimension Date].[Fiscal Month Number].[All]" allUniqueName="[Dimension Date].[Fiscal Month Number].[All]" dimensionUniqueName="[Dimension Date]" displayFolder="" count="0" memberValueDatatype="20" unbalanced="0"/>
    <cacheHierarchy uniqueName="[Dimension Date].[Fiscal Month Label]" caption="Fiscal Month Label" attribute="1" time="1" defaultMemberUniqueName="[Dimension Date].[Fiscal Month Label].[All]" allUniqueName="[Dimension Date].[Fiscal Month Label].[All]" dimensionUniqueName="[Dimension Date]" displayFolder="" count="0" memberValueDatatype="130" unbalanced="0"/>
    <cacheHierarchy uniqueName="[Dimension Date].[Fiscal Year]" caption="Fiscal Year" attribute="1" time="1" defaultMemberUniqueName="[Dimension Date].[Fiscal Year].[All]" allUniqueName="[Dimension Date].[Fiscal Year].[All]" dimensionUniqueName="[Dimension Date]" displayFolder="" count="0" memberValueDatatype="20" unbalanced="0"/>
    <cacheHierarchy uniqueName="[Dimension Date].[Fiscal Year Label]" caption="Fiscal Year Label" attribute="1" time="1" defaultMemberUniqueName="[Dimension Date].[Fiscal Year Label].[All]" allUniqueName="[Dimension Date].[Fiscal Year Label].[All]" dimensionUniqueName="[Dimension Date]" displayFolder="" count="0" memberValueDatatype="130" unbalanced="0"/>
    <cacheHierarchy uniqueName="[Dimension Date].[ISO Week Number]" caption="ISO Week Number" attribute="1" time="1" defaultMemberUniqueName="[Dimension Date].[ISO Week Number].[All]" allUniqueName="[Dimension Date].[ISO Week Number].[All]" dimensionUniqueName="[Dimension Date]" displayFolder="" count="0" memberValueDatatype="20" unbalanced="0"/>
    <cacheHierarchy uniqueName="[Dimension Date].[Quarter]" caption="Quarter" attribute="1" time="1" defaultMemberUniqueName="[Dimension Date].[Quarter].[All]" allUniqueName="[Dimension Date].[Quarter].[All]" dimensionUniqueName="[Dimension Date]" displayFolder="" count="0" memberValueDatatype="5" unbalanced="0"/>
    <cacheHierarchy uniqueName="[Dimension Date].[Calendar Quarter]" caption="Calendar Quarter" attribute="1" time="1" defaultMemberUniqueName="[Dimension Date].[Calendar Quarter].[All]" allUniqueName="[Dimension Date].[Calendar Quarter].[All]" dimensionUniqueName="[Dimension Date]" displayFolder="" count="0" memberValueDatatype="130" unbalanced="0"/>
    <cacheHierarchy uniqueName="[Dimension Employee].[Employee Key]" caption="Employee Key" attribute="1" defaultMemberUniqueName="[Dimension Employee].[Employee Key].[All]" allUniqueName="[Dimension Employee].[Employee Key].[All]" dimensionUniqueName="[Dimension Employee]" displayFolder="" count="0" memberValueDatatype="20" unbalanced="0"/>
    <cacheHierarchy uniqueName="[Dimension Employee].[Employee]" caption="Employee" attribute="1" defaultMemberUniqueName="[Dimension Employee].[Employee].[All]" allUniqueName="[Dimension Employee].[Employee].[All]" dimensionUniqueName="[Dimension Employee]" displayFolder="" count="0" memberValueDatatype="130" unbalanced="0"/>
    <cacheHierarchy uniqueName="[Fact Sale].[Sale Key]" caption="Sale Key" attribute="1" defaultMemberUniqueName="[Fact Sale].[Sale Key].[All]" allUniqueName="[Fact Sale].[Sale Key].[All]" dimensionUniqueName="[Fact Sale]" displayFolder="" count="0" memberValueDatatype="20" unbalanced="0"/>
    <cacheHierarchy uniqueName="[Fact Sale].[City Key]" caption="City Key" attribute="1" defaultMemberUniqueName="[Fact Sale].[City Key].[All]" allUniqueName="[Fact Sale].[City Key].[All]" dimensionUniqueName="[Fact Sale]" displayFolder="" count="0" memberValueDatatype="20" unbalanced="0"/>
    <cacheHierarchy uniqueName="[Fact Sale].[Invoice Date Key]" caption="Invoice Date Key" attribute="1" time="1" defaultMemberUniqueName="[Fact Sale].[Invoice Date Key].[All]" allUniqueName="[Fact Sale].[Invoice Date Key].[All]" dimensionUniqueName="[Fact Sale]" displayFolder="" count="0" memberValueDatatype="7" unbalanced="0"/>
    <cacheHierarchy uniqueName="[Fact Sale].[Delivery Date Key]" caption="Delivery Date Key" attribute="1" time="1" defaultMemberUniqueName="[Fact Sale].[Delivery Date Key].[All]" allUniqueName="[Fact Sale].[Delivery Date Key].[All]" dimensionUniqueName="[Fact Sale]" displayFolder="" count="0" memberValueDatatype="7" unbalanced="0"/>
    <cacheHierarchy uniqueName="[Fact Sale].[Salesperson Key]" caption="Salesperson Key" attribute="1" defaultMemberUniqueName="[Fact Sale].[Salesperson Key].[All]" allUniqueName="[Fact Sale].[Salesperson Key].[All]" dimensionUniqueName="[Fact Sale]" displayFolder="" count="0" memberValueDatatype="20" unbalanced="0"/>
    <cacheHierarchy uniqueName="[Fact Sale].[Quantity]" caption="Quantity" attribute="1" defaultMemberUniqueName="[Fact Sale].[Quantity].[All]" allUniqueName="[Fact Sale].[Quantity].[All]" dimensionUniqueName="[Fact Sale]" displayFolder="" count="0" memberValueDatatype="20" unbalanced="0"/>
    <cacheHierarchy uniqueName="[Fact Sale].[Unit Price]" caption="Unit Price" attribute="1" defaultMemberUniqueName="[Fact Sale].[Unit Price].[All]" allUniqueName="[Fact Sale].[Unit Price].[All]" dimensionUniqueName="[Fact Sale]" displayFolder="" count="0" memberValueDatatype="5" unbalanced="0"/>
    <cacheHierarchy uniqueName="[Fact Sale].[Tax Rate]" caption="Tax Rate" attribute="1" defaultMemberUniqueName="[Fact Sale].[Tax Rate].[All]" allUniqueName="[Fact Sale].[Tax Rate].[All]" dimensionUniqueName="[Fact Sale]" displayFolder="" count="0" memberValueDatatype="5" unbalanced="0"/>
    <cacheHierarchy uniqueName="[Fact Sale].[Total Excluding Tax]" caption="Total Excluding Tax" attribute="1" defaultMemberUniqueName="[Fact Sale].[Total Excluding Tax].[All]" allUniqueName="[Fact Sale].[Total Excluding Tax].[All]" dimensionUniqueName="[Fact Sale]" displayFolder="" count="0" memberValueDatatype="5" unbalanced="0"/>
    <cacheHierarchy uniqueName="[Fact Sale].[Tax Amount]" caption="Tax Amount" attribute="1" defaultMemberUniqueName="[Fact Sale].[Tax Amount].[All]" allUniqueName="[Fact Sale].[Tax Amount].[All]" dimensionUniqueName="[Fact Sale]" displayFolder="" count="0" memberValueDatatype="5" unbalanced="0"/>
    <cacheHierarchy uniqueName="[Fact Sale].[Profit]" caption="Profit" attribute="1" defaultMemberUniqueName="[Fact Sale].[Profit].[All]" allUniqueName="[Fact Sale].[Profit].[All]" dimensionUniqueName="[Fact Sale]" displayFolder="" count="0" memberValueDatatype="5" unbalanced="0"/>
    <cacheHierarchy uniqueName="[Fact Sale].[Total Including Tax]" caption="Total Including Tax" attribute="1" defaultMemberUniqueName="[Fact Sale].[Total Including Tax].[All]" allUniqueName="[Fact Sale].[Total Including Tax].[All]" dimensionUniqueName="[Fact Sale]" displayFolder="" count="0" memberValueDatatype="5" unbalanced="0"/>
    <cacheHierarchy uniqueName="[Measures].[Sum of Total Excluding Tax]" caption="Sum of Total Excluding Tax" measure="1" displayFolder="" measureGroup="Fact Sale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Fact Sale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Total Sales]" caption="Total Sales" measure="1" displayFolder="" measureGroup="Fact Sale" count="0"/>
    <cacheHierarchy uniqueName="[Measures].[Total Profit]" caption="Total Profit" measure="1" displayFolder="" measureGroup="Fact Sale" count="0"/>
    <cacheHierarchy uniqueName="[Measures].[Profit Margin]" caption="Profit Margin" measure="1" displayFolder="" measureGroup="Fact Sale" count="0"/>
    <cacheHierarchy uniqueName="[Measures].[SalesRankbyState]" caption="SalesRankbyState" measure="1" displayFolder="" measureGroup="Fact Sale" count="0"/>
    <cacheHierarchy uniqueName="[Measures].[PQ Sales by State]" caption="PQ Sales by State" measure="1" displayFolder="" measureGroup="Fact Sale" count="0"/>
    <cacheHierarchy uniqueName="[Measures].[Total Sales by State]" caption="Total Sales by State" measure="1" displayFolder="" measureGroup="Fact Sale" count="0"/>
    <cacheHierarchy uniqueName="[Measures].[Total Profit by State]" caption="Total Profit by State" measure="1" displayFolder="" measureGroup="Fact Sale" count="0"/>
    <cacheHierarchy uniqueName="[Measures].[SalesRankbyEmployee]" caption="SalesRankbyEmployee" measure="1" displayFolder="" measureGroup="Fact Sale" count="0"/>
    <cacheHierarchy uniqueName="[Measures].[PQ Profit by State]" caption="PQ Profit by State" measure="1" displayFolder="" measureGroup="Fact Sale" count="0"/>
    <cacheHierarchy uniqueName="[Measures].[PQ Margin by State]" caption="PQ Margin by State" measure="1" displayFolder="" measureGroup="Fact Sale" count="0"/>
    <cacheHierarchy uniqueName="[Measures].[Selected Dates]" caption="Selected Dates" measure="1" displayFolder="" measureGroup="Dimension Date" count="0"/>
    <cacheHierarchy uniqueName="[Measures].[Total Sales by Salesperson]" caption="Total Sales by Salesperson" measure="1" displayFolder="" measureGroup="Fact Sale" count="0"/>
    <cacheHierarchy uniqueName="[Measures].[Total Profit by Salesperson]" caption="Total Profit by Salesperson" measure="1" displayFolder="" measureGroup="Fact Sale" count="0"/>
    <cacheHierarchy uniqueName="[Measures].[PQ Profit by Salesperson]" caption="PQ Profit by Salesperson" measure="1" displayFolder="" measureGroup="Fact Sale" count="0"/>
    <cacheHierarchy uniqueName="[Measures].[PQ Sales by Salesperson]" caption="PQ Sales by Salesperson" measure="1" displayFolder="" measureGroup="Fact Sale" count="0"/>
    <cacheHierarchy uniqueName="[Measures].[PQ Margin by Salesperson]" caption="PQ Margin by Salesperson" measure="1" displayFolder="" measureGroup="Fact Sale" count="0"/>
    <cacheHierarchy uniqueName="[Measures].[SelectedQuarter]" caption="SelectedQuarter" measure="1" displayFolder="" measureGroup="Fact Sale" count="0"/>
    <cacheHierarchy uniqueName="[Measures].[__XL_Count Fact Sale]" caption="__XL_Count Fact Sale" measure="1" displayFolder="" measureGroup="Fact Sale" count="0" hidden="1"/>
    <cacheHierarchy uniqueName="[Measures].[__XL_Count Dimension City]" caption="__XL_Count Dimension City" measure="1" displayFolder="" measureGroup="Dimension City" count="0" hidden="1"/>
    <cacheHierarchy uniqueName="[Measures].[__XL_Count Dimension Date]" caption="__XL_Count Dimension Date" measure="1" displayFolder="" measureGroup="Dimension Date" count="0" hidden="1"/>
    <cacheHierarchy uniqueName="[Measures].[__XL_Count Dimension Employee]" caption="__XL_Count Dimension Employee" measure="1" displayFolder="" measureGroup="Dimension Employee" count="0" hidden="1"/>
    <cacheHierarchy uniqueName="[Measures].[__No measures defined]" caption="__No measures defined" measure="1" displayFolder="" count="0" hidden="1"/>
  </cacheHierarchies>
  <kpis count="0"/>
  <dimensions count="5">
    <dimension name="Dimension City" uniqueName="[Dimension City]" caption="Dimension City"/>
    <dimension name="Dimension Date" uniqueName="[Dimension Date]" caption="Dimension Date"/>
    <dimension name="Dimension Employee" uniqueName="[Dimension Employee]" caption="Dimension Employee"/>
    <dimension name="Fact Sale" uniqueName="[Fact Sale]" caption="Fact Sale"/>
    <dimension measure="1" name="Measures" uniqueName="[Measures]" caption="Measures"/>
  </dimensions>
  <measureGroups count="4">
    <measureGroup name="Dimension City" caption="Dimension City"/>
    <measureGroup name="Dimension Date" caption="Dimension Date"/>
    <measureGroup name="Dimension Employee" caption="Dimension Employee"/>
    <measureGroup name="Fact Sale" caption="Fact Sale"/>
  </measureGroups>
  <maps count="7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</maps>
  <extLst>
    <ext xmlns:x14="http://schemas.microsoft.com/office/spreadsheetml/2009/9/main" uri="{725AE2AE-9491-48be-B2B4-4EB974FC3084}">
      <x14:pivotCacheDefinition pivotCacheId="10301853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B3659D47-1533-4DF1-8B80-4521F3F0EDAE}" sourceName="[Dimension Date].[Date]">
  <state minimalRefreshVersion="6" lastRefreshVersion="6" pivotCacheId="103018536" filterType="dateBetween">
    <selection startDate="2014-07-01T00:00:00" endDate="2014-09-30T00:00:00"/>
    <bounds startDate="2013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EE4B9BC0-8943-4515-812E-74C6AA103D30}" cache="Timeline_Date" caption="Report Date" level="1" selectionLevel="1" scrollPosition="2013-01-01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E5DB0-9860-4EE8-8E1B-7DDEFEC5C4F3}">
  <sheetPr codeName="Sheet1"/>
  <dimension ref="A1:J38"/>
  <sheetViews>
    <sheetView showGridLines="0" tabSelected="1" zoomScaleNormal="100" workbookViewId="0">
      <selection activeCell="A10" sqref="A10"/>
    </sheetView>
  </sheetViews>
  <sheetFormatPr defaultRowHeight="15" x14ac:dyDescent="0.25"/>
  <cols>
    <col min="1" max="1" width="11" customWidth="1"/>
    <col min="2" max="2" width="21.7109375" customWidth="1"/>
    <col min="3" max="8" width="15.28515625" customWidth="1"/>
    <col min="10" max="10" width="15.5703125" bestFit="1" customWidth="1"/>
  </cols>
  <sheetData>
    <row r="1" spans="1:8" ht="23.25" x14ac:dyDescent="0.35">
      <c r="A1" s="1" t="s">
        <v>0</v>
      </c>
    </row>
    <row r="2" spans="1:8" x14ac:dyDescent="0.25">
      <c r="A2" t="s">
        <v>1</v>
      </c>
    </row>
    <row r="3" spans="1:8" x14ac:dyDescent="0.25">
      <c r="A3" t="str" vm="64">
        <f>CUBEVALUE("ThisWorkbookDataModel","[Measures].[Selected Dates]",Timeline_Date)</f>
        <v>For the period: July 1, 2014 to September 30, 2014</v>
      </c>
    </row>
    <row r="4" spans="1:8" x14ac:dyDescent="0.25">
      <c r="A4" s="4" t="str" vm="42">
        <f>CUBEVALUE("ThisWorkbookDataModel","[Measures].[SelectedQuarter]",Timeline_Date)</f>
        <v>CY2014Q3</v>
      </c>
    </row>
    <row r="7" spans="1:8" ht="15.75" x14ac:dyDescent="0.25">
      <c r="A7" s="2" t="s">
        <v>2</v>
      </c>
    </row>
    <row r="8" spans="1:8" ht="15.75" thickBot="1" x14ac:dyDescent="0.3"/>
    <row r="9" spans="1:8" ht="15.75" thickBot="1" x14ac:dyDescent="0.3">
      <c r="C9" s="23" t="s">
        <v>3</v>
      </c>
      <c r="D9" s="25"/>
      <c r="E9" s="24"/>
      <c r="F9" s="23" t="s">
        <v>4</v>
      </c>
      <c r="G9" s="25"/>
      <c r="H9" s="24"/>
    </row>
    <row r="10" spans="1:8" ht="15.75" thickBot="1" x14ac:dyDescent="0.3">
      <c r="A10" s="9" t="s">
        <v>7</v>
      </c>
      <c r="B10" s="6" t="str" vm="112">
        <f>CUBESET("ThisWorkbookDataModel","[Dimension City].[State Province].children","State",2,"{([Measures].[Total Sales by State],[Dimension Date].[Calendar Quarter].["&amp;A4&amp;"])}")</f>
        <v>State</v>
      </c>
      <c r="C10" s="8" t="str" vm="19">
        <f>CUBEMEMBER("ThisWorkbookDataModel","[Measures].[Total Sales by State]","Sales")</f>
        <v>Sales</v>
      </c>
      <c r="D10" s="8" t="str" vm="22">
        <f>CUBEMEMBER("ThisWorkbookDataModel","[Measures].[Total Profit by State]","Profit")</f>
        <v>Profit</v>
      </c>
      <c r="E10" s="8" t="str" vm="4">
        <f>CUBEMEMBER("ThisWorkbookDataModel","[Measures].[Profit Margin]")</f>
        <v>Profit Margin</v>
      </c>
      <c r="F10" s="9" t="str" vm="23">
        <f>CUBEMEMBER("ThisWorkbookDataModel","[Measures].[PQ Sales by State]","Sales")</f>
        <v>Sales</v>
      </c>
      <c r="G10" s="8" t="str" vm="21">
        <f>CUBEMEMBER("ThisWorkbookDataModel","[Measures].[PQ Profit by State]","Profit")</f>
        <v>Profit</v>
      </c>
      <c r="H10" s="6" t="str" vm="20">
        <f>CUBEMEMBER("ThisWorkbookDataModel","[Measures].[PQ Margin by State]","Profit Margin")</f>
        <v>Profit Margin</v>
      </c>
    </row>
    <row r="11" spans="1:8" x14ac:dyDescent="0.25">
      <c r="A11" s="11" cm="1">
        <f t="array" ref="A11:A20">_xlfn.SEQUENCE(10)</f>
        <v>1</v>
      </c>
      <c r="B11" s="12" t="str" vm="24">
        <f>CUBERANKEDMEMBER("ThisWorkbookDataModel",$B$10,A11)</f>
        <v>Texas</v>
      </c>
      <c r="C11" s="13" vm="150">
        <f>CUBEVALUE("ThisWorkbookDataModel",$B11,C$10,Timeline_Date)</f>
        <v>883159.25</v>
      </c>
      <c r="D11" s="13" vm="149">
        <f>CUBEVALUE("ThisWorkbookDataModel",$B11,D$10,Timeline_Date)</f>
        <v>445333.59999999992</v>
      </c>
      <c r="E11" s="13" vm="153">
        <f>CUBEVALUE("ThisWorkbookDataModel",$B11,E$10,Timeline_Date)</f>
        <v>0.5042506207119497</v>
      </c>
      <c r="F11" s="11" vm="152">
        <f>CUBEVALUE("ThisWorkbookDataModel",$B11,F$10,Timeline_Date)</f>
        <v>1050660.1499999999</v>
      </c>
      <c r="G11" s="13" vm="154">
        <f>CUBEVALUE("ThisWorkbookDataModel",$B11,G$10,Timeline_Date)</f>
        <v>518059.80000000005</v>
      </c>
      <c r="H11" s="14" vm="151">
        <f>CUBEVALUE("ThisWorkbookDataModel",$B11,H$10,Timeline_Date)</f>
        <v>0.49308027909881241</v>
      </c>
    </row>
    <row r="12" spans="1:8" x14ac:dyDescent="0.25">
      <c r="A12" s="15">
        <v>2</v>
      </c>
      <c r="B12" s="16" t="str" vm="25">
        <f t="shared" ref="B12:B20" si="0">CUBERANKEDMEMBER("ThisWorkbookDataModel",$B$10,A12)</f>
        <v>Pennsylvania</v>
      </c>
      <c r="C12" s="17" vm="169">
        <f>CUBEVALUE("ThisWorkbookDataModel",$B12,C$10,Timeline_Date)</f>
        <v>716472.20000000007</v>
      </c>
      <c r="D12" s="17" vm="171">
        <f>CUBEVALUE("ThisWorkbookDataModel",$B12,D$10,Timeline_Date)</f>
        <v>364768.5</v>
      </c>
      <c r="E12" s="17" vm="170">
        <f>CUBEVALUE("ThisWorkbookDataModel",$B12,E$10,Timeline_Date)</f>
        <v>0.5091174507538464</v>
      </c>
      <c r="F12" s="15" vm="167">
        <f>CUBEVALUE("ThisWorkbookDataModel",$B12,F$10,Timeline_Date)</f>
        <v>749560.99999999965</v>
      </c>
      <c r="G12" s="17" vm="172">
        <f>CUBEVALUE("ThisWorkbookDataModel",$B12,G$10,Timeline_Date)</f>
        <v>380791.14999999979</v>
      </c>
      <c r="H12" s="18" vm="168">
        <f>CUBEVALUE("ThisWorkbookDataModel",$B12,H$10,Timeline_Date)</f>
        <v>0.50801889372579412</v>
      </c>
    </row>
    <row r="13" spans="1:8" x14ac:dyDescent="0.25">
      <c r="A13" s="15">
        <v>3</v>
      </c>
      <c r="B13" s="16" t="str" vm="26">
        <f t="shared" si="0"/>
        <v>California</v>
      </c>
      <c r="C13" s="17" vm="122">
        <f>CUBEVALUE("ThisWorkbookDataModel",$B13,C$10,Timeline_Date)</f>
        <v>674525.05000000016</v>
      </c>
      <c r="D13" s="17" vm="120">
        <f>CUBEVALUE("ThisWorkbookDataModel",$B13,D$10,Timeline_Date)</f>
        <v>347313.69999999995</v>
      </c>
      <c r="E13" s="17" vm="121">
        <f>CUBEVALUE("ThisWorkbookDataModel",$B13,E$10,Timeline_Date)</f>
        <v>0.51490111449530285</v>
      </c>
      <c r="F13" s="15" vm="119">
        <f>CUBEVALUE("ThisWorkbookDataModel",$B13,F$10,Timeline_Date)</f>
        <v>686553.4</v>
      </c>
      <c r="G13" s="17" vm="123">
        <f>CUBEVALUE("ThisWorkbookDataModel",$B13,G$10,Timeline_Date)</f>
        <v>341472.84999999992</v>
      </c>
      <c r="H13" s="18" vm="124">
        <f>CUBEVALUE("ThisWorkbookDataModel",$B13,H$10,Timeline_Date)</f>
        <v>0.49737260058722293</v>
      </c>
    </row>
    <row r="14" spans="1:8" x14ac:dyDescent="0.25">
      <c r="A14" s="15">
        <v>4</v>
      </c>
      <c r="B14" s="16" t="str" vm="27">
        <f t="shared" si="0"/>
        <v>New York</v>
      </c>
      <c r="C14" s="17" vm="179">
        <f>CUBEVALUE("ThisWorkbookDataModel",$B14,C$10,Timeline_Date)</f>
        <v>647750.7999999997</v>
      </c>
      <c r="D14" s="17" vm="129">
        <f>CUBEVALUE("ThisWorkbookDataModel",$B14,D$10,Timeline_Date)</f>
        <v>315736.89999999985</v>
      </c>
      <c r="E14" s="17" vm="128">
        <f>CUBEVALUE("ThisWorkbookDataModel",$B14,E$10,Timeline_Date)</f>
        <v>0.48743575461427452</v>
      </c>
      <c r="F14" s="15" vm="125">
        <f>CUBEVALUE("ThisWorkbookDataModel",$B14,F$10,Timeline_Date)</f>
        <v>731697.9</v>
      </c>
      <c r="G14" s="17" vm="127">
        <f>CUBEVALUE("ThisWorkbookDataModel",$B14,G$10,Timeline_Date)</f>
        <v>364386.39999999997</v>
      </c>
      <c r="H14" s="18" vm="126">
        <f>CUBEVALUE("ThisWorkbookDataModel",$B14,H$10,Timeline_Date)</f>
        <v>0.49800115594154359</v>
      </c>
    </row>
    <row r="15" spans="1:8" x14ac:dyDescent="0.25">
      <c r="A15" s="15">
        <v>5</v>
      </c>
      <c r="B15" s="16" t="str" vm="33">
        <f t="shared" si="0"/>
        <v>New Mexico</v>
      </c>
      <c r="C15" s="17" vm="156">
        <f>CUBEVALUE("ThisWorkbookDataModel",$B15,C$10,Timeline_Date)</f>
        <v>404053.54999999987</v>
      </c>
      <c r="D15" s="17" vm="158">
        <f>CUBEVALUE("ThisWorkbookDataModel",$B15,D$10,Timeline_Date)</f>
        <v>202073.44999999998</v>
      </c>
      <c r="E15" s="17" vm="155">
        <f>CUBEVALUE("ThisWorkbookDataModel",$B15,E$10,Timeline_Date)</f>
        <v>0.50011551686651445</v>
      </c>
      <c r="F15" s="15" vm="159">
        <f>CUBEVALUE("ThisWorkbookDataModel",$B15,F$10,Timeline_Date)</f>
        <v>386775.55</v>
      </c>
      <c r="G15" s="17" vm="160">
        <f>CUBEVALUE("ThisWorkbookDataModel",$B15,G$10,Timeline_Date)</f>
        <v>184170.1</v>
      </c>
      <c r="H15" s="18" vm="157">
        <f>CUBEVALUE("ThisWorkbookDataModel",$B15,H$10,Timeline_Date)</f>
        <v>0.47616789634194823</v>
      </c>
    </row>
    <row r="16" spans="1:8" x14ac:dyDescent="0.25">
      <c r="A16" s="15">
        <v>6</v>
      </c>
      <c r="B16" s="16" t="str" vm="28">
        <f t="shared" si="0"/>
        <v>New Jersey</v>
      </c>
      <c r="C16" s="17" vm="134">
        <f>CUBEVALUE("ThisWorkbookDataModel",$B16,C$10,Timeline_Date)</f>
        <v>401815.69999999995</v>
      </c>
      <c r="D16" s="17" vm="135">
        <f>CUBEVALUE("ThisWorkbookDataModel",$B16,D$10,Timeline_Date)</f>
        <v>197638.25000000003</v>
      </c>
      <c r="E16" s="17" vm="133">
        <f>CUBEVALUE("ThisWorkbookDataModel",$B16,E$10,Timeline_Date)</f>
        <v>0.49186293616700405</v>
      </c>
      <c r="F16" s="15" vm="132">
        <f>CUBEVALUE("ThisWorkbookDataModel",$B16,F$10,Timeline_Date)</f>
        <v>440950.2</v>
      </c>
      <c r="G16" s="17" vm="131">
        <f>CUBEVALUE("ThisWorkbookDataModel",$B16,G$10,Timeline_Date)</f>
        <v>217640.39999999994</v>
      </c>
      <c r="H16" s="18" vm="130">
        <f>CUBEVALUE("ThisWorkbookDataModel",$B16,H$10,Timeline_Date)</f>
        <v>0.49357138289085689</v>
      </c>
    </row>
    <row r="17" spans="1:10" x14ac:dyDescent="0.25">
      <c r="A17" s="15">
        <v>7</v>
      </c>
      <c r="B17" s="16" t="str" vm="29">
        <f t="shared" si="0"/>
        <v>North Carolina</v>
      </c>
      <c r="C17" s="17" vm="166">
        <f>CUBEVALUE("ThisWorkbookDataModel",$B17,C$10,Timeline_Date)</f>
        <v>399040.44999999995</v>
      </c>
      <c r="D17" s="17" vm="165">
        <f>CUBEVALUE("ThisWorkbookDataModel",$B17,D$10,Timeline_Date)</f>
        <v>202150.15000000002</v>
      </c>
      <c r="E17" s="17" vm="164">
        <f>CUBEVALUE("ThisWorkbookDataModel",$B17,E$10,Timeline_Date)</f>
        <v>0.50659062257974108</v>
      </c>
      <c r="F17" s="15" vm="163">
        <f>CUBEVALUE("ThisWorkbookDataModel",$B17,F$10,Timeline_Date)</f>
        <v>349959.60000000009</v>
      </c>
      <c r="G17" s="17" vm="162">
        <f>CUBEVALUE("ThisWorkbookDataModel",$B17,G$10,Timeline_Date)</f>
        <v>176272.94999999998</v>
      </c>
      <c r="H17" s="18" vm="161">
        <f>CUBEVALUE("ThisWorkbookDataModel",$B17,H$10,Timeline_Date)</f>
        <v>0.50369514081053912</v>
      </c>
    </row>
    <row r="18" spans="1:10" x14ac:dyDescent="0.25">
      <c r="A18" s="15">
        <v>8</v>
      </c>
      <c r="B18" s="16" t="str" vm="32">
        <f t="shared" si="0"/>
        <v>Illinois</v>
      </c>
      <c r="C18" s="17" vm="144">
        <f>CUBEVALUE("ThisWorkbookDataModel",$B18,C$10,Timeline_Date)</f>
        <v>396593.50000000012</v>
      </c>
      <c r="D18" s="17" vm="145">
        <f>CUBEVALUE("ThisWorkbookDataModel",$B18,D$10,Timeline_Date)</f>
        <v>196465.9</v>
      </c>
      <c r="E18" s="17" vm="148">
        <f>CUBEVALUE("ThisWorkbookDataModel",$B18,E$10,Timeline_Date)</f>
        <v>0.49538356024493579</v>
      </c>
      <c r="F18" s="15" vm="147">
        <f>CUBEVALUE("ThisWorkbookDataModel",$B18,F$10,Timeline_Date)</f>
        <v>373296.1999999999</v>
      </c>
      <c r="G18" s="17" vm="143">
        <f>CUBEVALUE("ThisWorkbookDataModel",$B18,G$10,Timeline_Date)</f>
        <v>190514.45000000004</v>
      </c>
      <c r="H18" s="18" vm="146">
        <f>CUBEVALUE("ThisWorkbookDataModel",$B18,H$10,Timeline_Date)</f>
        <v>0.51035732482677321</v>
      </c>
    </row>
    <row r="19" spans="1:10" x14ac:dyDescent="0.25">
      <c r="A19" s="15">
        <v>9</v>
      </c>
      <c r="B19" s="16" t="str" vm="30">
        <f t="shared" si="0"/>
        <v>Florida</v>
      </c>
      <c r="C19" s="17" vm="113">
        <f>CUBEVALUE("ThisWorkbookDataModel",$B19,C$10,Timeline_Date)</f>
        <v>389179.29999999993</v>
      </c>
      <c r="D19" s="17" vm="116">
        <f>CUBEVALUE("ThisWorkbookDataModel",$B19,D$10,Timeline_Date)</f>
        <v>192464.14999999997</v>
      </c>
      <c r="E19" s="17" vm="117">
        <f>CUBEVALUE("ThisWorkbookDataModel",$B19,E$10,Timeline_Date)</f>
        <v>0.49453850705831476</v>
      </c>
      <c r="F19" s="15" vm="114">
        <f>CUBEVALUE("ThisWorkbookDataModel",$B19,F$10,Timeline_Date)</f>
        <v>362043.75000000006</v>
      </c>
      <c r="G19" s="17" vm="115">
        <f>CUBEVALUE("ThisWorkbookDataModel",$B19,G$10,Timeline_Date)</f>
        <v>186968.69999999998</v>
      </c>
      <c r="H19" s="18" vm="118">
        <f>CUBEVALUE("ThisWorkbookDataModel",$B19,H$10,Timeline_Date)</f>
        <v>0.51642570821896516</v>
      </c>
    </row>
    <row r="20" spans="1:10" ht="15.75" thickBot="1" x14ac:dyDescent="0.3">
      <c r="A20" s="19">
        <v>10</v>
      </c>
      <c r="B20" s="20" t="str" vm="31">
        <f t="shared" si="0"/>
        <v>Ohio</v>
      </c>
      <c r="C20" s="21" vm="137">
        <f>CUBEVALUE("ThisWorkbookDataModel",$B20,C$10,Timeline_Date)</f>
        <v>373905.50000000006</v>
      </c>
      <c r="D20" s="21" vm="138">
        <f>CUBEVALUE("ThisWorkbookDataModel",$B20,D$10,Timeline_Date)</f>
        <v>180468.10000000003</v>
      </c>
      <c r="E20" s="21" vm="136">
        <f>CUBEVALUE("ThisWorkbookDataModel",$B20,E$10,Timeline_Date)</f>
        <v>0.48265698151003394</v>
      </c>
      <c r="F20" s="19" vm="140">
        <f>CUBEVALUE("ThisWorkbookDataModel",$B20,F$10,Timeline_Date)</f>
        <v>358996.54999999993</v>
      </c>
      <c r="G20" s="21" vm="142">
        <f>CUBEVALUE("ThisWorkbookDataModel",$B20,G$10,Timeline_Date)</f>
        <v>178775.74999999994</v>
      </c>
      <c r="H20" s="22" vm="141">
        <f>CUBEVALUE("ThisWorkbookDataModel",$B20,H$10,Timeline_Date)</f>
        <v>0.49798737620180467</v>
      </c>
    </row>
    <row r="21" spans="1:10" ht="3" customHeight="1" thickBot="1" x14ac:dyDescent="0.3">
      <c r="A21" s="3"/>
      <c r="B21" s="10"/>
      <c r="C21" s="5"/>
      <c r="D21" s="5"/>
      <c r="E21" s="5"/>
      <c r="F21" s="5"/>
      <c r="G21" s="5"/>
      <c r="H21" s="5"/>
      <c r="I21" s="7"/>
      <c r="J21" s="7"/>
    </row>
    <row r="22" spans="1:10" ht="15.75" thickBot="1" x14ac:dyDescent="0.3">
      <c r="A22" s="23" t="str" vm="139">
        <f>CUBESET("ThisWorkbookDataModel",($B$20,$B$19,$B$18,$B$17,$B$16,$B$15,$B$14,$B$13,$B$12,$B$11),"Grand Total")</f>
        <v>Grand Total</v>
      </c>
      <c r="B22" s="24"/>
      <c r="C22" s="8" vm="175">
        <f>CUBEVALUE("ThisWorkbookDataModel",$A22,C$10,Timeline_Date)</f>
        <v>12764826.75</v>
      </c>
      <c r="D22" s="8" vm="176">
        <f>CUBEVALUE("ThisWorkbookDataModel",$A22,D$10,Timeline_Date)</f>
        <v>6338809.7499999981</v>
      </c>
      <c r="E22" s="8" vm="173">
        <f>CUBEVALUE("ThisWorkbookDataModel",$A22,E$10,Timeline_Date)</f>
        <v>0.49658408015604272</v>
      </c>
      <c r="F22" s="9" vm="177">
        <f>CUBEVALUE("ThisWorkbookDataModel",$A22,F$10,Timeline_Date)</f>
        <v>12965327.100000001</v>
      </c>
      <c r="G22" s="8" vm="174">
        <f>CUBEVALUE("ThisWorkbookDataModel",$A22,G$10,Timeline_Date)</f>
        <v>6443396.8500000034</v>
      </c>
      <c r="H22" s="6" vm="178">
        <f>CUBEVALUE("ThisWorkbookDataModel",$A22,H$10,Timeline_Date)</f>
        <v>0.49697140691498654</v>
      </c>
    </row>
    <row r="24" spans="1:10" ht="15.75" x14ac:dyDescent="0.25">
      <c r="A24" s="2" t="s">
        <v>5</v>
      </c>
    </row>
    <row r="25" spans="1:10" ht="15.75" thickBot="1" x14ac:dyDescent="0.3"/>
    <row r="26" spans="1:10" ht="15.75" thickBot="1" x14ac:dyDescent="0.3">
      <c r="C26" s="23" t="s">
        <v>3</v>
      </c>
      <c r="D26" s="25"/>
      <c r="E26" s="24"/>
      <c r="F26" s="23" t="s">
        <v>4</v>
      </c>
      <c r="G26" s="25"/>
      <c r="H26" s="24"/>
    </row>
    <row r="27" spans="1:10" ht="15.75" thickBot="1" x14ac:dyDescent="0.3">
      <c r="A27" s="9" t="str" vm="18">
        <f>CUBEMEMBER("ThisWorkbookDataModel","[Measures].[SalesRankbyEmployee]","Rank")</f>
        <v>Rank</v>
      </c>
      <c r="B27" s="6" t="s">
        <v>6</v>
      </c>
      <c r="C27" s="8" t="str" vm="14">
        <f>CUBEMEMBER("ThisWorkbookDataModel","[Measures].[Total Sales by Salesperson]","Sales")</f>
        <v>Sales</v>
      </c>
      <c r="D27" s="8" t="str" vm="9">
        <f>CUBEMEMBER("ThisWorkbookDataModel","[Measures].[Total Profit by Salesperson]","Profit")</f>
        <v>Profit</v>
      </c>
      <c r="E27" s="8" t="str" vm="4">
        <f>CUBEMEMBER("ThisWorkbookDataModel","[Measures].[Profit Margin]")</f>
        <v>Profit Margin</v>
      </c>
      <c r="F27" s="9" t="str" vm="13">
        <f>CUBEMEMBER("ThisWorkbookDataModel","[Measures].[PQ Sales by Salesperson]","Sales")</f>
        <v>Sales</v>
      </c>
      <c r="G27" s="8" t="str" vm="8">
        <f>CUBEMEMBER("ThisWorkbookDataModel","[Measures].[PQ Profit by Salesperson]","Profit")</f>
        <v>Profit</v>
      </c>
      <c r="H27" s="6" t="str" vm="3">
        <f>CUBEMEMBER("ThisWorkbookDataModel","[Measures].[PQ Margin by Salesperson]","Profit Margin")</f>
        <v>Profit Margin</v>
      </c>
    </row>
    <row r="28" spans="1:10" x14ac:dyDescent="0.25">
      <c r="A28" s="11" vm="45">
        <f>CUBEVALUE("ThisWorkbookDataModel",$B28,A$27,Timeline_Date)</f>
        <v>1</v>
      </c>
      <c r="B28" s="12" t="str" vm="17">
        <f>CUBEMEMBER("ThisWorkbookDataModel","[Dimension Employee].[Employee].&amp;[Archer Lamble]")</f>
        <v>Archer Lamble</v>
      </c>
      <c r="C28" s="13" vm="63">
        <f>CUBEVALUE("ThisWorkbookDataModel",$B28,C$27,Timeline_Date)</f>
        <v>1427246.25</v>
      </c>
      <c r="D28" s="13" vm="69">
        <f>CUBEVALUE("ThisWorkbookDataModel",$B28,D$27,Timeline_Date)</f>
        <v>714666.15000000014</v>
      </c>
      <c r="E28" s="13" vm="96">
        <f>CUBEVALUE("ThisWorkbookDataModel",$B28,E$27,Timeline_Date)</f>
        <v>0.50073079540408683</v>
      </c>
      <c r="F28" s="11" vm="95">
        <f>CUBEVALUE("ThisWorkbookDataModel",$B28,F$27,Timeline_Date)</f>
        <v>1380396.75</v>
      </c>
      <c r="G28" s="13" vm="71">
        <f>CUBEVALUE("ThisWorkbookDataModel",$B28,G$27,Timeline_Date)</f>
        <v>702380.5</v>
      </c>
      <c r="H28" s="14" vm="65">
        <f>CUBEVALUE("ThisWorkbookDataModel",$B28,H$27,Timeline_Date)</f>
        <v>0.50882508959833472</v>
      </c>
    </row>
    <row r="29" spans="1:10" x14ac:dyDescent="0.25">
      <c r="A29" s="15" vm="55">
        <f>CUBEVALUE("ThisWorkbookDataModel",$B29,A$27,Timeline_Date)</f>
        <v>2</v>
      </c>
      <c r="B29" s="16" t="str" vm="12">
        <f>CUBEMEMBER("ThisWorkbookDataModel","[Dimension Employee].[Employee].&amp;[Kayla Woodcock]")</f>
        <v>Kayla Woodcock</v>
      </c>
      <c r="C29" s="17" vm="62">
        <f>CUBEVALUE("ThisWorkbookDataModel",$B29,C$27,Timeline_Date)</f>
        <v>1369169.1000000006</v>
      </c>
      <c r="D29" s="17" vm="36">
        <f>CUBEVALUE("ThisWorkbookDataModel",$B29,D$27,Timeline_Date)</f>
        <v>669553.04999999993</v>
      </c>
      <c r="E29" s="17" vm="35">
        <f>CUBEVALUE("ThisWorkbookDataModel",$B29,E$27,Timeline_Date)</f>
        <v>0.48902144373547413</v>
      </c>
      <c r="F29" s="15" vm="81">
        <f>CUBEVALUE("ThisWorkbookDataModel",$B29,F$27,Timeline_Date)</f>
        <v>1386937.75</v>
      </c>
      <c r="G29" s="17" vm="39">
        <f>CUBEVALUE("ThisWorkbookDataModel",$B29,G$27,Timeline_Date)</f>
        <v>686502.74999999988</v>
      </c>
      <c r="H29" s="18" vm="54">
        <f>CUBEVALUE("ThisWorkbookDataModel",$B29,H$27,Timeline_Date)</f>
        <v>0.49497733405843186</v>
      </c>
    </row>
    <row r="30" spans="1:10" x14ac:dyDescent="0.25">
      <c r="A30" s="15" vm="53">
        <f>CUBEVALUE("ThisWorkbookDataModel",$B30,A$27,Timeline_Date)</f>
        <v>3</v>
      </c>
      <c r="B30" s="16" t="str" vm="7">
        <f>CUBEMEMBER("ThisWorkbookDataModel","[Dimension Employee].[Employee].&amp;[Sophia Hinton]")</f>
        <v>Sophia Hinton</v>
      </c>
      <c r="C30" s="17" vm="88">
        <f>CUBEVALUE("ThisWorkbookDataModel",$B30,C$27,Timeline_Date)</f>
        <v>1326087.8000000003</v>
      </c>
      <c r="D30" s="17" vm="46">
        <f>CUBEVALUE("ThisWorkbookDataModel",$B30,D$27,Timeline_Date)</f>
        <v>653095.39999999979</v>
      </c>
      <c r="E30" s="17" vm="34">
        <f>CUBEVALUE("ThisWorkbookDataModel",$B30,E$27,Timeline_Date)</f>
        <v>0.49249785723087103</v>
      </c>
      <c r="F30" s="15" vm="79">
        <f>CUBEVALUE("ThisWorkbookDataModel",$B30,F$27,Timeline_Date)</f>
        <v>1285005.1499999999</v>
      </c>
      <c r="G30" s="17" vm="37">
        <f>CUBEVALUE("ThisWorkbookDataModel",$B30,G$27,Timeline_Date)</f>
        <v>645628.55000000005</v>
      </c>
      <c r="H30" s="18" vm="80">
        <f>CUBEVALUE("ThisWorkbookDataModel",$B30,H$27,Timeline_Date)</f>
        <v>0.5024326556200962</v>
      </c>
    </row>
    <row r="31" spans="1:10" x14ac:dyDescent="0.25">
      <c r="A31" s="15" vm="72">
        <f>CUBEVALUE("ThisWorkbookDataModel",$B31,A$27,Timeline_Date)</f>
        <v>4</v>
      </c>
      <c r="B31" s="16" t="str" vm="2">
        <f>CUBEMEMBER("ThisWorkbookDataModel","[Dimension Employee].[Employee].&amp;[Amy Trefl]")</f>
        <v>Amy Trefl</v>
      </c>
      <c r="C31" s="17" vm="101">
        <f>CUBEVALUE("ThisWorkbookDataModel",$B31,C$27,Timeline_Date)</f>
        <v>1324555.5999999996</v>
      </c>
      <c r="D31" s="17" vm="103">
        <f>CUBEVALUE("ThisWorkbookDataModel",$B31,D$27,Timeline_Date)</f>
        <v>659269.89999999979</v>
      </c>
      <c r="E31" s="17" vm="83">
        <f>CUBEVALUE("ThisWorkbookDataModel",$B31,E$27,Timeline_Date)</f>
        <v>0.49772912514959722</v>
      </c>
      <c r="F31" s="15" vm="104">
        <f>CUBEVALUE("ThisWorkbookDataModel",$B31,F$27,Timeline_Date)</f>
        <v>1192384.2500000002</v>
      </c>
      <c r="G31" s="17" vm="105">
        <f>CUBEVALUE("ThisWorkbookDataModel",$B31,G$27,Timeline_Date)</f>
        <v>594189.50000000023</v>
      </c>
      <c r="H31" s="18" vm="102">
        <f>CUBEVALUE("ThisWorkbookDataModel",$B31,H$27,Timeline_Date)</f>
        <v>0.49832048687325425</v>
      </c>
    </row>
    <row r="32" spans="1:10" x14ac:dyDescent="0.25">
      <c r="A32" s="15" vm="67">
        <f>CUBEVALUE("ThisWorkbookDataModel",$B32,A$27,Timeline_Date)</f>
        <v>5</v>
      </c>
      <c r="B32" s="16" t="str" vm="16">
        <f>CUBEMEMBER("ThisWorkbookDataModel","[Dimension Employee].[Employee].&amp;[Hudson Hollinworth]")</f>
        <v>Hudson Hollinworth</v>
      </c>
      <c r="C32" s="17" vm="73">
        <f>CUBEVALUE("ThisWorkbookDataModel",$B32,C$27,Timeline_Date)</f>
        <v>1278199.7</v>
      </c>
      <c r="D32" s="17" vm="68">
        <f>CUBEVALUE("ThisWorkbookDataModel",$B32,D$27,Timeline_Date)</f>
        <v>640161.34999999963</v>
      </c>
      <c r="E32" s="17" vm="99">
        <f>CUBEVALUE("ThisWorkbookDataModel",$B32,E$27,Timeline_Date)</f>
        <v>0.50083046491092087</v>
      </c>
      <c r="F32" s="15" vm="100">
        <f>CUBEVALUE("ThisWorkbookDataModel",$B32,F$27,Timeline_Date)</f>
        <v>1409244.5499999998</v>
      </c>
      <c r="G32" s="17" vm="74">
        <f>CUBEVALUE("ThisWorkbookDataModel",$B32,G$27,Timeline_Date)</f>
        <v>707089.20000000007</v>
      </c>
      <c r="H32" s="18" vm="84">
        <f>CUBEVALUE("ThisWorkbookDataModel",$B32,H$27,Timeline_Date)</f>
        <v>0.50175053009784576</v>
      </c>
    </row>
    <row r="33" spans="1:8" x14ac:dyDescent="0.25">
      <c r="A33" s="15" vm="106">
        <f>CUBEVALUE("ThisWorkbookDataModel",$B33,A$27,Timeline_Date)</f>
        <v>6</v>
      </c>
      <c r="B33" s="16" t="str" vm="11">
        <f>CUBEMEMBER("ThisWorkbookDataModel","[Dimension Employee].[Employee].&amp;[Lily Code]")</f>
        <v>Lily Code</v>
      </c>
      <c r="C33" s="17" vm="87">
        <f>CUBEVALUE("ThisWorkbookDataModel",$B33,C$27,Timeline_Date)</f>
        <v>1272050.0500000003</v>
      </c>
      <c r="D33" s="17" vm="107">
        <f>CUBEVALUE("ThisWorkbookDataModel",$B33,D$27,Timeline_Date)</f>
        <v>633617.9</v>
      </c>
      <c r="E33" s="17" vm="110">
        <f>CUBEVALUE("ThisWorkbookDataModel",$B33,E$27,Timeline_Date)</f>
        <v>0.4981076805900837</v>
      </c>
      <c r="F33" s="15" vm="111">
        <f>CUBEVALUE("ThisWorkbookDataModel",$B33,F$27,Timeline_Date)</f>
        <v>1224811.1999999997</v>
      </c>
      <c r="G33" s="17" vm="109">
        <f>CUBEVALUE("ThisWorkbookDataModel",$B33,G$27,Timeline_Date)</f>
        <v>619487.45000000007</v>
      </c>
      <c r="H33" s="18" vm="108">
        <f>CUBEVALUE("ThisWorkbookDataModel",$B33,H$27,Timeline_Date)</f>
        <v>0.50578199317576478</v>
      </c>
    </row>
    <row r="34" spans="1:8" x14ac:dyDescent="0.25">
      <c r="A34" s="15" vm="98">
        <f>CUBEVALUE("ThisWorkbookDataModel",$B34,A$27,Timeline_Date)</f>
        <v>7</v>
      </c>
      <c r="B34" s="16" t="str" vm="6">
        <f>CUBEMEMBER("ThisWorkbookDataModel","[Dimension Employee].[Employee].&amp;[Jack Potter]")</f>
        <v>Jack Potter</v>
      </c>
      <c r="C34" s="17" vm="70">
        <f>CUBEVALUE("ThisWorkbookDataModel",$B34,C$27,Timeline_Date)</f>
        <v>1229602.8500000003</v>
      </c>
      <c r="D34" s="17" vm="77">
        <f>CUBEVALUE("ThisWorkbookDataModel",$B34,D$27,Timeline_Date)</f>
        <v>604547.30000000005</v>
      </c>
      <c r="E34" s="17" vm="47">
        <f>CUBEVALUE("ThisWorkbookDataModel",$B34,E$27,Timeline_Date)</f>
        <v>0.49166062033769703</v>
      </c>
      <c r="F34" s="15" vm="97">
        <f>CUBEVALUE("ThisWorkbookDataModel",$B34,F$27,Timeline_Date)</f>
        <v>1227753.6499999992</v>
      </c>
      <c r="G34" s="17" vm="50">
        <f>CUBEVALUE("ThisWorkbookDataModel",$B34,G$27,Timeline_Date)</f>
        <v>605571.44999999937</v>
      </c>
      <c r="H34" s="18" vm="61">
        <f>CUBEVALUE("ThisWorkbookDataModel",$B34,H$27,Timeline_Date)</f>
        <v>0.49323530823956396</v>
      </c>
    </row>
    <row r="35" spans="1:8" x14ac:dyDescent="0.25">
      <c r="A35" s="15" vm="44">
        <f>CUBEVALUE("ThisWorkbookDataModel",$B35,A$27,Timeline_Date)</f>
        <v>8</v>
      </c>
      <c r="B35" s="16" t="str" vm="1">
        <f>CUBEMEMBER("ThisWorkbookDataModel","[Dimension Employee].[Employee].&amp;[Anthony Grosse]")</f>
        <v>Anthony Grosse</v>
      </c>
      <c r="C35" s="17" vm="41">
        <f>CUBEVALUE("ThisWorkbookDataModel",$B35,C$27,Timeline_Date)</f>
        <v>1227852.1500000004</v>
      </c>
      <c r="D35" s="17" vm="82">
        <f>CUBEVALUE("ThisWorkbookDataModel",$B35,D$27,Timeline_Date)</f>
        <v>602649.49999999988</v>
      </c>
      <c r="E35" s="17" vm="57">
        <f>CUBEVALUE("ThisWorkbookDataModel",$B35,E$27,Timeline_Date)</f>
        <v>0.49081601559275695</v>
      </c>
      <c r="F35" s="15" vm="86">
        <f>CUBEVALUE("ThisWorkbookDataModel",$B35,F$27,Timeline_Date)</f>
        <v>1246921.1500000001</v>
      </c>
      <c r="G35" s="17" vm="40">
        <f>CUBEVALUE("ThisWorkbookDataModel",$B35,G$27,Timeline_Date)</f>
        <v>595070.35000000009</v>
      </c>
      <c r="H35" s="18" vm="66">
        <f>CUBEVALUE("ThisWorkbookDataModel",$B35,H$27,Timeline_Date)</f>
        <v>0.47723173995404605</v>
      </c>
    </row>
    <row r="36" spans="1:8" x14ac:dyDescent="0.25">
      <c r="A36" s="15" vm="93">
        <f>CUBEVALUE("ThisWorkbookDataModel",$B36,A$27,Timeline_Date)</f>
        <v>9</v>
      </c>
      <c r="B36" s="16" t="str" vm="15">
        <f>CUBEMEMBER("ThisWorkbookDataModel","[Dimension Employee].[Employee].&amp;[Taj Shand]")</f>
        <v>Taj Shand</v>
      </c>
      <c r="C36" s="17" vm="51">
        <f>CUBEVALUE("ThisWorkbookDataModel",$B36,C$27,Timeline_Date)</f>
        <v>1158901.9500000002</v>
      </c>
      <c r="D36" s="17" vm="85">
        <f>CUBEVALUE("ThisWorkbookDataModel",$B36,D$27,Timeline_Date)</f>
        <v>587234.85</v>
      </c>
      <c r="E36" s="17" vm="52">
        <f>CUBEVALUE("ThisWorkbookDataModel",$B36,E$27,Timeline_Date)</f>
        <v>0.50671659496301658</v>
      </c>
      <c r="F36" s="15" vm="78">
        <f>CUBEVALUE("ThisWorkbookDataModel",$B36,F$27,Timeline_Date)</f>
        <v>1295150.8</v>
      </c>
      <c r="G36" s="17" vm="94">
        <f>CUBEVALUE("ThisWorkbookDataModel",$B36,G$27,Timeline_Date)</f>
        <v>644234.39999999991</v>
      </c>
      <c r="H36" s="18" vm="38">
        <f>CUBEVALUE("ThisWorkbookDataModel",$B36,H$27,Timeline_Date)</f>
        <v>0.49742037761162627</v>
      </c>
    </row>
    <row r="37" spans="1:8" ht="15.75" thickBot="1" x14ac:dyDescent="0.3">
      <c r="A37" s="19" vm="75">
        <f>CUBEVALUE("ThisWorkbookDataModel",$B37,A$27,Timeline_Date)</f>
        <v>10</v>
      </c>
      <c r="B37" s="20" t="str" vm="10">
        <f>CUBEMEMBER("ThisWorkbookDataModel","[Dimension Employee].[Employee].&amp;[Hudson Onslow]")</f>
        <v>Hudson Onslow</v>
      </c>
      <c r="C37" s="21" vm="58">
        <f>CUBEVALUE("ThisWorkbookDataModel",$B37,C$27,Timeline_Date)</f>
        <v>1151161.2999999998</v>
      </c>
      <c r="D37" s="21" vm="60">
        <f>CUBEVALUE("ThisWorkbookDataModel",$B37,D$27,Timeline_Date)</f>
        <v>574014.35</v>
      </c>
      <c r="E37" s="21" vm="49">
        <f>CUBEVALUE("ThisWorkbookDataModel",$B37,E$27,Timeline_Date)</f>
        <v>0.49863937399563374</v>
      </c>
      <c r="F37" s="19" vm="76">
        <f>CUBEVALUE("ThisWorkbookDataModel",$B37,F$27,Timeline_Date)</f>
        <v>1316721.8500000001</v>
      </c>
      <c r="G37" s="21" vm="59">
        <f>CUBEVALUE("ThisWorkbookDataModel",$B37,G$27,Timeline_Date)</f>
        <v>643242.69999999995</v>
      </c>
      <c r="H37" s="22" vm="43">
        <f>CUBEVALUE("ThisWorkbookDataModel",$B37,H$27,Timeline_Date)</f>
        <v>0.48851828501213063</v>
      </c>
    </row>
    <row r="38" spans="1:8" ht="15.75" thickBot="1" x14ac:dyDescent="0.3">
      <c r="A38" s="23" t="str" vm="5">
        <f>CUBEMEMBER("ThisWorkbookDataModel","[Dimension Employee].[Employee].[All]","Grand Total")</f>
        <v>Grand Total</v>
      </c>
      <c r="B38" s="24"/>
      <c r="C38" s="8" vm="89">
        <f>CUBEVALUE("ThisWorkbookDataModel",$A38,C$27,Timeline_Date)</f>
        <v>12764826.75</v>
      </c>
      <c r="D38" s="8" vm="91">
        <f>CUBEVALUE("ThisWorkbookDataModel",$A38,D$27,Timeline_Date)</f>
        <v>6338809.7499999981</v>
      </c>
      <c r="E38" s="8" vm="56">
        <f>CUBEVALUE("ThisWorkbookDataModel",$A38,E$27,Timeline_Date)</f>
        <v>0.49658408015604283</v>
      </c>
      <c r="F38" s="9" vm="48">
        <f>CUBEVALUE("ThisWorkbookDataModel",$A38,F$27,Timeline_Date)</f>
        <v>12965327.100000001</v>
      </c>
      <c r="G38" s="8" vm="90">
        <f>CUBEVALUE("ThisWorkbookDataModel",$A38,G$27,Timeline_Date)</f>
        <v>6443396.8500000034</v>
      </c>
      <c r="H38" s="6" vm="92">
        <f>CUBEVALUE("ThisWorkbookDataModel",$A38,H$27,Timeline_Date)</f>
        <v>0.49697140691498654</v>
      </c>
    </row>
  </sheetData>
  <sortState xmlns:xlrd2="http://schemas.microsoft.com/office/spreadsheetml/2017/richdata2" ref="A28:H37">
    <sortCondition ref="A28:A37"/>
  </sortState>
  <mergeCells count="6">
    <mergeCell ref="A38:B38"/>
    <mergeCell ref="C26:E26"/>
    <mergeCell ref="F26:H26"/>
    <mergeCell ref="A22:B22"/>
    <mergeCell ref="C9:E9"/>
    <mergeCell ref="F9:H9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4.xml>��
</file>

<file path=customXml/item15.xml>��
</file>

<file path=customXml/item1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95FC2762A9F340B5B5AC50CC65F516" ma:contentTypeVersion="13" ma:contentTypeDescription="Create a new document." ma:contentTypeScope="" ma:versionID="19a94750f642200257df95144a288687">
  <xsd:schema xmlns:xsd="http://www.w3.org/2001/XMLSchema" xmlns:xs="http://www.w3.org/2001/XMLSchema" xmlns:p="http://schemas.microsoft.com/office/2006/metadata/properties" xmlns:ns3="b8980864-5b6c-4141-b88a-c61d64116673" xmlns:ns4="0a8f06f5-2bd8-461b-82f8-e50da1afe88a" targetNamespace="http://schemas.microsoft.com/office/2006/metadata/properties" ma:root="true" ma:fieldsID="6fc25050a24c5643c3f8b32d852037b8" ns3:_="" ns4:_="">
    <xsd:import namespace="b8980864-5b6c-4141-b88a-c61d64116673"/>
    <xsd:import namespace="0a8f06f5-2bd8-461b-82f8-e50da1afe88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980864-5b6c-4141-b88a-c61d641166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8f06f5-2bd8-461b-82f8-e50da1afe88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Props1.xml><?xml version="1.0" encoding="utf-8"?>
<ds:datastoreItem xmlns:ds="http://schemas.openxmlformats.org/officeDocument/2006/customXml" ds:itemID="{1A74D635-F199-4556-AB0D-7C2AF117FC2F}">
  <ds:schemaRefs/>
</ds:datastoreItem>
</file>

<file path=customXml/itemProps2.xml><?xml version="1.0" encoding="utf-8"?>
<ds:datastoreItem xmlns:ds="http://schemas.openxmlformats.org/officeDocument/2006/customXml" ds:itemID="{CFCD8F36-99C7-4D0B-8E50-77E6FA2F8FE8}">
  <ds:schemaRefs/>
</ds:datastoreItem>
</file>

<file path=customXml/itemProps3.xml><?xml version="1.0" encoding="utf-8"?>
<ds:datastoreItem xmlns:ds="http://schemas.openxmlformats.org/officeDocument/2006/customXml" ds:itemID="{119792BA-E197-4A00-A587-73D33DFCCEFD}">
  <ds:schemaRefs/>
</ds:datastoreItem>
</file>

<file path=customXml/itemProps4.xml><?xml version="1.0" encoding="utf-8"?>
<ds:datastoreItem xmlns:ds="http://schemas.openxmlformats.org/officeDocument/2006/customXml" ds:itemID="{4860A778-6415-4B8F-A546-59BC3914D210}">
  <ds:schemaRefs/>
</ds:datastoreItem>
</file>

<file path=customXml/itemProps5.xml><?xml version="1.0" encoding="utf-8"?>
<ds:datastoreItem xmlns:ds="http://schemas.openxmlformats.org/officeDocument/2006/customXml" ds:itemID="{31B887A7-2EA7-4A54-9942-0B283BAD2451}">
  <ds:schemaRefs/>
</ds:datastoreItem>
</file>

<file path=customXml/itemProps6.xml><?xml version="1.0" encoding="utf-8"?>
<ds:datastoreItem xmlns:ds="http://schemas.openxmlformats.org/officeDocument/2006/customXml" ds:itemID="{2359F114-F7E5-4972-89EB-16070325606C}">
  <ds:schemaRefs/>
</ds:datastoreItem>
</file>

<file path=customXml/itemProps7.xml><?xml version="1.0" encoding="utf-8"?>
<ds:datastoreItem xmlns:ds="http://schemas.openxmlformats.org/officeDocument/2006/customXml" ds:itemID="{73AFD624-5410-4DB6-8296-8BFD582F6F91}">
  <ds:schemaRefs/>
</ds:datastoreItem>
</file>

<file path=customXml/itemProps8.xml><?xml version="1.0" encoding="utf-8"?>
<ds:datastoreItem xmlns:ds="http://schemas.openxmlformats.org/officeDocument/2006/customXml" ds:itemID="{E23AC7BE-9EFD-4B28-8401-0BE3F7273316}">
  <ds:schemaRefs/>
</ds:datastoreItem>
</file>

<file path=customXml/itemProps9.xml><?xml version="1.0" encoding="utf-8"?>
<ds:datastoreItem xmlns:ds="http://schemas.openxmlformats.org/officeDocument/2006/customXml" ds:itemID="{9E6CB840-09AF-49B2-9A9D-68899D2E0E0A}">
  <ds:schemaRefs/>
</ds:datastoreItem>
</file>

<file path=customXml/itemProps10.xml><?xml version="1.0" encoding="utf-8"?>
<ds:datastoreItem xmlns:ds="http://schemas.openxmlformats.org/officeDocument/2006/customXml" ds:itemID="{46FD25BE-E65E-4789-B5AE-7B85D0A01CF6}">
  <ds:schemaRefs/>
</ds:datastoreItem>
</file>

<file path=customXml/itemProps11.xml><?xml version="1.0" encoding="utf-8"?>
<ds:datastoreItem xmlns:ds="http://schemas.openxmlformats.org/officeDocument/2006/customXml" ds:itemID="{7118009F-4345-40FF-8A75-BF6083C68C66}">
  <ds:schemaRefs/>
</ds:datastoreItem>
</file>

<file path=customXml/itemProps12.xml><?xml version="1.0" encoding="utf-8"?>
<ds:datastoreItem xmlns:ds="http://schemas.openxmlformats.org/officeDocument/2006/customXml" ds:itemID="{8EA11532-D030-4301-8251-14D6EB2A41BD}">
  <ds:schemaRefs/>
</ds:datastoreItem>
</file>

<file path=customXml/itemProps13.xml><?xml version="1.0" encoding="utf-8"?>
<ds:datastoreItem xmlns:ds="http://schemas.openxmlformats.org/officeDocument/2006/customXml" ds:itemID="{4DE43495-632D-4168-8963-9CB5D10F68FF}">
  <ds:schemaRefs>
    <ds:schemaRef ds:uri="http://www.w3.org/XML/1998/namespace"/>
    <ds:schemaRef ds:uri="b8980864-5b6c-4141-b88a-c61d64116673"/>
    <ds:schemaRef ds:uri="http://purl.org/dc/elements/1.1/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0a8f06f5-2bd8-461b-82f8-e50da1afe88a"/>
    <ds:schemaRef ds:uri="http://purl.org/dc/terms/"/>
  </ds:schemaRefs>
</ds:datastoreItem>
</file>

<file path=customXml/itemProps14.xml><?xml version="1.0" encoding="utf-8"?>
<ds:datastoreItem xmlns:ds="http://schemas.openxmlformats.org/officeDocument/2006/customXml" ds:itemID="{D5A356AB-156D-4125-A101-7FBEF412F974}">
  <ds:schemaRefs/>
</ds:datastoreItem>
</file>

<file path=customXml/itemProps15.xml><?xml version="1.0" encoding="utf-8"?>
<ds:datastoreItem xmlns:ds="http://schemas.openxmlformats.org/officeDocument/2006/customXml" ds:itemID="{92FD72F2-3919-4056-9B89-84B471A724A0}">
  <ds:schemaRefs/>
</ds:datastoreItem>
</file>

<file path=customXml/itemProps16.xml><?xml version="1.0" encoding="utf-8"?>
<ds:datastoreItem xmlns:ds="http://schemas.openxmlformats.org/officeDocument/2006/customXml" ds:itemID="{08C1EDBE-A759-4C44-A133-170D4492F4EA}">
  <ds:schemaRefs>
    <ds:schemaRef ds:uri="http://schemas.microsoft.com/sharepoint/v3/contenttype/forms"/>
  </ds:schemaRefs>
</ds:datastoreItem>
</file>

<file path=customXml/itemProps17.xml><?xml version="1.0" encoding="utf-8"?>
<ds:datastoreItem xmlns:ds="http://schemas.openxmlformats.org/officeDocument/2006/customXml" ds:itemID="{AA83442B-07F1-4E58-8A30-7E5B500F9197}">
  <ds:schemaRefs/>
</ds:datastoreItem>
</file>

<file path=customXml/itemProps18.xml><?xml version="1.0" encoding="utf-8"?>
<ds:datastoreItem xmlns:ds="http://schemas.openxmlformats.org/officeDocument/2006/customXml" ds:itemID="{9B1C8DF9-2A18-4E27-8826-7E7448D72DD3}">
  <ds:schemaRefs/>
</ds:datastoreItem>
</file>

<file path=customXml/itemProps19.xml><?xml version="1.0" encoding="utf-8"?>
<ds:datastoreItem xmlns:ds="http://schemas.openxmlformats.org/officeDocument/2006/customXml" ds:itemID="{12558602-23C9-41F0-8C8D-8D1A14B49BBA}">
  <ds:schemaRefs/>
</ds:datastoreItem>
</file>

<file path=customXml/itemProps20.xml><?xml version="1.0" encoding="utf-8"?>
<ds:datastoreItem xmlns:ds="http://schemas.openxmlformats.org/officeDocument/2006/customXml" ds:itemID="{F2543CDA-D6CF-4913-9A33-7A929920F467}">
  <ds:schemaRefs/>
</ds:datastoreItem>
</file>

<file path=customXml/itemProps21.xml><?xml version="1.0" encoding="utf-8"?>
<ds:datastoreItem xmlns:ds="http://schemas.openxmlformats.org/officeDocument/2006/customXml" ds:itemID="{FE947111-A2B1-4A9A-AD30-96DFCC25B102}">
  <ds:schemaRefs/>
</ds:datastoreItem>
</file>

<file path=customXml/itemProps22.xml><?xml version="1.0" encoding="utf-8"?>
<ds:datastoreItem xmlns:ds="http://schemas.openxmlformats.org/officeDocument/2006/customXml" ds:itemID="{AC6F83B8-DD54-47A7-B935-C205A5AA0A88}">
  <ds:schemaRefs/>
</ds:datastoreItem>
</file>

<file path=customXml/itemProps23.xml><?xml version="1.0" encoding="utf-8"?>
<ds:datastoreItem xmlns:ds="http://schemas.openxmlformats.org/officeDocument/2006/customXml" ds:itemID="{8DFFD36B-169D-418A-9777-189513922540}">
  <ds:schemaRefs/>
</ds:datastoreItem>
</file>

<file path=customXml/itemProps24.xml><?xml version="1.0" encoding="utf-8"?>
<ds:datastoreItem xmlns:ds="http://schemas.openxmlformats.org/officeDocument/2006/customXml" ds:itemID="{AB99942C-37E9-4DD2-913F-225F9F6AE9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980864-5b6c-4141-b88a-c61d64116673"/>
    <ds:schemaRef ds:uri="0a8f06f5-2bd8-461b-82f8-e50da1afe8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5.xml><?xml version="1.0" encoding="utf-8"?>
<ds:datastoreItem xmlns:ds="http://schemas.openxmlformats.org/officeDocument/2006/customXml" ds:itemID="{A3801220-2362-43CC-A3A5-94C72A999BA1}">
  <ds:schemaRefs/>
</ds:datastoreItem>
</file>

<file path=customXml/itemProps26.xml><?xml version="1.0" encoding="utf-8"?>
<ds:datastoreItem xmlns:ds="http://schemas.openxmlformats.org/officeDocument/2006/customXml" ds:itemID="{CA7129DD-847D-4F6E-AF3C-82170F96AFD7}">
  <ds:schemaRefs/>
</ds:datastoreItem>
</file>

<file path=customXml/itemProps27.xml><?xml version="1.0" encoding="utf-8"?>
<ds:datastoreItem xmlns:ds="http://schemas.openxmlformats.org/officeDocument/2006/customXml" ds:itemID="{1D01B6D1-2DCF-49B6-9418-F086B5E8151D}">
  <ds:schemaRefs/>
</ds:datastoreItem>
</file>

<file path=customXml/itemProps28.xml><?xml version="1.0" encoding="utf-8"?>
<ds:datastoreItem xmlns:ds="http://schemas.openxmlformats.org/officeDocument/2006/customXml" ds:itemID="{5AB82256-80E8-4F80-AE4E-1C747CBE5CA7}">
  <ds:schemaRefs>
    <ds:schemaRef ds:uri="http://schemas.microsoft.com/DataMashup"/>
  </ds:schemaRefs>
</ds:datastoreItem>
</file>

<file path=customXml/itemProps29.xml><?xml version="1.0" encoding="utf-8"?>
<ds:datastoreItem xmlns:ds="http://schemas.openxmlformats.org/officeDocument/2006/customXml" ds:itemID="{F2B20ECB-A4C6-4ACD-A7E9-0792A2A65BF2}">
  <ds:schemaRefs/>
</ds:datastoreItem>
</file>

<file path=customXml/itemProps30.xml><?xml version="1.0" encoding="utf-8"?>
<ds:datastoreItem xmlns:ds="http://schemas.openxmlformats.org/officeDocument/2006/customXml" ds:itemID="{9D6D6008-C350-4EEF-A2CA-06971321ECF5}">
  <ds:schemaRefs/>
</ds:datastoreItem>
</file>

<file path=customXml/itemProps31.xml><?xml version="1.0" encoding="utf-8"?>
<ds:datastoreItem xmlns:ds="http://schemas.openxmlformats.org/officeDocument/2006/customXml" ds:itemID="{DA5F7A10-518E-4E86-95C3-BBF7E9A86C8F}">
  <ds:schemaRefs/>
</ds:datastoreItem>
</file>

<file path=customXml/itemProps32.xml><?xml version="1.0" encoding="utf-8"?>
<ds:datastoreItem xmlns:ds="http://schemas.openxmlformats.org/officeDocument/2006/customXml" ds:itemID="{7A98DEAD-0B00-4C03-BCD6-8335A623C879}">
  <ds:schemaRefs/>
</ds:datastoreItem>
</file>

<file path=customXml/itemProps33.xml><?xml version="1.0" encoding="utf-8"?>
<ds:datastoreItem xmlns:ds="http://schemas.openxmlformats.org/officeDocument/2006/customXml" ds:itemID="{0329F5FF-84F6-4F61-9D72-9127A6BE283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Quarterly Summary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Brent Allen</dc:creator>
  <cp:keywords/>
  <dc:description/>
  <cp:lastModifiedBy>Brent Allen</cp:lastModifiedBy>
  <cp:revision/>
  <dcterms:created xsi:type="dcterms:W3CDTF">2020-06-23T02:01:40Z</dcterms:created>
  <dcterms:modified xsi:type="dcterms:W3CDTF">2020-08-18T13:01:00Z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0x010100B595FC2762A9F340B5B5AC50CC65F516</vt:lpwstr>
  </property>
</Properties>
</file>