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20" windowHeight="8340" tabRatio="396" activeTab="7"/>
  </bookViews>
  <sheets>
    <sheet name="Notes" sheetId="9" r:id="rId1"/>
    <sheet name="Services" sheetId="8" r:id="rId2"/>
    <sheet name="DevInt" sheetId="1" r:id="rId3"/>
    <sheet name="PreProd" sheetId="2" r:id="rId4"/>
    <sheet name="Staging" sheetId="3" r:id="rId5"/>
    <sheet name="SiteA" sheetId="4" r:id="rId6"/>
    <sheet name="SiteB" sheetId="7" r:id="rId7"/>
    <sheet name="MiniProd1A" sheetId="10" r:id="rId8"/>
  </sheets>
  <calcPr calcId="145621"/>
</workbook>
</file>

<file path=xl/calcChain.xml><?xml version="1.0" encoding="utf-8"?>
<calcChain xmlns="http://schemas.openxmlformats.org/spreadsheetml/2006/main">
  <c r="B15" i="10" l="1"/>
  <c r="E17" i="10" l="1"/>
  <c r="E16" i="10"/>
  <c r="E15" i="10"/>
  <c r="E14" i="10"/>
  <c r="E13" i="10"/>
  <c r="E12" i="10"/>
  <c r="E11" i="10"/>
  <c r="E18" i="10"/>
  <c r="E19" i="10"/>
  <c r="J19" i="10"/>
  <c r="J20" i="10"/>
  <c r="B19" i="10"/>
  <c r="K19" i="10" s="1"/>
  <c r="J18" i="10"/>
  <c r="F18" i="10"/>
  <c r="B18" i="10"/>
  <c r="K18" i="10" s="1"/>
  <c r="F17" i="10"/>
  <c r="B17" i="10"/>
  <c r="K17" i="10" s="1"/>
  <c r="J16" i="10"/>
  <c r="F16" i="10"/>
  <c r="G16" i="10" s="1"/>
  <c r="B16" i="10"/>
  <c r="K16" i="10" s="1"/>
  <c r="J15" i="10"/>
  <c r="F15" i="10"/>
  <c r="G15" i="10" s="1"/>
  <c r="K15" i="10"/>
  <c r="F14" i="10"/>
  <c r="B14" i="10"/>
  <c r="J14" i="10" s="1"/>
  <c r="J13" i="10"/>
  <c r="F13" i="10"/>
  <c r="G13" i="10" s="1"/>
  <c r="B13" i="10"/>
  <c r="K13" i="10" s="1"/>
  <c r="J12" i="10"/>
  <c r="F12" i="10"/>
  <c r="B12" i="10"/>
  <c r="K12" i="10" s="1"/>
  <c r="F11" i="10"/>
  <c r="B11" i="10"/>
  <c r="K11" i="10" s="1"/>
  <c r="J18" i="7"/>
  <c r="J16" i="7"/>
  <c r="J15" i="7"/>
  <c r="J13" i="7"/>
  <c r="J12" i="7"/>
  <c r="J18" i="4"/>
  <c r="J16" i="4"/>
  <c r="J15" i="4"/>
  <c r="J13" i="4"/>
  <c r="J12" i="4"/>
  <c r="J18" i="3"/>
  <c r="J16" i="3"/>
  <c r="J15" i="3"/>
  <c r="J13" i="3"/>
  <c r="J12" i="3"/>
  <c r="J18" i="2"/>
  <c r="J16" i="2"/>
  <c r="J15" i="2"/>
  <c r="J13" i="2"/>
  <c r="J12" i="2"/>
  <c r="G24" i="7"/>
  <c r="E24" i="7"/>
  <c r="D24" i="7"/>
  <c r="C24" i="7"/>
  <c r="A24" i="7"/>
  <c r="B24" i="7" s="1"/>
  <c r="F24" i="7" s="1"/>
  <c r="G24" i="4"/>
  <c r="E24" i="4"/>
  <c r="D24" i="4"/>
  <c r="C24" i="4"/>
  <c r="A24" i="4"/>
  <c r="B24" i="4" s="1"/>
  <c r="F24" i="4" s="1"/>
  <c r="G24" i="3"/>
  <c r="E24" i="3"/>
  <c r="D24" i="3"/>
  <c r="C24" i="3"/>
  <c r="A24" i="3"/>
  <c r="B24" i="3" s="1"/>
  <c r="F24" i="3" s="1"/>
  <c r="G24" i="2"/>
  <c r="E24" i="2"/>
  <c r="D24" i="2"/>
  <c r="C24" i="2"/>
  <c r="A24" i="2"/>
  <c r="B24" i="2" s="1"/>
  <c r="F24" i="2" s="1"/>
  <c r="A25" i="2"/>
  <c r="B25" i="2" s="1"/>
  <c r="F25" i="2" s="1"/>
  <c r="C25" i="2"/>
  <c r="D25" i="2"/>
  <c r="E25" i="2"/>
  <c r="G25" i="2"/>
  <c r="A26" i="2"/>
  <c r="B26" i="2" s="1"/>
  <c r="F26" i="2" s="1"/>
  <c r="C26" i="2"/>
  <c r="D26" i="2"/>
  <c r="E26" i="2"/>
  <c r="G26" i="2"/>
  <c r="A27" i="2"/>
  <c r="B27" i="2" s="1"/>
  <c r="F27" i="2" s="1"/>
  <c r="C27" i="2"/>
  <c r="D27" i="2"/>
  <c r="E27" i="2"/>
  <c r="G27" i="2"/>
  <c r="A28" i="2"/>
  <c r="B28" i="2" s="1"/>
  <c r="F28" i="2" s="1"/>
  <c r="C28" i="2"/>
  <c r="D28" i="2"/>
  <c r="E28" i="2"/>
  <c r="G28" i="2"/>
  <c r="A29" i="2"/>
  <c r="B29" i="2" s="1"/>
  <c r="F29" i="2" s="1"/>
  <c r="C29" i="2"/>
  <c r="D29" i="2"/>
  <c r="E29" i="2"/>
  <c r="G29" i="2"/>
  <c r="A30" i="2"/>
  <c r="B30" i="2" s="1"/>
  <c r="F30" i="2" s="1"/>
  <c r="C30" i="2"/>
  <c r="D30" i="2"/>
  <c r="E30" i="2"/>
  <c r="G30" i="2"/>
  <c r="A31" i="2"/>
  <c r="B31" i="2" s="1"/>
  <c r="F31" i="2" s="1"/>
  <c r="C31" i="2"/>
  <c r="D31" i="2"/>
  <c r="E31" i="2"/>
  <c r="G31" i="2"/>
  <c r="A32" i="2"/>
  <c r="B32" i="2" s="1"/>
  <c r="F32" i="2" s="1"/>
  <c r="C32" i="2"/>
  <c r="D32" i="2"/>
  <c r="E32" i="2"/>
  <c r="G32" i="2"/>
  <c r="K15" i="1"/>
  <c r="J18" i="1"/>
  <c r="J16" i="1"/>
  <c r="J15" i="1"/>
  <c r="J13" i="1"/>
  <c r="J12" i="1"/>
  <c r="F34" i="7"/>
  <c r="F34" i="4"/>
  <c r="F34" i="3"/>
  <c r="F28" i="3"/>
  <c r="F34" i="2"/>
  <c r="F33" i="1"/>
  <c r="G34" i="7"/>
  <c r="E34" i="7"/>
  <c r="D34" i="7"/>
  <c r="A34" i="7"/>
  <c r="G32" i="7"/>
  <c r="E32" i="7"/>
  <c r="D32" i="7"/>
  <c r="C32" i="7"/>
  <c r="A32" i="7"/>
  <c r="B32" i="7" s="1"/>
  <c r="F32" i="7" s="1"/>
  <c r="G31" i="7"/>
  <c r="E31" i="7"/>
  <c r="D31" i="7"/>
  <c r="C31" i="7"/>
  <c r="A31" i="7"/>
  <c r="B31" i="7" s="1"/>
  <c r="F31" i="7" s="1"/>
  <c r="G30" i="7"/>
  <c r="E30" i="7"/>
  <c r="D30" i="7"/>
  <c r="C30" i="7"/>
  <c r="A30" i="7"/>
  <c r="B30" i="7" s="1"/>
  <c r="F30" i="7" s="1"/>
  <c r="G29" i="7"/>
  <c r="E29" i="7"/>
  <c r="D29" i="7"/>
  <c r="C29" i="7"/>
  <c r="A29" i="7"/>
  <c r="B29" i="7" s="1"/>
  <c r="F29" i="7" s="1"/>
  <c r="G28" i="7"/>
  <c r="E28" i="7"/>
  <c r="D28" i="7"/>
  <c r="C28" i="7"/>
  <c r="A28" i="7"/>
  <c r="B28" i="7" s="1"/>
  <c r="F28" i="7" s="1"/>
  <c r="G27" i="7"/>
  <c r="E27" i="7"/>
  <c r="D27" i="7"/>
  <c r="C27" i="7"/>
  <c r="A27" i="7"/>
  <c r="B27" i="7" s="1"/>
  <c r="F27" i="7" s="1"/>
  <c r="G26" i="7"/>
  <c r="E26" i="7"/>
  <c r="D26" i="7"/>
  <c r="C26" i="7"/>
  <c r="A26" i="7"/>
  <c r="B26" i="7" s="1"/>
  <c r="F26" i="7" s="1"/>
  <c r="G25" i="7"/>
  <c r="E25" i="7"/>
  <c r="D25" i="7"/>
  <c r="C25" i="7"/>
  <c r="B25" i="7"/>
  <c r="F25" i="7" s="1"/>
  <c r="A25" i="7"/>
  <c r="G34" i="4"/>
  <c r="E34" i="4"/>
  <c r="D34" i="4"/>
  <c r="A34" i="4"/>
  <c r="G32" i="4"/>
  <c r="E32" i="4"/>
  <c r="D32" i="4"/>
  <c r="C32" i="4"/>
  <c r="A32" i="4"/>
  <c r="B32" i="4" s="1"/>
  <c r="F32" i="4" s="1"/>
  <c r="G31" i="4"/>
  <c r="E31" i="4"/>
  <c r="D31" i="4"/>
  <c r="C31" i="4"/>
  <c r="A31" i="4"/>
  <c r="B31" i="4" s="1"/>
  <c r="F31" i="4" s="1"/>
  <c r="G30" i="4"/>
  <c r="E30" i="4"/>
  <c r="D30" i="4"/>
  <c r="C30" i="4"/>
  <c r="A30" i="4"/>
  <c r="B30" i="4" s="1"/>
  <c r="F30" i="4" s="1"/>
  <c r="G29" i="4"/>
  <c r="E29" i="4"/>
  <c r="D29" i="4"/>
  <c r="C29" i="4"/>
  <c r="A29" i="4"/>
  <c r="B29" i="4" s="1"/>
  <c r="F29" i="4" s="1"/>
  <c r="G28" i="4"/>
  <c r="E28" i="4"/>
  <c r="D28" i="4"/>
  <c r="C28" i="4"/>
  <c r="A28" i="4"/>
  <c r="B28" i="4" s="1"/>
  <c r="F28" i="4" s="1"/>
  <c r="G27" i="4"/>
  <c r="E27" i="4"/>
  <c r="D27" i="4"/>
  <c r="C27" i="4"/>
  <c r="A27" i="4"/>
  <c r="B27" i="4" s="1"/>
  <c r="F27" i="4" s="1"/>
  <c r="G26" i="4"/>
  <c r="E26" i="4"/>
  <c r="D26" i="4"/>
  <c r="C26" i="4"/>
  <c r="A26" i="4"/>
  <c r="B26" i="4" s="1"/>
  <c r="F26" i="4" s="1"/>
  <c r="G25" i="4"/>
  <c r="E25" i="4"/>
  <c r="D25" i="4"/>
  <c r="C25" i="4"/>
  <c r="B25" i="4"/>
  <c r="F25" i="4" s="1"/>
  <c r="A25" i="4"/>
  <c r="G34" i="3"/>
  <c r="E34" i="3"/>
  <c r="D34" i="3"/>
  <c r="A34" i="3"/>
  <c r="G32" i="3"/>
  <c r="E32" i="3"/>
  <c r="D32" i="3"/>
  <c r="C32" i="3"/>
  <c r="A32" i="3"/>
  <c r="B32" i="3" s="1"/>
  <c r="F32" i="3" s="1"/>
  <c r="G31" i="3"/>
  <c r="E31" i="3"/>
  <c r="D31" i="3"/>
  <c r="C31" i="3"/>
  <c r="A31" i="3"/>
  <c r="B31" i="3" s="1"/>
  <c r="F31" i="3" s="1"/>
  <c r="G30" i="3"/>
  <c r="E30" i="3"/>
  <c r="D30" i="3"/>
  <c r="C30" i="3"/>
  <c r="A30" i="3"/>
  <c r="B30" i="3" s="1"/>
  <c r="F30" i="3" s="1"/>
  <c r="G29" i="3"/>
  <c r="E29" i="3"/>
  <c r="D29" i="3"/>
  <c r="C29" i="3"/>
  <c r="A29" i="3"/>
  <c r="B29" i="3" s="1"/>
  <c r="F29" i="3" s="1"/>
  <c r="G28" i="3"/>
  <c r="E28" i="3"/>
  <c r="D28" i="3"/>
  <c r="C28" i="3"/>
  <c r="A28" i="3"/>
  <c r="B28" i="3" s="1"/>
  <c r="G27" i="3"/>
  <c r="E27" i="3"/>
  <c r="D27" i="3"/>
  <c r="C27" i="3"/>
  <c r="B27" i="3"/>
  <c r="F27" i="3" s="1"/>
  <c r="A27" i="3"/>
  <c r="G26" i="3"/>
  <c r="E26" i="3"/>
  <c r="D26" i="3"/>
  <c r="C26" i="3"/>
  <c r="A26" i="3"/>
  <c r="B26" i="3" s="1"/>
  <c r="F26" i="3" s="1"/>
  <c r="G25" i="3"/>
  <c r="E25" i="3"/>
  <c r="D25" i="3"/>
  <c r="C25" i="3"/>
  <c r="A25" i="3"/>
  <c r="B25" i="3" s="1"/>
  <c r="F25" i="3" s="1"/>
  <c r="J19" i="7"/>
  <c r="G34" i="2"/>
  <c r="E34" i="2"/>
  <c r="D34" i="2"/>
  <c r="A34" i="2"/>
  <c r="G33" i="1"/>
  <c r="E33" i="1"/>
  <c r="D33" i="1"/>
  <c r="A33" i="1"/>
  <c r="G31" i="1"/>
  <c r="E31" i="1"/>
  <c r="D31" i="1"/>
  <c r="C31" i="1"/>
  <c r="A31" i="1"/>
  <c r="B31" i="1" s="1"/>
  <c r="F31" i="1" s="1"/>
  <c r="G30" i="1"/>
  <c r="E30" i="1"/>
  <c r="D30" i="1"/>
  <c r="C30" i="1"/>
  <c r="A30" i="1"/>
  <c r="B30" i="1" s="1"/>
  <c r="F30" i="1" s="1"/>
  <c r="G29" i="1"/>
  <c r="E29" i="1"/>
  <c r="D29" i="1"/>
  <c r="C29" i="1"/>
  <c r="A29" i="1"/>
  <c r="B29" i="1" s="1"/>
  <c r="F29" i="1" s="1"/>
  <c r="G28" i="1"/>
  <c r="E28" i="1"/>
  <c r="D28" i="1"/>
  <c r="C28" i="1"/>
  <c r="A28" i="1"/>
  <c r="B28" i="1" s="1"/>
  <c r="F28" i="1" s="1"/>
  <c r="G27" i="1"/>
  <c r="E27" i="1"/>
  <c r="D27" i="1"/>
  <c r="C27" i="1"/>
  <c r="A27" i="1"/>
  <c r="B27" i="1" s="1"/>
  <c r="F27" i="1" s="1"/>
  <c r="G26" i="1"/>
  <c r="E26" i="1"/>
  <c r="D26" i="1"/>
  <c r="C26" i="1"/>
  <c r="A26" i="1"/>
  <c r="B26" i="1" s="1"/>
  <c r="F26" i="1" s="1"/>
  <c r="G25" i="1"/>
  <c r="E25" i="1"/>
  <c r="D25" i="1"/>
  <c r="C25" i="1"/>
  <c r="A25" i="1"/>
  <c r="B25" i="1" s="1"/>
  <c r="F25" i="1" s="1"/>
  <c r="G24" i="1"/>
  <c r="E24" i="1"/>
  <c r="D24" i="1"/>
  <c r="C24" i="1"/>
  <c r="B24" i="1"/>
  <c r="F24" i="1" s="1"/>
  <c r="A24" i="1"/>
  <c r="G23" i="1"/>
  <c r="E23" i="1"/>
  <c r="D23" i="1"/>
  <c r="C23" i="1"/>
  <c r="A23" i="1"/>
  <c r="B23" i="1" s="1"/>
  <c r="F23" i="1" s="1"/>
  <c r="F18" i="3"/>
  <c r="F17" i="3"/>
  <c r="F16" i="3"/>
  <c r="G16" i="3" s="1"/>
  <c r="F15" i="3"/>
  <c r="G15" i="3" s="1"/>
  <c r="F14" i="3"/>
  <c r="F13" i="3"/>
  <c r="G13" i="3" s="1"/>
  <c r="F12" i="3"/>
  <c r="F11" i="3"/>
  <c r="G11" i="3" s="1"/>
  <c r="B19" i="1"/>
  <c r="E11" i="1"/>
  <c r="B15" i="1"/>
  <c r="I19" i="10" l="1"/>
  <c r="J17" i="10"/>
  <c r="I11" i="10"/>
  <c r="I12" i="10"/>
  <c r="J11" i="10"/>
  <c r="I13" i="10"/>
  <c r="I14" i="10"/>
  <c r="I15" i="10"/>
  <c r="I16" i="10"/>
  <c r="I18" i="10"/>
  <c r="K14" i="10"/>
  <c r="I17" i="10"/>
  <c r="G17" i="3"/>
  <c r="G12" i="3"/>
  <c r="G14" i="3"/>
  <c r="G18" i="3"/>
  <c r="F12" i="1"/>
  <c r="F13" i="1"/>
  <c r="G13" i="1" s="1"/>
  <c r="F14" i="1"/>
  <c r="F15" i="1"/>
  <c r="G15" i="1" s="1"/>
  <c r="F16" i="1"/>
  <c r="G16" i="1" s="1"/>
  <c r="F17" i="1"/>
  <c r="F18" i="1"/>
  <c r="F11" i="1"/>
  <c r="G14" i="1" l="1"/>
  <c r="G12" i="1"/>
  <c r="G17" i="1"/>
  <c r="G18" i="1"/>
  <c r="J20" i="7"/>
  <c r="J19" i="4"/>
  <c r="K20" i="2"/>
  <c r="J20" i="2"/>
  <c r="E12" i="4"/>
  <c r="F12" i="4"/>
  <c r="E13" i="4"/>
  <c r="F13" i="4"/>
  <c r="G13" i="4" s="1"/>
  <c r="E14" i="4"/>
  <c r="F14" i="4"/>
  <c r="E15" i="4"/>
  <c r="F15" i="4"/>
  <c r="G15" i="4" s="1"/>
  <c r="E16" i="4"/>
  <c r="F16" i="4"/>
  <c r="G16" i="4" s="1"/>
  <c r="E17" i="4"/>
  <c r="F17" i="4"/>
  <c r="E18" i="4"/>
  <c r="F18" i="4"/>
  <c r="E12" i="7"/>
  <c r="F12" i="7"/>
  <c r="E13" i="7"/>
  <c r="F13" i="7"/>
  <c r="G13" i="7" s="1"/>
  <c r="E14" i="7"/>
  <c r="F14" i="7"/>
  <c r="E15" i="7"/>
  <c r="F15" i="7"/>
  <c r="G15" i="7" s="1"/>
  <c r="E16" i="7"/>
  <c r="F16" i="7"/>
  <c r="G16" i="7" s="1"/>
  <c r="E17" i="7"/>
  <c r="F17" i="7"/>
  <c r="E18" i="7"/>
  <c r="F18" i="7"/>
  <c r="F11" i="7"/>
  <c r="G11" i="7" s="1"/>
  <c r="E11" i="7"/>
  <c r="F11" i="4"/>
  <c r="G11" i="4" s="1"/>
  <c r="E11" i="4"/>
  <c r="E12" i="3"/>
  <c r="E13" i="3"/>
  <c r="E14" i="3"/>
  <c r="E15" i="3"/>
  <c r="E16" i="3"/>
  <c r="E17" i="3"/>
  <c r="E18" i="3"/>
  <c r="E11" i="3"/>
  <c r="I18" i="3" l="1"/>
  <c r="I14" i="3"/>
  <c r="I16" i="7"/>
  <c r="G12" i="7"/>
  <c r="I12" i="7" s="1"/>
  <c r="G18" i="7"/>
  <c r="G14" i="4"/>
  <c r="G17" i="4"/>
  <c r="G17" i="7"/>
  <c r="I17" i="7" s="1"/>
  <c r="G14" i="7"/>
  <c r="G18" i="4"/>
  <c r="G12" i="4"/>
  <c r="F18" i="2"/>
  <c r="E18" i="2"/>
  <c r="F17" i="2"/>
  <c r="E17" i="2"/>
  <c r="F16" i="2"/>
  <c r="G16" i="2" s="1"/>
  <c r="E16" i="2"/>
  <c r="F15" i="2"/>
  <c r="G15" i="2" s="1"/>
  <c r="E15" i="2"/>
  <c r="F14" i="2"/>
  <c r="E14" i="2"/>
  <c r="F13" i="2"/>
  <c r="G13" i="2" s="1"/>
  <c r="E13" i="2"/>
  <c r="F12" i="2"/>
  <c r="E12" i="2"/>
  <c r="F11" i="2"/>
  <c r="E11" i="2"/>
  <c r="G11" i="1"/>
  <c r="E12" i="1"/>
  <c r="E13" i="1"/>
  <c r="E14" i="1"/>
  <c r="E15" i="1"/>
  <c r="I15" i="1" s="1"/>
  <c r="E16" i="1"/>
  <c r="E17" i="1"/>
  <c r="E18" i="1"/>
  <c r="B18" i="7"/>
  <c r="K18" i="7" s="1"/>
  <c r="B17" i="7"/>
  <c r="B20" i="7"/>
  <c r="B16" i="7"/>
  <c r="K16" i="7" s="1"/>
  <c r="B15" i="7"/>
  <c r="K15" i="7" s="1"/>
  <c r="B14" i="7"/>
  <c r="B13" i="7"/>
  <c r="K13" i="7" s="1"/>
  <c r="B12" i="7"/>
  <c r="K12" i="7" s="1"/>
  <c r="B11" i="7"/>
  <c r="B18" i="4"/>
  <c r="K18" i="4" s="1"/>
  <c r="B17" i="4"/>
  <c r="B19" i="4"/>
  <c r="B16" i="4"/>
  <c r="K16" i="4" s="1"/>
  <c r="B15" i="4"/>
  <c r="K15" i="4" s="1"/>
  <c r="B14" i="4"/>
  <c r="B13" i="4"/>
  <c r="K13" i="4" s="1"/>
  <c r="B12" i="4"/>
  <c r="K12" i="4" s="1"/>
  <c r="B11" i="4"/>
  <c r="B19" i="3"/>
  <c r="B18" i="3"/>
  <c r="K18" i="3" s="1"/>
  <c r="B17" i="3"/>
  <c r="B16" i="3"/>
  <c r="K16" i="3" s="1"/>
  <c r="B15" i="3"/>
  <c r="K15" i="3" s="1"/>
  <c r="B14" i="3"/>
  <c r="B13" i="3"/>
  <c r="K13" i="3" s="1"/>
  <c r="B12" i="3"/>
  <c r="K12" i="3" s="1"/>
  <c r="B11" i="3"/>
  <c r="B18" i="1"/>
  <c r="K18" i="1" s="1"/>
  <c r="B17" i="1"/>
  <c r="B16" i="1"/>
  <c r="K16" i="1" s="1"/>
  <c r="B14" i="1"/>
  <c r="B13" i="1"/>
  <c r="K13" i="1" s="1"/>
  <c r="B12" i="1"/>
  <c r="K12" i="1" s="1"/>
  <c r="B11" i="1"/>
  <c r="B12" i="2"/>
  <c r="K12" i="2" s="1"/>
  <c r="B13" i="2"/>
  <c r="K13" i="2" s="1"/>
  <c r="B14" i="2"/>
  <c r="B15" i="2"/>
  <c r="K15" i="2" s="1"/>
  <c r="B16" i="2"/>
  <c r="K16" i="2" s="1"/>
  <c r="B20" i="2"/>
  <c r="B17" i="2"/>
  <c r="B18" i="2"/>
  <c r="K18" i="2" s="1"/>
  <c r="B11" i="2"/>
  <c r="J11" i="2" l="1"/>
  <c r="K11" i="2"/>
  <c r="J17" i="2"/>
  <c r="K17" i="2"/>
  <c r="J14" i="2"/>
  <c r="K14" i="2"/>
  <c r="K14" i="1"/>
  <c r="J14" i="1"/>
  <c r="K17" i="1"/>
  <c r="J17" i="1"/>
  <c r="J11" i="3"/>
  <c r="K11" i="3"/>
  <c r="J17" i="3"/>
  <c r="K17" i="3"/>
  <c r="J14" i="4"/>
  <c r="K14" i="4"/>
  <c r="J17" i="4"/>
  <c r="K17" i="4"/>
  <c r="J11" i="7"/>
  <c r="K11" i="7"/>
  <c r="I13" i="7"/>
  <c r="I13" i="3"/>
  <c r="I17" i="3"/>
  <c r="K11" i="1"/>
  <c r="J11" i="1"/>
  <c r="J14" i="3"/>
  <c r="K14" i="3"/>
  <c r="J11" i="4"/>
  <c r="K11" i="4"/>
  <c r="J14" i="7"/>
  <c r="K14" i="7"/>
  <c r="J17" i="7"/>
  <c r="K17" i="7"/>
  <c r="I14" i="7"/>
  <c r="I18" i="7"/>
  <c r="I15" i="7"/>
  <c r="I12" i="3"/>
  <c r="I16" i="3"/>
  <c r="I11" i="7"/>
  <c r="I15" i="3"/>
  <c r="I11" i="3"/>
  <c r="I12" i="4"/>
  <c r="I14" i="4"/>
  <c r="I16" i="4"/>
  <c r="I17" i="4"/>
  <c r="I11" i="4"/>
  <c r="I13" i="4"/>
  <c r="I15" i="4"/>
  <c r="I18" i="4"/>
  <c r="I18" i="1"/>
  <c r="I16" i="1"/>
  <c r="I14" i="1"/>
  <c r="I12" i="1"/>
  <c r="I17" i="1"/>
  <c r="I13" i="1"/>
  <c r="I11" i="1"/>
  <c r="I13" i="2"/>
  <c r="I15" i="2"/>
  <c r="I16" i="2"/>
  <c r="G12" i="2"/>
  <c r="I12" i="2" s="1"/>
  <c r="G14" i="2"/>
  <c r="I14" i="2" s="1"/>
  <c r="G20" i="2"/>
  <c r="G17" i="2"/>
  <c r="I17" i="2" s="1"/>
  <c r="G18" i="2"/>
  <c r="I18" i="2" s="1"/>
  <c r="G11" i="2"/>
  <c r="I11" i="2" s="1"/>
</calcChain>
</file>

<file path=xl/sharedStrings.xml><?xml version="1.0" encoding="utf-8"?>
<sst xmlns="http://schemas.openxmlformats.org/spreadsheetml/2006/main" count="472" uniqueCount="217">
  <si>
    <t>TDC2PARC01N01</t>
  </si>
  <si>
    <t>10.107.203.243</t>
  </si>
  <si>
    <t>TDC2PARC01N02</t>
  </si>
  <si>
    <t>10.107.203.244</t>
  </si>
  <si>
    <t>TDC2PARC01N03</t>
  </si>
  <si>
    <t>10.107.203.245</t>
  </si>
  <si>
    <t>TDC2PARC01N04</t>
  </si>
  <si>
    <t>10.107.203.246</t>
  </si>
  <si>
    <t>TDC2PARC01</t>
  </si>
  <si>
    <t>10.107.203.247</t>
  </si>
  <si>
    <t>Machine Name</t>
  </si>
  <si>
    <t>IP</t>
  </si>
  <si>
    <t>Cluster</t>
  </si>
  <si>
    <t>Name</t>
  </si>
  <si>
    <t>10.107.203.17</t>
  </si>
  <si>
    <t>10.107.203.22</t>
  </si>
  <si>
    <t>10.107.203.28</t>
  </si>
  <si>
    <t>10.107.203.34</t>
  </si>
  <si>
    <t>10.107.203.40</t>
  </si>
  <si>
    <t>10.107.203.45</t>
  </si>
  <si>
    <t>10.107.203.49</t>
  </si>
  <si>
    <t>10.107.203.50</t>
  </si>
  <si>
    <t>10.107.203.63</t>
  </si>
  <si>
    <t>10.107.197.160</t>
  </si>
  <si>
    <t>ftdc2parc01n01</t>
  </si>
  <si>
    <t>10.107.197.161</t>
  </si>
  <si>
    <t>ftdc2parc01n02</t>
  </si>
  <si>
    <t>10.107.197.162</t>
  </si>
  <si>
    <t>ftdc2parc01n03</t>
  </si>
  <si>
    <t>10.107.197.163</t>
  </si>
  <si>
    <t>ftdc2parc01n04</t>
  </si>
  <si>
    <t>10.107.197.164</t>
  </si>
  <si>
    <t>ftdc2parc01n05</t>
  </si>
  <si>
    <t>10.107.197.165</t>
  </si>
  <si>
    <t>ftdc2parc01</t>
  </si>
  <si>
    <t>10.107.197.166</t>
  </si>
  <si>
    <t>10.107.197.167</t>
  </si>
  <si>
    <t>10.107.197.169</t>
  </si>
  <si>
    <t>10.107.197.170</t>
  </si>
  <si>
    <t>10.107.197.171</t>
  </si>
  <si>
    <t>10.107.197.172</t>
  </si>
  <si>
    <t>10.107.197.173</t>
  </si>
  <si>
    <t>10.107.197.174</t>
  </si>
  <si>
    <t>10.107.197.175</t>
  </si>
  <si>
    <t>10.133.72.50</t>
  </si>
  <si>
    <t>fpdc2parc01n01</t>
  </si>
  <si>
    <t>10.133.72.51</t>
  </si>
  <si>
    <t>fpdc2parc01n02</t>
  </si>
  <si>
    <t>10.133.72.52</t>
  </si>
  <si>
    <t>fpdc2parc01n03</t>
  </si>
  <si>
    <t>10.133.72.53</t>
  </si>
  <si>
    <t>fpdc2parc01n04</t>
  </si>
  <si>
    <t>10.133.72.54</t>
  </si>
  <si>
    <t>fpdc2parc01</t>
  </si>
  <si>
    <t>10.133.72.55</t>
  </si>
  <si>
    <t>fpdc2parc01n05</t>
  </si>
  <si>
    <t>10.133.72.56</t>
  </si>
  <si>
    <t>10.133.72.57</t>
  </si>
  <si>
    <t>10.133.72.59</t>
  </si>
  <si>
    <t>10.133.72.60</t>
  </si>
  <si>
    <t>10.133.72.61</t>
  </si>
  <si>
    <t>10.133.72.62</t>
  </si>
  <si>
    <t>10.133.72.63</t>
  </si>
  <si>
    <t>10.133.72.64</t>
  </si>
  <si>
    <t>10.133.72.65</t>
  </si>
  <si>
    <t>10.133.200.50</t>
  </si>
  <si>
    <t>FPDC5PARC01N01</t>
  </si>
  <si>
    <t>10.133.200.51</t>
  </si>
  <si>
    <t>FPDC5PARC01N02</t>
  </si>
  <si>
    <t>10.133.200.52</t>
  </si>
  <si>
    <t>FPDC5PARC01N03</t>
  </si>
  <si>
    <t>10.133.200.53</t>
  </si>
  <si>
    <t>FPDC5PARC01N04</t>
  </si>
  <si>
    <t>10.133.200.54</t>
  </si>
  <si>
    <t>FPDC5PARC01</t>
  </si>
  <si>
    <t>10.133.200.55</t>
  </si>
  <si>
    <t>FPDC5PARC01N05</t>
  </si>
  <si>
    <t>10.133.200.56</t>
  </si>
  <si>
    <t>10.133.200.57</t>
  </si>
  <si>
    <t>10.133.200.59</t>
  </si>
  <si>
    <t>10.133.200.60</t>
  </si>
  <si>
    <t>10.133.200.61</t>
  </si>
  <si>
    <t>10.133.200.62</t>
  </si>
  <si>
    <t>10.133.200.63</t>
  </si>
  <si>
    <t>10.133.200.64</t>
  </si>
  <si>
    <t>10.133.200.65</t>
  </si>
  <si>
    <t>10.133.167.50</t>
  </si>
  <si>
    <t>FTDC5PARC01N01</t>
  </si>
  <si>
    <t>10.133.167.51</t>
  </si>
  <si>
    <t>FTDC5PARC01N02</t>
  </si>
  <si>
    <t>10.133.167.52</t>
  </si>
  <si>
    <t>FTDC5PARC01N03</t>
  </si>
  <si>
    <t>10.133.167.53</t>
  </si>
  <si>
    <t>FTDC5PARC01N04</t>
  </si>
  <si>
    <t>10.133.167.54</t>
  </si>
  <si>
    <t>FTDC5PARC01N05</t>
  </si>
  <si>
    <t>10.133.167.55</t>
  </si>
  <si>
    <t>FTDC5PARC01</t>
  </si>
  <si>
    <t>10.133.167.56</t>
  </si>
  <si>
    <t>10.133.167.57</t>
  </si>
  <si>
    <t>10.133.167.59</t>
  </si>
  <si>
    <t>10.133.167.60</t>
  </si>
  <si>
    <t>10.133.167.61</t>
  </si>
  <si>
    <t>10.133.167.62</t>
  </si>
  <si>
    <t>10.133.167.63</t>
  </si>
  <si>
    <t>10.133.167.64</t>
  </si>
  <si>
    <t>10.133.167.65</t>
  </si>
  <si>
    <t>10.107.203.0</t>
  </si>
  <si>
    <t>TDC2PARC01N05</t>
  </si>
  <si>
    <t>Possible Owners</t>
  </si>
  <si>
    <t>1,5</t>
  </si>
  <si>
    <t>2,5</t>
  </si>
  <si>
    <t>3,5</t>
  </si>
  <si>
    <t>4,5</t>
  </si>
  <si>
    <t>SLI</t>
  </si>
  <si>
    <t>RevenueStatusListFileService.Exe</t>
  </si>
  <si>
    <t>RefundFileService.Exe</t>
  </si>
  <si>
    <t>TapFileProcessorService.Exe</t>
  </si>
  <si>
    <t>Application Name</t>
  </si>
  <si>
    <t>IdraService.Exe</t>
  </si>
  <si>
    <t>Pare.StatusListService.Exe</t>
  </si>
  <si>
    <t>ResponseFileProcessorService.Exe</t>
  </si>
  <si>
    <t>SettlementFileResponseService.Exe</t>
  </si>
  <si>
    <t>Pare.SettlementValidationResultFileProcessingService.Exe</t>
  </si>
  <si>
    <t>TravelDayRevisionService.Exe</t>
  </si>
  <si>
    <t>Affected Configuration</t>
  </si>
  <si>
    <t>FileSyncService.exe</t>
  </si>
  <si>
    <t>EngineControllerHost.Exe</t>
  </si>
  <si>
    <t>RFP</t>
  </si>
  <si>
    <t>TFP</t>
  </si>
  <si>
    <t>ARM</t>
  </si>
  <si>
    <t>SRP</t>
  </si>
  <si>
    <t>IDRA</t>
  </si>
  <si>
    <t>TDRP</t>
  </si>
  <si>
    <t>StorageName</t>
  </si>
  <si>
    <t>ServiceName</t>
  </si>
  <si>
    <t>StorageNeeded</t>
  </si>
  <si>
    <t>PossibleOwners</t>
  </si>
  <si>
    <t>Tag</t>
  </si>
  <si>
    <t>SecondaryServices</t>
  </si>
  <si>
    <t>Drive</t>
  </si>
  <si>
    <t>F</t>
  </si>
  <si>
    <t>G</t>
  </si>
  <si>
    <t>H</t>
  </si>
  <si>
    <t>J</t>
  </si>
  <si>
    <t>SSBA</t>
  </si>
  <si>
    <t>NotUsed</t>
  </si>
  <si>
    <t>Cluster Disk 1</t>
  </si>
  <si>
    <t>Cluster Disk 3</t>
  </si>
  <si>
    <t>Cluster Disk 4</t>
  </si>
  <si>
    <t>Cluster Disk 5</t>
  </si>
  <si>
    <t>Cluster Disk 2</t>
  </si>
  <si>
    <t>I</t>
  </si>
  <si>
    <t>SPAREIP</t>
  </si>
  <si>
    <t>Group</t>
  </si>
  <si>
    <t>Share</t>
  </si>
  <si>
    <t>Full Control</t>
  </si>
  <si>
    <t>RefundFiles</t>
  </si>
  <si>
    <t>RevenueStatusListFiles</t>
  </si>
  <si>
    <t>zsvcPare</t>
  </si>
  <si>
    <t>StatusList</t>
  </si>
  <si>
    <t>PareResponseFiles</t>
  </si>
  <si>
    <t>TdrFileProcessor</t>
  </si>
  <si>
    <t>TapResultFile</t>
  </si>
  <si>
    <t>TapFileProcessor</t>
  </si>
  <si>
    <t>zsvcPare,zsvcFTM</t>
  </si>
  <si>
    <t>zsvcPare,zsvcFAE</t>
  </si>
  <si>
    <t>SettlementResponseFiles</t>
  </si>
  <si>
    <t>SettlementValidationResult</t>
  </si>
  <si>
    <t>Storage</t>
  </si>
  <si>
    <t>Drive Letter</t>
  </si>
  <si>
    <t>File System</t>
  </si>
  <si>
    <t>SettlementResponseFiles, SettlementResponseFiles\Unprocessed</t>
  </si>
  <si>
    <t>SettlementValidationResult, SettlementValidationResult\Unprocessed</t>
  </si>
  <si>
    <t>TapFileProcessor, TapFileProcessor\Unprocessed, TapFileProcessor\Loading, TapFileProcessor\Processed, TapFileProcessor\Failed,TapFileProcessor\Invalid</t>
  </si>
  <si>
    <t>PareResponseFiles, PareResponseFiles\Unprocessed, PareResponseFiles\Loading, PareResponseFiles\Processed, PareResponseFiles\Failed, PareResponseFiles\Invalid</t>
  </si>
  <si>
    <t>TdrFileProcessor, TdrFileProcessor\Unprocessed, TdrFileProcessor\Loading, TdrFileProcessor\Processed, TdrFileProcessor\Failed, TdrFileProcessor\Invalid</t>
  </si>
  <si>
    <t>D</t>
  </si>
  <si>
    <t>RequestCardPayment</t>
  </si>
  <si>
    <t>ClusterGroup</t>
  </si>
  <si>
    <t>Import-Module failoverclusters</t>
  </si>
  <si>
    <t>Powershell</t>
  </si>
  <si>
    <t>NOTUSED</t>
  </si>
  <si>
    <t>ClusterGroups</t>
  </si>
  <si>
    <t>Services</t>
  </si>
  <si>
    <t>Pare EOD Box</t>
  </si>
  <si>
    <t>TDC2FAE039</t>
  </si>
  <si>
    <t>FTDC2PAI001</t>
  </si>
  <si>
    <t>FTDC5PAR001</t>
  </si>
  <si>
    <t>FPDC2PAI001</t>
  </si>
  <si>
    <t>FPDC5PAI001</t>
  </si>
  <si>
    <t>EOD</t>
  </si>
  <si>
    <t>1,3</t>
  </si>
  <si>
    <t>FAEPARC01N01</t>
  </si>
  <si>
    <t>10.107.238.241</t>
  </si>
  <si>
    <t>FAEPARC01N02</t>
  </si>
  <si>
    <t>10.107.238.242</t>
  </si>
  <si>
    <t>FAEPARC01N03</t>
  </si>
  <si>
    <t>10.107.238.240</t>
  </si>
  <si>
    <t>2,3</t>
  </si>
  <si>
    <t>EodControllerService.exe</t>
  </si>
  <si>
    <t>AuthorisationGatewayService.Exe</t>
  </si>
  <si>
    <t xml:space="preserve">Note: </t>
  </si>
  <si>
    <t>MiniProd1A does not use clustered storage</t>
  </si>
  <si>
    <t>192.168.2.199</t>
  </si>
  <si>
    <t>FAEPARC01V01</t>
  </si>
  <si>
    <t>192.168.2.198</t>
  </si>
  <si>
    <t>192.168.2.197</t>
  </si>
  <si>
    <t>192.168.2.196</t>
  </si>
  <si>
    <t>192.168.2.195</t>
  </si>
  <si>
    <t>192.168.2.194</t>
  </si>
  <si>
    <t>192.168.2.193</t>
  </si>
  <si>
    <t>192.168.2.192</t>
  </si>
  <si>
    <t>192.168.2.191</t>
  </si>
  <si>
    <t>192.168.2.190</t>
  </si>
  <si>
    <t>DPS</t>
  </si>
  <si>
    <t>Pare.DirectPaymentService.exe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</si>
</sst>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0000FF"/>
      <name val="Consolas"/>
      <family val="3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gradientFill degree="90">
        <stop position="0">
          <color theme="0"/>
        </stop>
        <stop position="1">
          <color theme="5"/>
        </stop>
      </gradientFill>
    </fill>
    <fill>
      <gradientFill degree="270">
        <stop position="0">
          <color theme="3" tint="0.59999389629810485"/>
        </stop>
        <stop position="1">
          <color theme="3" tint="0.80001220740379042"/>
        </stop>
      </gradientFill>
    </fill>
    <fill>
      <gradientFill degree="90">
        <stop position="0">
          <color theme="6" tint="0.80001220740379042"/>
        </stop>
        <stop position="1">
          <color theme="0" tint="-0.34900967436750391"/>
        </stop>
      </gradientFill>
    </fill>
    <fill>
      <gradientFill degree="90">
        <stop position="0">
          <color theme="6" tint="0.80001220740379042"/>
        </stop>
        <stop position="1">
          <color rgb="FF92D050"/>
        </stop>
      </gradientFill>
    </fill>
    <fill>
      <gradientFill degree="90">
        <stop position="0">
          <color theme="0"/>
        </stop>
        <stop position="1">
          <color rgb="FFFFFF66"/>
        </stop>
      </gradientFill>
    </fill>
    <fill>
      <patternFill patternType="solid">
        <fgColor theme="7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7" fillId="0" borderId="0"/>
    <xf numFmtId="0" fontId="6" fillId="3" borderId="2">
      <alignment horizontal="left" vertical="top" indent="1"/>
    </xf>
    <xf numFmtId="0" fontId="5" fillId="2" borderId="0" applyBorder="0" applyAlignment="0" applyProtection="0"/>
    <xf numFmtId="0" fontId="6" fillId="4" borderId="3">
      <alignment horizontal="left" vertical="top"/>
    </xf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5" borderId="4">
      <alignment horizontal="left" vertical="top" indent="1"/>
    </xf>
    <xf numFmtId="0" fontId="6" fillId="6" borderId="2">
      <alignment horizontal="left" vertical="top" indent="1"/>
    </xf>
    <xf numFmtId="0" fontId="6" fillId="7" borderId="2">
      <alignment horizontal="left" vertical="top"/>
    </xf>
    <xf numFmtId="0" fontId="10" fillId="8" borderId="1" applyBorder="0" applyAlignment="0">
      <alignment horizontal="left" vertical="top"/>
    </xf>
    <xf numFmtId="0" fontId="8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6" fillId="0" borderId="0" xfId="1" applyFont="1"/>
    <xf numFmtId="0" fontId="0" fillId="0" borderId="0" xfId="1" applyFont="1"/>
  </cellXfs>
  <cellStyles count="15">
    <cellStyle name="Defect" xfId="2"/>
    <cellStyle name="Done" xfId="3"/>
    <cellStyle name="FPBI" xfId="4"/>
    <cellStyle name="Normal" xfId="0" builtinId="0"/>
    <cellStyle name="Normal 2" xfId="5"/>
    <cellStyle name="Normal 2 2" xfId="6"/>
    <cellStyle name="Normal 3" xfId="7"/>
    <cellStyle name="Normal 4" xfId="8"/>
    <cellStyle name="Normal 5" xfId="9"/>
    <cellStyle name="Normal 6" xfId="14"/>
    <cellStyle name="Normal 7" xfId="1"/>
    <cellStyle name="Other" xfId="10"/>
    <cellStyle name="PBI" xfId="11"/>
    <cellStyle name="Task" xfId="12"/>
    <cellStyle name="WIP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4" sqref="B4"/>
    </sheetView>
  </sheetViews>
  <sheetFormatPr defaultRowHeight="15" x14ac:dyDescent="0.25"/>
  <sheetData>
    <row r="3" spans="2:2" x14ac:dyDescent="0.25">
      <c r="B3" s="2"/>
    </row>
    <row r="4" spans="2:2" x14ac:dyDescent="0.25">
      <c r="B4" s="2"/>
    </row>
    <row r="7" spans="2:2" x14ac:dyDescent="0.25">
      <c r="B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18" sqref="C18"/>
    </sheetView>
  </sheetViews>
  <sheetFormatPr defaultRowHeight="15" x14ac:dyDescent="0.25"/>
  <cols>
    <col min="1" max="1" width="13.140625" style="5" customWidth="1"/>
    <col min="2" max="2" width="16.5703125" style="5" bestFit="1" customWidth="1"/>
    <col min="3" max="3" width="54.7109375" style="5" bestFit="1" customWidth="1"/>
    <col min="4" max="4" width="34.5703125" style="5" bestFit="1" customWidth="1"/>
    <col min="5" max="5" width="37.7109375" style="5" customWidth="1"/>
    <col min="6" max="6" width="24.140625" style="5" bestFit="1" customWidth="1"/>
    <col min="7" max="7" width="16.5703125" style="5" bestFit="1" customWidth="1"/>
    <col min="8" max="16384" width="9.140625" style="5"/>
  </cols>
  <sheetData>
    <row r="1" spans="1:9" x14ac:dyDescent="0.25">
      <c r="A1" s="4" t="s">
        <v>184</v>
      </c>
      <c r="B1" s="4" t="s">
        <v>154</v>
      </c>
      <c r="C1" s="4" t="s">
        <v>118</v>
      </c>
      <c r="D1" s="4" t="s">
        <v>125</v>
      </c>
    </row>
    <row r="2" spans="1:9" x14ac:dyDescent="0.25">
      <c r="B2" s="5" t="s">
        <v>130</v>
      </c>
      <c r="C2" s="5" t="s">
        <v>201</v>
      </c>
    </row>
    <row r="3" spans="1:9" x14ac:dyDescent="0.25">
      <c r="B3" s="5" t="s">
        <v>132</v>
      </c>
      <c r="C3" s="5" t="s">
        <v>119</v>
      </c>
    </row>
    <row r="4" spans="1:9" x14ac:dyDescent="0.25">
      <c r="B4" s="5" t="s">
        <v>128</v>
      </c>
      <c r="C4" s="5" t="s">
        <v>115</v>
      </c>
      <c r="D4" s="5" t="s">
        <v>126</v>
      </c>
    </row>
    <row r="5" spans="1:9" x14ac:dyDescent="0.25">
      <c r="B5" s="5" t="s">
        <v>128</v>
      </c>
      <c r="C5" s="5" t="s">
        <v>116</v>
      </c>
      <c r="D5" s="5" t="s">
        <v>126</v>
      </c>
    </row>
    <row r="6" spans="1:9" x14ac:dyDescent="0.25">
      <c r="B6" s="5" t="s">
        <v>215</v>
      </c>
      <c r="C6" s="5" t="s">
        <v>216</v>
      </c>
    </row>
    <row r="7" spans="1:9" x14ac:dyDescent="0.25">
      <c r="B7" s="5" t="s">
        <v>114</v>
      </c>
      <c r="C7" s="5" t="s">
        <v>120</v>
      </c>
      <c r="D7" s="5" t="s">
        <v>126</v>
      </c>
    </row>
    <row r="8" spans="1:9" x14ac:dyDescent="0.25">
      <c r="B8" s="5" t="s">
        <v>114</v>
      </c>
      <c r="C8" s="5" t="s">
        <v>121</v>
      </c>
      <c r="D8" s="5" t="s">
        <v>126</v>
      </c>
    </row>
    <row r="9" spans="1:9" x14ac:dyDescent="0.25">
      <c r="B9" s="5" t="s">
        <v>131</v>
      </c>
      <c r="C9" s="5" t="s">
        <v>122</v>
      </c>
      <c r="D9" s="5" t="s">
        <v>126</v>
      </c>
    </row>
    <row r="10" spans="1:9" x14ac:dyDescent="0.25">
      <c r="B10" s="5" t="s">
        <v>131</v>
      </c>
      <c r="C10" s="5" t="s">
        <v>123</v>
      </c>
      <c r="D10" s="5" t="s">
        <v>126</v>
      </c>
    </row>
    <row r="11" spans="1:9" x14ac:dyDescent="0.25">
      <c r="B11" s="5" t="s">
        <v>133</v>
      </c>
      <c r="C11" s="5" t="s">
        <v>124</v>
      </c>
      <c r="D11" s="5" t="s">
        <v>127</v>
      </c>
    </row>
    <row r="12" spans="1:9" x14ac:dyDescent="0.25">
      <c r="B12" s="5" t="s">
        <v>129</v>
      </c>
      <c r="C12" s="5" t="s">
        <v>117</v>
      </c>
      <c r="D12" s="5" t="s">
        <v>126</v>
      </c>
    </row>
    <row r="13" spans="1:9" x14ac:dyDescent="0.2">
      <c r="B13" s="5" t="s">
        <v>191</v>
      </c>
      <c r="C13" s="5" t="s">
        <v>200</v>
      </c>
      <c r="I13" s="6"/>
    </row>
    <row r="14" spans="1:9" x14ac:dyDescent="0.2">
      <c r="A14" s="4"/>
      <c r="I14" s="6"/>
    </row>
    <row r="15" spans="1:9" x14ac:dyDescent="0.2">
      <c r="A15" s="4" t="s">
        <v>171</v>
      </c>
      <c r="B15" s="4" t="s">
        <v>154</v>
      </c>
      <c r="C15" s="4" t="s">
        <v>169</v>
      </c>
      <c r="D15" s="4" t="s">
        <v>140</v>
      </c>
      <c r="E15" s="4" t="s">
        <v>171</v>
      </c>
      <c r="F15" s="4" t="s">
        <v>155</v>
      </c>
      <c r="G15" s="4" t="s">
        <v>156</v>
      </c>
      <c r="I15" s="6"/>
    </row>
    <row r="16" spans="1:9" x14ac:dyDescent="0.2">
      <c r="B16" s="5" t="s">
        <v>128</v>
      </c>
      <c r="C16" s="5" t="s">
        <v>147</v>
      </c>
      <c r="D16" s="5" t="s">
        <v>141</v>
      </c>
      <c r="E16" s="5" t="s">
        <v>157</v>
      </c>
      <c r="F16" s="5" t="s">
        <v>157</v>
      </c>
      <c r="G16" s="5" t="s">
        <v>159</v>
      </c>
      <c r="I16" s="6"/>
    </row>
    <row r="17" spans="2:9" x14ac:dyDescent="0.2">
      <c r="B17" s="5" t="s">
        <v>128</v>
      </c>
      <c r="C17" s="5" t="s">
        <v>147</v>
      </c>
      <c r="D17" s="5" t="s">
        <v>141</v>
      </c>
      <c r="E17" s="5" t="s">
        <v>158</v>
      </c>
      <c r="F17" s="5" t="s">
        <v>158</v>
      </c>
      <c r="G17" s="5" t="s">
        <v>159</v>
      </c>
      <c r="I17" s="6"/>
    </row>
    <row r="18" spans="2:9" x14ac:dyDescent="0.2">
      <c r="B18" s="5" t="s">
        <v>114</v>
      </c>
      <c r="C18" s="5" t="s">
        <v>148</v>
      </c>
      <c r="D18" s="5" t="s">
        <v>143</v>
      </c>
      <c r="E18" s="5" t="s">
        <v>160</v>
      </c>
      <c r="F18" s="5" t="s">
        <v>160</v>
      </c>
      <c r="G18" s="5" t="s">
        <v>165</v>
      </c>
      <c r="I18" s="6"/>
    </row>
    <row r="19" spans="2:9" x14ac:dyDescent="0.2">
      <c r="B19" s="5" t="s">
        <v>114</v>
      </c>
      <c r="C19" s="5" t="s">
        <v>148</v>
      </c>
      <c r="D19" s="5" t="s">
        <v>143</v>
      </c>
      <c r="E19" s="5" t="s">
        <v>175</v>
      </c>
      <c r="F19" s="5" t="s">
        <v>161</v>
      </c>
      <c r="G19" s="5" t="s">
        <v>165</v>
      </c>
      <c r="I19" s="6"/>
    </row>
    <row r="20" spans="2:9" x14ac:dyDescent="0.2">
      <c r="B20" s="5" t="s">
        <v>131</v>
      </c>
      <c r="C20" s="5" t="s">
        <v>149</v>
      </c>
      <c r="D20" s="5" t="s">
        <v>152</v>
      </c>
      <c r="E20" s="5" t="s">
        <v>172</v>
      </c>
      <c r="F20" s="5" t="s">
        <v>167</v>
      </c>
      <c r="G20" s="5" t="s">
        <v>165</v>
      </c>
      <c r="I20" s="6"/>
    </row>
    <row r="21" spans="2:9" x14ac:dyDescent="0.2">
      <c r="B21" s="5" t="s">
        <v>131</v>
      </c>
      <c r="C21" s="5" t="s">
        <v>149</v>
      </c>
      <c r="D21" s="5" t="s">
        <v>152</v>
      </c>
      <c r="E21" s="5" t="s">
        <v>173</v>
      </c>
      <c r="F21" s="5" t="s">
        <v>168</v>
      </c>
      <c r="G21" s="5" t="s">
        <v>165</v>
      </c>
      <c r="I21" s="6"/>
    </row>
    <row r="22" spans="2:9" x14ac:dyDescent="0.2">
      <c r="B22" s="5" t="s">
        <v>133</v>
      </c>
      <c r="C22" s="5" t="s">
        <v>150</v>
      </c>
      <c r="D22" s="5" t="s">
        <v>144</v>
      </c>
      <c r="E22" s="5" t="s">
        <v>176</v>
      </c>
      <c r="F22" s="5" t="s">
        <v>162</v>
      </c>
      <c r="G22" s="5" t="s">
        <v>166</v>
      </c>
      <c r="I22" s="6"/>
    </row>
    <row r="23" spans="2:9" x14ac:dyDescent="0.2">
      <c r="B23" s="5" t="s">
        <v>129</v>
      </c>
      <c r="C23" s="5" t="s">
        <v>151</v>
      </c>
      <c r="D23" s="5" t="s">
        <v>142</v>
      </c>
      <c r="E23" s="5" t="s">
        <v>163</v>
      </c>
      <c r="F23" s="5" t="s">
        <v>163</v>
      </c>
      <c r="G23" s="5" t="s">
        <v>165</v>
      </c>
      <c r="I23" s="6"/>
    </row>
    <row r="24" spans="2:9" x14ac:dyDescent="0.2">
      <c r="B24" s="5" t="s">
        <v>129</v>
      </c>
      <c r="C24" s="5" t="s">
        <v>151</v>
      </c>
      <c r="D24" s="5" t="s">
        <v>142</v>
      </c>
      <c r="E24" s="5" t="s">
        <v>174</v>
      </c>
      <c r="F24" s="5" t="s">
        <v>164</v>
      </c>
      <c r="G24" s="5" t="s">
        <v>165</v>
      </c>
      <c r="I24" s="6"/>
    </row>
    <row r="25" spans="2:9" x14ac:dyDescent="0.2">
      <c r="I25" s="6"/>
    </row>
    <row r="26" spans="2:9" x14ac:dyDescent="0.2">
      <c r="C26" s="5" t="s">
        <v>185</v>
      </c>
      <c r="D26" s="5" t="s">
        <v>177</v>
      </c>
      <c r="E26" s="5" t="s">
        <v>178</v>
      </c>
      <c r="F26" s="5" t="s">
        <v>178</v>
      </c>
      <c r="G26" s="5" t="s">
        <v>165</v>
      </c>
      <c r="I26" s="6"/>
    </row>
    <row r="27" spans="2:9" x14ac:dyDescent="0.2">
      <c r="I27" s="6"/>
    </row>
    <row r="28" spans="2:9" x14ac:dyDescent="0.2">
      <c r="I28" s="6"/>
    </row>
  </sheetData>
  <sortState ref="B2:E14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J1" workbookViewId="0">
      <selection activeCell="J11" sqref="J11:J18"/>
    </sheetView>
  </sheetViews>
  <sheetFormatPr defaultRowHeight="15" x14ac:dyDescent="0.25"/>
  <cols>
    <col min="1" max="1" width="14.7109375" customWidth="1"/>
    <col min="2" max="2" width="28.42578125" customWidth="1"/>
    <col min="3" max="3" width="13.85546875" bestFit="1" customWidth="1"/>
    <col min="4" max="4" width="43" customWidth="1"/>
    <col min="5" max="5" width="39.7109375" bestFit="1" customWidth="1"/>
    <col min="6" max="6" width="43.85546875" bestFit="1" customWidth="1"/>
    <col min="7" max="7" width="17.28515625" customWidth="1"/>
    <col min="8" max="8" width="53" style="3" customWidth="1"/>
    <col min="9" max="9" width="30.140625" customWidth="1"/>
    <col min="10" max="10" width="156.140625" bestFit="1" customWidth="1"/>
    <col min="11" max="11" width="17.42578125" bestFit="1" customWidth="1"/>
    <col min="12" max="12" width="6.7109375" customWidth="1"/>
    <col min="13" max="13" width="33.5703125" customWidth="1"/>
  </cols>
  <sheetData>
    <row r="1" spans="1:11" x14ac:dyDescent="0.25">
      <c r="A1" s="1" t="s">
        <v>12</v>
      </c>
      <c r="B1" s="1"/>
      <c r="C1" s="1"/>
    </row>
    <row r="2" spans="1:11" x14ac:dyDescent="0.25">
      <c r="A2" s="1"/>
      <c r="B2" s="1" t="s">
        <v>10</v>
      </c>
      <c r="C2" s="1" t="s">
        <v>11</v>
      </c>
    </row>
    <row r="3" spans="1:11" x14ac:dyDescent="0.25">
      <c r="B3" t="s">
        <v>0</v>
      </c>
      <c r="C3" t="s">
        <v>1</v>
      </c>
    </row>
    <row r="4" spans="1:11" x14ac:dyDescent="0.25">
      <c r="B4" t="s">
        <v>2</v>
      </c>
      <c r="C4" t="s">
        <v>3</v>
      </c>
    </row>
    <row r="5" spans="1:11" x14ac:dyDescent="0.25">
      <c r="B5" t="s">
        <v>4</v>
      </c>
      <c r="C5" t="s">
        <v>5</v>
      </c>
    </row>
    <row r="6" spans="1:11" x14ac:dyDescent="0.25">
      <c r="B6" t="s">
        <v>6</v>
      </c>
      <c r="C6" t="s">
        <v>7</v>
      </c>
    </row>
    <row r="7" spans="1:11" x14ac:dyDescent="0.25">
      <c r="B7" t="s">
        <v>108</v>
      </c>
      <c r="C7" t="s">
        <v>107</v>
      </c>
    </row>
    <row r="8" spans="1:11" x14ac:dyDescent="0.25">
      <c r="B8" t="s">
        <v>8</v>
      </c>
      <c r="C8" t="s">
        <v>9</v>
      </c>
    </row>
    <row r="9" spans="1:11" x14ac:dyDescent="0.25">
      <c r="A9" s="1" t="s">
        <v>183</v>
      </c>
      <c r="I9" s="1" t="s">
        <v>181</v>
      </c>
    </row>
    <row r="10" spans="1:11" x14ac:dyDescent="0.25">
      <c r="A10" s="1" t="s">
        <v>154</v>
      </c>
      <c r="B10" s="1" t="s">
        <v>179</v>
      </c>
      <c r="C10" s="1" t="s">
        <v>11</v>
      </c>
      <c r="D10" s="1" t="s">
        <v>137</v>
      </c>
      <c r="E10" s="1" t="s">
        <v>135</v>
      </c>
      <c r="F10" s="1" t="s">
        <v>136</v>
      </c>
      <c r="G10" s="1" t="s">
        <v>134</v>
      </c>
      <c r="H10" s="1" t="s">
        <v>139</v>
      </c>
      <c r="I10" t="s">
        <v>180</v>
      </c>
      <c r="J10" s="3"/>
    </row>
    <row r="11" spans="1:11" x14ac:dyDescent="0.25">
      <c r="A11" s="3" t="s">
        <v>128</v>
      </c>
      <c r="B11" s="3" t="str">
        <f>UPPER($B$8 &amp; A11)</f>
        <v>TDC2PARC01RFP</v>
      </c>
      <c r="C11" t="s">
        <v>14</v>
      </c>
      <c r="D11" s="3" t="s">
        <v>110</v>
      </c>
      <c r="E11" t="str">
        <f>VLOOKUP(A11,Services!$B$2:$C$12,2,FALSE)</f>
        <v>RevenueStatusListFileService.Exe</v>
      </c>
      <c r="F11" s="3" t="b">
        <f>IF(VLOOKUP(A11,Services!$B$2:$D$12,3,FALSE)&lt;&gt;0,TRUE,FALSE)</f>
        <v>1</v>
      </c>
      <c r="G11" t="str">
        <f>IF(F11,"Cluster Disk " &amp; COUNTIF(F$11:F11,TRUE),"")</f>
        <v>Cluster Disk 1</v>
      </c>
      <c r="H11" s="5" t="s">
        <v>116</v>
      </c>
      <c r="I11" s="3" t="str">
        <f>"Add-ClusterGenericServiceRole -Cluster '" &amp; $B$8 &amp; "' -ServiceName '" &amp; E11 &amp; "' -StaticAddress '" &amp; C11 &amp; IF(G11="","","' -Storage '" &amp; G11) &amp; "'  -Name '" &amp; B11 &amp; "'  -Wait 0"</f>
        <v>Add-ClusterGenericServiceRole -Cluster 'TDC2PARC01' -ServiceName 'RevenueStatusListFileService.Exe' -StaticAddress '10.107.203.17' -Storage 'Cluster Disk 1'  -Name 'TDC2PARC01RFP'  -Wait 0</v>
      </c>
      <c r="J11" t="str">
        <f>IF(H11="","","Add-ClusterResource -Group '" &amp; B11 &amp; "'  -Name '" &amp; H11 &amp; "'  -Cluster '" &amp; $B$8 &amp; "' -ResourceType 'Generic Service'")</f>
        <v>Add-ClusterResource -Group 'TDC2PARC01RFP'  -Name 'RefundFileService.Exe'  -Cluster 'TDC2PARC01' -ResourceType 'Generic Service'</v>
      </c>
      <c r="K11" s="3" t="str">
        <f>"Stop-ClusterGroup -Cluster '" &amp; $B$8 &amp; "' -Name '" &amp; B11 &amp; "'"</f>
        <v>Stop-ClusterGroup -Cluster 'TDC2PARC01' -Name 'TDC2PARC01RFP'</v>
      </c>
    </row>
    <row r="12" spans="1:11" x14ac:dyDescent="0.25">
      <c r="A12" s="3" t="s">
        <v>129</v>
      </c>
      <c r="B12" s="3" t="str">
        <f t="shared" ref="B12:B19" si="0">UPPER($B$8 &amp; A12)</f>
        <v>TDC2PARC01TFP</v>
      </c>
      <c r="C12" t="s">
        <v>15</v>
      </c>
      <c r="D12" s="3" t="s">
        <v>110</v>
      </c>
      <c r="E12" s="3" t="str">
        <f>VLOOKUP(A12,Services!$B$2:$C$12,2,FALSE)</f>
        <v>TapFileProcessorService.Exe</v>
      </c>
      <c r="F12" s="3" t="b">
        <f>IF(VLOOKUP(A12,Services!$B$2:$D$12,3,FALSE)&lt;&gt;0,TRUE,FALSE)</f>
        <v>1</v>
      </c>
      <c r="G12" s="3" t="str">
        <f>IF(F12,"Cluster Disk " &amp; COUNTIF(F$11:F12,TRUE),"")</f>
        <v>Cluster Disk 2</v>
      </c>
      <c r="I12" s="3" t="str">
        <f t="shared" ref="I12:I18" si="1">"Add-ClusterGenericServiceRole -Cluster '" &amp; $B$8 &amp; "' -ServiceName '" &amp; E12 &amp; "' -StaticAddress '" &amp; C12 &amp; IF(G12="","","' -Storage '" &amp; G12) &amp; "'  -Name '" &amp; B12 &amp; "'  -Wait 0"</f>
        <v>Add-ClusterGenericServiceRole -Cluster 'TDC2PARC01' -ServiceName 'TapFileProcessorService.Exe' -StaticAddress '10.107.203.22' -Storage 'Cluster Disk 2'  -Name 'TDC2PARC01TFP'  -Wait 0</v>
      </c>
      <c r="J12" s="3" t="str">
        <f t="shared" ref="J12:J18" si="2">IF(H12="","","Add-ClusterResource -Group '" &amp; B12 &amp; "'  -Name '" &amp; H12 &amp; "'  -Cluster '" &amp; $B$8 &amp; "' -ResourceType 'Generic Service'")</f>
        <v/>
      </c>
      <c r="K12" s="3" t="str">
        <f t="shared" ref="K12:K18" si="3">"Stop-ClusterGroup -Cluster '" &amp; $B$8 &amp; "' -Name '" &amp; B12 &amp; "'"</f>
        <v>Stop-ClusterGroup -Cluster 'TDC2PARC01' -Name 'TDC2PARC01TFP'</v>
      </c>
    </row>
    <row r="13" spans="1:11" x14ac:dyDescent="0.25">
      <c r="A13" s="3" t="s">
        <v>132</v>
      </c>
      <c r="B13" s="3" t="str">
        <f t="shared" si="0"/>
        <v>TDC2PARC01IDRA</v>
      </c>
      <c r="C13" t="s">
        <v>16</v>
      </c>
      <c r="D13" t="s">
        <v>111</v>
      </c>
      <c r="E13" s="3" t="str">
        <f>VLOOKUP(A13,Services!$B$2:$C$12,2,FALSE)</f>
        <v>IdraService.Exe</v>
      </c>
      <c r="F13" s="3" t="b">
        <f>IF(VLOOKUP(A13,Services!$B$2:$D$12,3,FALSE)&lt;&gt;0,TRUE,FALSE)</f>
        <v>0</v>
      </c>
      <c r="G13" s="3" t="str">
        <f>IF(F13,"Cluster Disk " &amp; COUNTIF(F$11:F13,TRUE),"")</f>
        <v/>
      </c>
      <c r="I13" s="3" t="str">
        <f t="shared" si="1"/>
        <v>Add-ClusterGenericServiceRole -Cluster 'TDC2PARC01' -ServiceName 'IdraService.Exe' -StaticAddress '10.107.203.28'  -Name 'TDC2PARC01IDRA'  -Wait 0</v>
      </c>
      <c r="J13" s="3" t="str">
        <f t="shared" si="2"/>
        <v/>
      </c>
      <c r="K13" s="3" t="str">
        <f t="shared" si="3"/>
        <v>Stop-ClusterGroup -Cluster 'TDC2PARC01' -Name 'TDC2PARC01IDRA'</v>
      </c>
    </row>
    <row r="14" spans="1:11" x14ac:dyDescent="0.25">
      <c r="A14" s="3" t="s">
        <v>114</v>
      </c>
      <c r="B14" s="3" t="str">
        <f t="shared" si="0"/>
        <v>TDC2PARC01SLI</v>
      </c>
      <c r="C14" t="s">
        <v>17</v>
      </c>
      <c r="D14" s="3" t="s">
        <v>111</v>
      </c>
      <c r="E14" s="3" t="str">
        <f>VLOOKUP(A14,Services!$B$2:$C$12,2,FALSE)</f>
        <v>Pare.StatusListService.Exe</v>
      </c>
      <c r="F14" s="3" t="b">
        <f>IF(VLOOKUP(A14,Services!$B$2:$D$12,3,FALSE)&lt;&gt;0,TRUE,FALSE)</f>
        <v>1</v>
      </c>
      <c r="G14" s="3" t="str">
        <f>IF(F14,"Cluster Disk " &amp; COUNTIF(F$11:F14,TRUE),"")</f>
        <v>Cluster Disk 3</v>
      </c>
      <c r="H14" s="5" t="s">
        <v>121</v>
      </c>
      <c r="I14" s="3" t="str">
        <f t="shared" si="1"/>
        <v>Add-ClusterGenericServiceRole -Cluster 'TDC2PARC01' -ServiceName 'Pare.StatusListService.Exe' -StaticAddress '10.107.203.34' -Storage 'Cluster Disk 3'  -Name 'TDC2PARC01SLI'  -Wait 0</v>
      </c>
      <c r="J14" s="3" t="str">
        <f t="shared" si="2"/>
        <v>Add-ClusterResource -Group 'TDC2PARC01SLI'  -Name 'ResponseFileProcessorService.Exe'  -Cluster 'TDC2PARC01' -ResourceType 'Generic Service'</v>
      </c>
      <c r="K14" s="3" t="str">
        <f t="shared" si="3"/>
        <v>Stop-ClusterGroup -Cluster 'TDC2PARC01' -Name 'TDC2PARC01SLI'</v>
      </c>
    </row>
    <row r="15" spans="1:11" x14ac:dyDescent="0.25">
      <c r="A15" s="3" t="s">
        <v>145</v>
      </c>
      <c r="B15" s="3" t="str">
        <f>UPPER($B$8 &amp; A15)</f>
        <v>TDC2PARC01SSBA</v>
      </c>
      <c r="C15" t="s">
        <v>18</v>
      </c>
      <c r="D15" t="s">
        <v>112</v>
      </c>
      <c r="E15" s="3" t="e">
        <f>VLOOKUP(A15,Services!$B$2:$C$12,2,FALSE)</f>
        <v>#N/A</v>
      </c>
      <c r="F15" s="3" t="e">
        <f>IF(VLOOKUP(A15,Services!$B$2:$D$12,3,FALSE)&lt;&gt;0,TRUE,FALSE)</f>
        <v>#N/A</v>
      </c>
      <c r="G15" s="3" t="e">
        <f>IF(F15,"Cluster Disk " &amp; COUNTIF(F$11:F15,TRUE),"")</f>
        <v>#N/A</v>
      </c>
      <c r="I15" s="3" t="e">
        <f t="shared" si="1"/>
        <v>#N/A</v>
      </c>
      <c r="J15" s="3" t="str">
        <f t="shared" si="2"/>
        <v/>
      </c>
      <c r="K15" s="3" t="str">
        <f t="shared" si="3"/>
        <v>Stop-ClusterGroup -Cluster 'TDC2PARC01' -Name 'TDC2PARC01SSBA'</v>
      </c>
    </row>
    <row r="16" spans="1:11" x14ac:dyDescent="0.25">
      <c r="A16" s="3" t="s">
        <v>130</v>
      </c>
      <c r="B16" s="3" t="str">
        <f t="shared" si="0"/>
        <v>TDC2PARC01ARM</v>
      </c>
      <c r="C16" t="s">
        <v>19</v>
      </c>
      <c r="D16" s="3" t="s">
        <v>112</v>
      </c>
      <c r="E16" s="3" t="str">
        <f>VLOOKUP(A16,Services!$B$2:$C$12,2,FALSE)</f>
        <v>AuthorisationGatewayService.Exe</v>
      </c>
      <c r="F16" s="3" t="b">
        <f>IF(VLOOKUP(A16,Services!$B$2:$D$12,3,FALSE)&lt;&gt;0,TRUE,FALSE)</f>
        <v>0</v>
      </c>
      <c r="G16" s="3" t="str">
        <f>IF(F16,"Cluster Disk " &amp; COUNTIF(F$11:F16,TRUE),"")</f>
        <v/>
      </c>
      <c r="I16" s="3" t="str">
        <f t="shared" si="1"/>
        <v>Add-ClusterGenericServiceRole -Cluster 'TDC2PARC01' -ServiceName 'AuthorisationGatewayService.Exe' -StaticAddress '10.107.203.45'  -Name 'TDC2PARC01ARM'  -Wait 0</v>
      </c>
      <c r="J16" s="3" t="str">
        <f t="shared" si="2"/>
        <v/>
      </c>
      <c r="K16" s="3" t="str">
        <f t="shared" si="3"/>
        <v>Stop-ClusterGroup -Cluster 'TDC2PARC01' -Name 'TDC2PARC01ARM'</v>
      </c>
    </row>
    <row r="17" spans="1:11" x14ac:dyDescent="0.25">
      <c r="A17" s="3" t="s">
        <v>131</v>
      </c>
      <c r="B17" s="3" t="str">
        <f t="shared" si="0"/>
        <v>TDC2PARC01SRP</v>
      </c>
      <c r="C17" t="s">
        <v>21</v>
      </c>
      <c r="D17" s="3" t="s">
        <v>113</v>
      </c>
      <c r="E17" s="3" t="str">
        <f>VLOOKUP(A17,Services!$B$2:$C$12,2,FALSE)</f>
        <v>SettlementFileResponseService.Exe</v>
      </c>
      <c r="F17" s="3" t="b">
        <f>IF(VLOOKUP(A17,Services!$B$2:$D$12,3,FALSE)&lt;&gt;0,TRUE,FALSE)</f>
        <v>1</v>
      </c>
      <c r="G17" s="3" t="str">
        <f>IF(F17,"Cluster Disk " &amp; COUNTIF(F$11:F17,TRUE),"")</f>
        <v>Cluster Disk 4</v>
      </c>
      <c r="H17" s="5" t="s">
        <v>123</v>
      </c>
      <c r="I17" s="3" t="str">
        <f t="shared" si="1"/>
        <v>Add-ClusterGenericServiceRole -Cluster 'TDC2PARC01' -ServiceName 'SettlementFileResponseService.Exe' -StaticAddress '10.107.203.50' -Storage 'Cluster Disk 4'  -Name 'TDC2PARC01SRP'  -Wait 0</v>
      </c>
      <c r="J17" s="3" t="str">
        <f t="shared" si="2"/>
        <v>Add-ClusterResource -Group 'TDC2PARC01SRP'  -Name 'Pare.SettlementValidationResultFileProcessingService.Exe'  -Cluster 'TDC2PARC01' -ResourceType 'Generic Service'</v>
      </c>
      <c r="K17" s="3" t="str">
        <f t="shared" si="3"/>
        <v>Stop-ClusterGroup -Cluster 'TDC2PARC01' -Name 'TDC2PARC01SRP'</v>
      </c>
    </row>
    <row r="18" spans="1:11" ht="12" customHeight="1" x14ac:dyDescent="0.25">
      <c r="A18" s="3" t="s">
        <v>133</v>
      </c>
      <c r="B18" s="3" t="str">
        <f t="shared" si="0"/>
        <v>TDC2PARC01TDRP</v>
      </c>
      <c r="C18" t="s">
        <v>22</v>
      </c>
      <c r="D18" s="3" t="s">
        <v>113</v>
      </c>
      <c r="E18" s="3" t="str">
        <f>VLOOKUP(A18,Services!$B$2:$C$12,2,FALSE)</f>
        <v>TravelDayRevisionService.Exe</v>
      </c>
      <c r="F18" s="3" t="b">
        <f>IF(VLOOKUP(A18,Services!$B$2:$D$12,3,FALSE)&lt;&gt;0,TRUE,FALSE)</f>
        <v>1</v>
      </c>
      <c r="G18" s="3" t="str">
        <f>IF(F18,"Cluster Disk " &amp; COUNTIF(F$11:F18,TRUE),"")</f>
        <v>Cluster Disk 5</v>
      </c>
      <c r="I18" s="3" t="str">
        <f t="shared" si="1"/>
        <v>Add-ClusterGenericServiceRole -Cluster 'TDC2PARC01' -ServiceName 'TravelDayRevisionService.Exe' -StaticAddress '10.107.203.63' -Storage 'Cluster Disk 5'  -Name 'TDC2PARC01TDRP'  -Wait 0</v>
      </c>
      <c r="J18" s="3" t="str">
        <f t="shared" si="2"/>
        <v/>
      </c>
      <c r="K18" s="3" t="str">
        <f t="shared" si="3"/>
        <v>Stop-ClusterGroup -Cluster 'TDC2PARC01' -Name 'TDC2PARC01TDRP'</v>
      </c>
    </row>
    <row r="19" spans="1:11" x14ac:dyDescent="0.25">
      <c r="A19" s="3" t="s">
        <v>153</v>
      </c>
      <c r="B19" s="3" t="str">
        <f t="shared" si="0"/>
        <v>TDC2PARC01SPAREIP</v>
      </c>
      <c r="C19" t="s">
        <v>20</v>
      </c>
    </row>
    <row r="21" spans="1:11" x14ac:dyDescent="0.25">
      <c r="A21" s="1" t="s">
        <v>171</v>
      </c>
    </row>
    <row r="22" spans="1:11" x14ac:dyDescent="0.25">
      <c r="A22" s="4" t="s">
        <v>154</v>
      </c>
      <c r="B22" s="1" t="s">
        <v>179</v>
      </c>
      <c r="C22" s="4" t="s">
        <v>169</v>
      </c>
      <c r="D22" s="4" t="s">
        <v>170</v>
      </c>
      <c r="E22" s="4" t="s">
        <v>171</v>
      </c>
      <c r="F22" s="4" t="s">
        <v>155</v>
      </c>
      <c r="G22" s="4" t="s">
        <v>156</v>
      </c>
      <c r="H22" s="1"/>
    </row>
    <row r="23" spans="1:11" x14ac:dyDescent="0.25">
      <c r="A23" s="5" t="str">
        <f>Services!B16</f>
        <v>RFP</v>
      </c>
      <c r="B23" s="3" t="str">
        <f>UPPER($B$8 &amp; A23)</f>
        <v>TDC2PARC01RFP</v>
      </c>
      <c r="C23" s="5" t="str">
        <f>Services!C16</f>
        <v>Cluster Disk 1</v>
      </c>
      <c r="D23" s="5" t="str">
        <f>Services!D16</f>
        <v>F</v>
      </c>
      <c r="E23" s="5" t="str">
        <f>Services!E16</f>
        <v>RefundFiles</v>
      </c>
      <c r="F23" s="5" t="str">
        <f>"\\" &amp; B23 &amp; "\" &amp; Services!F16</f>
        <v>\\TDC2PARC01RFP\RefundFiles</v>
      </c>
      <c r="G23" s="5" t="str">
        <f>Services!G16</f>
        <v>zsvcPare</v>
      </c>
      <c r="H23" s="8"/>
    </row>
    <row r="24" spans="1:11" x14ac:dyDescent="0.25">
      <c r="A24" s="5" t="str">
        <f>Services!B17</f>
        <v>RFP</v>
      </c>
      <c r="B24" s="3" t="str">
        <f t="shared" ref="B24:B31" si="4">UPPER($B$8 &amp; A24)</f>
        <v>TDC2PARC01RFP</v>
      </c>
      <c r="C24" s="5" t="str">
        <f>Services!C17</f>
        <v>Cluster Disk 1</v>
      </c>
      <c r="D24" s="5" t="str">
        <f>Services!D17</f>
        <v>F</v>
      </c>
      <c r="E24" s="5" t="str">
        <f>Services!E17</f>
        <v>RevenueStatusListFiles</v>
      </c>
      <c r="F24" s="5" t="str">
        <f>"\\" &amp; B24 &amp; "\" &amp; Services!F17</f>
        <v>\\TDC2PARC01RFP\RevenueStatusListFiles</v>
      </c>
      <c r="G24" s="5" t="str">
        <f>Services!G17</f>
        <v>zsvcPare</v>
      </c>
    </row>
    <row r="25" spans="1:11" x14ac:dyDescent="0.25">
      <c r="A25" s="5" t="str">
        <f>Services!B18</f>
        <v>SLI</v>
      </c>
      <c r="B25" s="3" t="str">
        <f t="shared" si="4"/>
        <v>TDC2PARC01SLI</v>
      </c>
      <c r="C25" s="5" t="str">
        <f>Services!C18</f>
        <v>Cluster Disk 3</v>
      </c>
      <c r="D25" s="5" t="str">
        <f>Services!D18</f>
        <v>H</v>
      </c>
      <c r="E25" s="5" t="str">
        <f>Services!E18</f>
        <v>StatusList</v>
      </c>
      <c r="F25" s="5" t="str">
        <f>"\\" &amp; B25 &amp; "\" &amp; Services!F18</f>
        <v>\\TDC2PARC01SLI\StatusList</v>
      </c>
      <c r="G25" s="5" t="str">
        <f>Services!G18</f>
        <v>zsvcPare,zsvcFTM</v>
      </c>
    </row>
    <row r="26" spans="1:11" x14ac:dyDescent="0.25">
      <c r="A26" s="5" t="str">
        <f>Services!B19</f>
        <v>SLI</v>
      </c>
      <c r="B26" s="3" t="str">
        <f t="shared" si="4"/>
        <v>TDC2PARC01SLI</v>
      </c>
      <c r="C26" s="5" t="str">
        <f>Services!C19</f>
        <v>Cluster Disk 3</v>
      </c>
      <c r="D26" s="5" t="str">
        <f>Services!D19</f>
        <v>H</v>
      </c>
      <c r="E26" s="5" t="str">
        <f>Services!E19</f>
        <v>PareResponseFiles, PareResponseFiles\Unprocessed, PareResponseFiles\Loading, PareResponseFiles\Processed, PareResponseFiles\Failed, PareResponseFiles\Invalid</v>
      </c>
      <c r="F26" s="5" t="str">
        <f>"\\" &amp; B26 &amp; "\" &amp; Services!F19</f>
        <v>\\TDC2PARC01SLI\PareResponseFiles</v>
      </c>
      <c r="G26" s="5" t="str">
        <f>Services!G19</f>
        <v>zsvcPare,zsvcFTM</v>
      </c>
    </row>
    <row r="27" spans="1:11" x14ac:dyDescent="0.25">
      <c r="A27" s="5" t="str">
        <f>Services!B20</f>
        <v>SRP</v>
      </c>
      <c r="B27" s="3" t="str">
        <f t="shared" si="4"/>
        <v>TDC2PARC01SRP</v>
      </c>
      <c r="C27" s="5" t="str">
        <f>Services!C20</f>
        <v>Cluster Disk 4</v>
      </c>
      <c r="D27" s="5" t="str">
        <f>Services!D20</f>
        <v>I</v>
      </c>
      <c r="E27" s="5" t="str">
        <f>Services!E20</f>
        <v>SettlementResponseFiles, SettlementResponseFiles\Unprocessed</v>
      </c>
      <c r="F27" s="5" t="str">
        <f>"\\" &amp; B27 &amp; "\" &amp; Services!F20</f>
        <v>\\TDC2PARC01SRP\SettlementResponseFiles</v>
      </c>
      <c r="G27" s="5" t="str">
        <f>Services!G20</f>
        <v>zsvcPare,zsvcFTM</v>
      </c>
    </row>
    <row r="28" spans="1:11" x14ac:dyDescent="0.25">
      <c r="A28" s="5" t="str">
        <f>Services!B21</f>
        <v>SRP</v>
      </c>
      <c r="B28" s="3" t="str">
        <f t="shared" si="4"/>
        <v>TDC2PARC01SRP</v>
      </c>
      <c r="C28" s="5" t="str">
        <f>Services!C21</f>
        <v>Cluster Disk 4</v>
      </c>
      <c r="D28" s="5" t="str">
        <f>Services!D21</f>
        <v>I</v>
      </c>
      <c r="E28" s="5" t="str">
        <f>Services!E21</f>
        <v>SettlementValidationResult, SettlementValidationResult\Unprocessed</v>
      </c>
      <c r="F28" s="5" t="str">
        <f>"\\" &amp; B28 &amp; "\" &amp; Services!F21</f>
        <v>\\TDC2PARC01SRP\SettlementValidationResult</v>
      </c>
      <c r="G28" s="5" t="str">
        <f>Services!G21</f>
        <v>zsvcPare,zsvcFTM</v>
      </c>
    </row>
    <row r="29" spans="1:11" x14ac:dyDescent="0.25">
      <c r="A29" s="5" t="str">
        <f>Services!B22</f>
        <v>TDRP</v>
      </c>
      <c r="B29" s="3" t="str">
        <f t="shared" si="4"/>
        <v>TDC2PARC01TDRP</v>
      </c>
      <c r="C29" s="5" t="str">
        <f>Services!C22</f>
        <v>Cluster Disk 5</v>
      </c>
      <c r="D29" s="5" t="str">
        <f>Services!D22</f>
        <v>J</v>
      </c>
      <c r="E29" s="5" t="str">
        <f>Services!E22</f>
        <v>TdrFileProcessor, TdrFileProcessor\Unprocessed, TdrFileProcessor\Loading, TdrFileProcessor\Processed, TdrFileProcessor\Failed, TdrFileProcessor\Invalid</v>
      </c>
      <c r="F29" s="5" t="str">
        <f>"\\" &amp; B29 &amp; "\" &amp; Services!F22</f>
        <v>\\TDC2PARC01TDRP\TdrFileProcessor</v>
      </c>
      <c r="G29" s="5" t="str">
        <f>Services!G22</f>
        <v>zsvcPare,zsvcFAE</v>
      </c>
    </row>
    <row r="30" spans="1:11" x14ac:dyDescent="0.25">
      <c r="A30" s="5" t="str">
        <f>Services!B23</f>
        <v>TFP</v>
      </c>
      <c r="B30" s="3" t="str">
        <f t="shared" si="4"/>
        <v>TDC2PARC01TFP</v>
      </c>
      <c r="C30" s="5" t="str">
        <f>Services!C23</f>
        <v>Cluster Disk 2</v>
      </c>
      <c r="D30" s="5" t="str">
        <f>Services!D23</f>
        <v>G</v>
      </c>
      <c r="E30" s="5" t="str">
        <f>Services!E23</f>
        <v>TapResultFile</v>
      </c>
      <c r="F30" s="5" t="str">
        <f>"\\" &amp; B30 &amp; "\" &amp; Services!F23</f>
        <v>\\TDC2PARC01TFP\TapResultFile</v>
      </c>
      <c r="G30" s="5" t="str">
        <f>Services!G23</f>
        <v>zsvcPare,zsvcFTM</v>
      </c>
    </row>
    <row r="31" spans="1:11" x14ac:dyDescent="0.25">
      <c r="A31" s="5" t="str">
        <f>Services!B24</f>
        <v>TFP</v>
      </c>
      <c r="B31" s="3" t="str">
        <f t="shared" si="4"/>
        <v>TDC2PARC01TFP</v>
      </c>
      <c r="C31" s="5" t="str">
        <f>Services!C24</f>
        <v>Cluster Disk 2</v>
      </c>
      <c r="D31" s="5" t="str">
        <f>Services!D24</f>
        <v>G</v>
      </c>
      <c r="E31" s="5" t="str">
        <f>Services!E24</f>
        <v>TapFileProcessor, TapFileProcessor\Unprocessed, TapFileProcessor\Loading, TapFileProcessor\Processed, TapFileProcessor\Failed,TapFileProcessor\Invalid</v>
      </c>
      <c r="F31" s="5" t="str">
        <f>"\\" &amp; B31 &amp; "\" &amp; Services!F24</f>
        <v>\\TDC2PARC01TFP\TapFileProcessor</v>
      </c>
      <c r="G31" s="5" t="str">
        <f>Services!G24</f>
        <v>zsvcPare,zsvcFTM</v>
      </c>
    </row>
    <row r="32" spans="1:11" x14ac:dyDescent="0.25">
      <c r="A32" s="5"/>
      <c r="B32" s="3"/>
      <c r="C32" s="5"/>
      <c r="D32" s="5"/>
      <c r="E32" s="5"/>
      <c r="F32" s="5"/>
      <c r="G32" s="5"/>
    </row>
    <row r="33" spans="1:7" x14ac:dyDescent="0.25">
      <c r="A33" s="5" t="str">
        <f>Services!C26</f>
        <v>Pare EOD Box</v>
      </c>
      <c r="B33" s="9" t="s">
        <v>186</v>
      </c>
      <c r="D33" s="5" t="str">
        <f>Services!D26</f>
        <v>D</v>
      </c>
      <c r="E33" s="5" t="str">
        <f>Services!E26</f>
        <v>RequestCardPayment</v>
      </c>
      <c r="F33" s="5" t="str">
        <f>"\\" &amp; B33 &amp; "\" &amp; Services!F26</f>
        <v>\\TDC2FAE039\RequestCardPayment</v>
      </c>
      <c r="G33" s="5" t="str">
        <f>Services!G26</f>
        <v>zsvcPare,zsvcFTM</v>
      </c>
    </row>
    <row r="34" spans="1:7" x14ac:dyDescent="0.25">
      <c r="A34" s="5"/>
      <c r="B34" s="3"/>
      <c r="C34" s="5"/>
      <c r="D34" s="5"/>
      <c r="E34" s="5"/>
      <c r="F34" s="5"/>
      <c r="G34" s="5"/>
    </row>
    <row r="35" spans="1:7" x14ac:dyDescent="0.25">
      <c r="A35" s="5"/>
      <c r="B35" s="3"/>
      <c r="C35" s="5"/>
      <c r="D35" s="5"/>
      <c r="E35" s="5"/>
      <c r="F35" s="5"/>
      <c r="G35" s="5"/>
    </row>
    <row r="36" spans="1:7" x14ac:dyDescent="0.25">
      <c r="A36" s="5"/>
      <c r="B36" s="3"/>
      <c r="C36" s="5"/>
      <c r="D36" s="5"/>
      <c r="E36" s="5"/>
      <c r="F36" s="5"/>
      <c r="G36" s="5"/>
    </row>
    <row r="37" spans="1:7" x14ac:dyDescent="0.25">
      <c r="A37" s="5"/>
      <c r="B37" s="3"/>
      <c r="C37" s="5"/>
      <c r="D37" s="5"/>
      <c r="E37" s="5"/>
      <c r="F37" s="5"/>
      <c r="G37" s="5"/>
    </row>
    <row r="38" spans="1:7" x14ac:dyDescent="0.25">
      <c r="A38" s="5"/>
      <c r="B38" s="3"/>
      <c r="C38" s="5"/>
      <c r="D38" s="5"/>
      <c r="E38" s="5"/>
      <c r="F38" s="5"/>
      <c r="G38" s="5"/>
    </row>
    <row r="39" spans="1:7" x14ac:dyDescent="0.25">
      <c r="A39" s="5"/>
      <c r="B39" s="3"/>
      <c r="C39" s="5"/>
      <c r="D39" s="5"/>
      <c r="E39" s="5"/>
      <c r="F39" s="5"/>
      <c r="G39" s="5"/>
    </row>
    <row r="40" spans="1:7" x14ac:dyDescent="0.25">
      <c r="A40" s="5"/>
      <c r="B40" s="3"/>
      <c r="C40" s="5"/>
      <c r="D40" s="5"/>
      <c r="E40" s="5"/>
      <c r="F40" s="5"/>
      <c r="G40" s="5"/>
    </row>
    <row r="41" spans="1:7" x14ac:dyDescent="0.25">
      <c r="A41" s="5"/>
      <c r="B41" s="3"/>
      <c r="C41" s="5"/>
      <c r="D41" s="5"/>
      <c r="E41" s="5"/>
      <c r="F41" s="5"/>
      <c r="G41" s="5"/>
    </row>
    <row r="42" spans="1:7" x14ac:dyDescent="0.25">
      <c r="A42" s="5"/>
      <c r="B42" s="3"/>
      <c r="C42" s="5"/>
      <c r="D42" s="5"/>
      <c r="E42" s="5"/>
      <c r="F42" s="5"/>
      <c r="G42" s="5"/>
    </row>
    <row r="43" spans="1:7" x14ac:dyDescent="0.25">
      <c r="A43" s="5"/>
      <c r="B43" s="3"/>
      <c r="C43" s="5"/>
      <c r="D43" s="5"/>
      <c r="E43" s="5"/>
      <c r="F43" s="5"/>
      <c r="G43" s="5"/>
    </row>
    <row r="44" spans="1:7" x14ac:dyDescent="0.25">
      <c r="A44" s="5"/>
      <c r="B44" s="3"/>
      <c r="C44" s="5"/>
      <c r="D44" s="5"/>
      <c r="E44" s="5"/>
      <c r="F44" s="5"/>
      <c r="G44" s="5"/>
    </row>
    <row r="45" spans="1:7" x14ac:dyDescent="0.25">
      <c r="A45" s="5"/>
      <c r="B45" s="3"/>
      <c r="C45" s="5"/>
      <c r="D45" s="5"/>
      <c r="E45" s="5"/>
      <c r="F45" s="5"/>
      <c r="G45" s="5"/>
    </row>
    <row r="46" spans="1:7" x14ac:dyDescent="0.25">
      <c r="A46" s="5"/>
      <c r="B46" s="3"/>
      <c r="C46" s="5"/>
      <c r="D46" s="5"/>
      <c r="E46" s="5"/>
      <c r="F46" s="5"/>
      <c r="G46" s="5"/>
    </row>
    <row r="47" spans="1:7" x14ac:dyDescent="0.25">
      <c r="A47" s="5"/>
      <c r="B47" s="3"/>
      <c r="C47" s="5"/>
      <c r="D47" s="5"/>
      <c r="E47" s="5"/>
      <c r="F47" s="5"/>
      <c r="G47" s="5"/>
    </row>
    <row r="48" spans="1:7" x14ac:dyDescent="0.25">
      <c r="A48" s="5"/>
      <c r="B48" s="3"/>
      <c r="C48" s="5"/>
      <c r="D48" s="5"/>
      <c r="E48" s="5"/>
      <c r="F48" s="5"/>
      <c r="G48" s="5"/>
    </row>
    <row r="49" spans="1:7" x14ac:dyDescent="0.25">
      <c r="A49" s="5"/>
      <c r="B49" s="3"/>
      <c r="C49" s="5"/>
      <c r="D49" s="5"/>
      <c r="E49" s="5"/>
      <c r="F49" s="5"/>
      <c r="G49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J3" zoomScaleNormal="100" workbookViewId="0">
      <selection activeCell="J11" sqref="J11:J18"/>
    </sheetView>
  </sheetViews>
  <sheetFormatPr defaultRowHeight="15" x14ac:dyDescent="0.25"/>
  <cols>
    <col min="1" max="1" width="13.28515625" customWidth="1"/>
    <col min="2" max="2" width="22.5703125" bestFit="1" customWidth="1"/>
    <col min="3" max="3" width="13.85546875" bestFit="1" customWidth="1"/>
    <col min="4" max="4" width="15.85546875" bestFit="1" customWidth="1"/>
    <col min="5" max="5" width="39.7109375" bestFit="1" customWidth="1"/>
    <col min="6" max="6" width="44.85546875" bestFit="1" customWidth="1"/>
    <col min="7" max="7" width="21.7109375" customWidth="1"/>
    <col min="8" max="8" width="54.7109375" bestFit="1" customWidth="1"/>
    <col min="9" max="9" width="138" bestFit="1" customWidth="1"/>
    <col min="10" max="10" width="156.140625" bestFit="1" customWidth="1"/>
    <col min="11" max="11" width="66.42578125" bestFit="1" customWidth="1"/>
  </cols>
  <sheetData>
    <row r="1" spans="1:11" x14ac:dyDescent="0.25">
      <c r="A1" s="1" t="s">
        <v>12</v>
      </c>
      <c r="B1" s="1"/>
      <c r="C1" s="1"/>
    </row>
    <row r="2" spans="1:11" x14ac:dyDescent="0.25">
      <c r="A2" s="1"/>
      <c r="B2" s="1" t="s">
        <v>10</v>
      </c>
      <c r="C2" s="1" t="s">
        <v>11</v>
      </c>
    </row>
    <row r="3" spans="1:11" x14ac:dyDescent="0.25">
      <c r="B3" t="s">
        <v>24</v>
      </c>
      <c r="C3" t="s">
        <v>23</v>
      </c>
    </row>
    <row r="4" spans="1:11" x14ac:dyDescent="0.25">
      <c r="B4" t="s">
        <v>26</v>
      </c>
      <c r="C4" t="s">
        <v>25</v>
      </c>
    </row>
    <row r="5" spans="1:11" x14ac:dyDescent="0.25">
      <c r="B5" t="s">
        <v>28</v>
      </c>
      <c r="C5" t="s">
        <v>27</v>
      </c>
    </row>
    <row r="6" spans="1:11" x14ac:dyDescent="0.25">
      <c r="B6" t="s">
        <v>30</v>
      </c>
      <c r="C6" t="s">
        <v>29</v>
      </c>
    </row>
    <row r="7" spans="1:11" x14ac:dyDescent="0.25">
      <c r="B7" t="s">
        <v>32</v>
      </c>
      <c r="C7" t="s">
        <v>31</v>
      </c>
    </row>
    <row r="8" spans="1:11" x14ac:dyDescent="0.25">
      <c r="B8" t="s">
        <v>34</v>
      </c>
      <c r="C8" t="s">
        <v>33</v>
      </c>
    </row>
    <row r="9" spans="1:11" x14ac:dyDescent="0.25">
      <c r="A9" s="1"/>
      <c r="I9" s="1" t="s">
        <v>181</v>
      </c>
      <c r="J9" s="3"/>
    </row>
    <row r="10" spans="1:11" x14ac:dyDescent="0.25">
      <c r="A10" s="1" t="s">
        <v>154</v>
      </c>
      <c r="B10" s="1" t="s">
        <v>13</v>
      </c>
      <c r="C10" s="1" t="s">
        <v>11</v>
      </c>
      <c r="D10" s="1" t="s">
        <v>109</v>
      </c>
      <c r="E10" s="1" t="s">
        <v>135</v>
      </c>
      <c r="F10" s="1" t="s">
        <v>136</v>
      </c>
      <c r="G10" s="1" t="s">
        <v>134</v>
      </c>
      <c r="H10" s="1" t="s">
        <v>139</v>
      </c>
      <c r="I10" s="3" t="s">
        <v>180</v>
      </c>
      <c r="J10" s="3"/>
    </row>
    <row r="11" spans="1:11" x14ac:dyDescent="0.25">
      <c r="A11" s="3" t="s">
        <v>128</v>
      </c>
      <c r="B11" s="3" t="str">
        <f>UPPER($B$8 &amp; A11)</f>
        <v>FTDC2PARC01RFP</v>
      </c>
      <c r="C11" t="s">
        <v>35</v>
      </c>
      <c r="D11" s="3" t="s">
        <v>110</v>
      </c>
      <c r="E11" s="3" t="str">
        <f>VLOOKUP(A11,Services!$B$2:$C$12,2,FALSE)</f>
        <v>RevenueStatusListFileService.Exe</v>
      </c>
      <c r="F11" s="3" t="b">
        <f>IF(VLOOKUP(A11,Services!$B$2:$D$12,3,FALSE)&lt;&gt;0,TRUE,FALSE)</f>
        <v>1</v>
      </c>
      <c r="G11" s="3" t="str">
        <f>IF(F11,"Cluster Disk " &amp; COUNTIF(F$11:F11,TRUE),"")</f>
        <v>Cluster Disk 1</v>
      </c>
      <c r="H11" s="5" t="s">
        <v>116</v>
      </c>
      <c r="I11" s="3" t="str">
        <f>"Add-ClusterGenericServiceRole -Cluster '" &amp; $B$8 &amp; "' -ServiceName '" &amp; E11 &amp; "' -StaticAddress '" &amp; C11 &amp; IF(G11="","","' -Storage '" &amp; G11) &amp; "'  -Name '" &amp; B11 &amp; "'  -Wait 0"</f>
        <v>Add-ClusterGenericServiceRole -Cluster 'ftdc2parc01' -ServiceName 'RevenueStatusListFileService.Exe' -StaticAddress '10.107.197.166' -Storage 'Cluster Disk 1'  -Name 'FTDC2PARC01RFP'  -Wait 0</v>
      </c>
      <c r="J11" s="3" t="str">
        <f>IF(H11="","","Add-ClusterResource -Group '" &amp; B11 &amp; "'  -Name '" &amp; H11 &amp; "'  -Cluster '" &amp; $B$8 &amp; "' -ResourceType 'Generic Service'")</f>
        <v>Add-ClusterResource -Group 'FTDC2PARC01RFP'  -Name 'RefundFileService.Exe'  -Cluster 'ftdc2parc01' -ResourceType 'Generic Service'</v>
      </c>
      <c r="K11" s="3" t="str">
        <f>"Stop-ClusterGroup -Cluster '" &amp; $B$8 &amp; "' -Name '" &amp; B11 &amp; "'"</f>
        <v>Stop-ClusterGroup -Cluster 'ftdc2parc01' -Name 'FTDC2PARC01RFP'</v>
      </c>
    </row>
    <row r="12" spans="1:11" x14ac:dyDescent="0.25">
      <c r="A12" s="3" t="s">
        <v>129</v>
      </c>
      <c r="B12" s="3" t="str">
        <f t="shared" ref="B12:B18" si="0">UPPER($B$8 &amp; A12)</f>
        <v>FTDC2PARC01TFP</v>
      </c>
      <c r="C12" t="s">
        <v>36</v>
      </c>
      <c r="D12" s="3" t="s">
        <v>110</v>
      </c>
      <c r="E12" s="3" t="str">
        <f>VLOOKUP(A12,Services!$B$2:$C$12,2,FALSE)</f>
        <v>TapFileProcessorService.Exe</v>
      </c>
      <c r="F12" s="3" t="b">
        <f>IF(VLOOKUP(A12,Services!$B$2:$D$12,3,FALSE)&lt;&gt;0,TRUE,FALSE)</f>
        <v>1</v>
      </c>
      <c r="G12" s="3" t="str">
        <f>IF(F12,"Cluster Disk " &amp; COUNTIF(F$11:F12,TRUE),"")</f>
        <v>Cluster Disk 2</v>
      </c>
      <c r="H12" s="3"/>
      <c r="I12" s="3" t="str">
        <f t="shared" ref="I12:I18" si="1">"Add-ClusterGenericServiceRole -Cluster '" &amp; $B$8 &amp; "' -ServiceName '" &amp; E12 &amp; "' -StaticAddress '" &amp; C12 &amp; IF(G12="","","' -Storage '" &amp; G12) &amp; "'  -Name '" &amp; B12 &amp; "'  -Wait 0"</f>
        <v>Add-ClusterGenericServiceRole -Cluster 'ftdc2parc01' -ServiceName 'TapFileProcessorService.Exe' -StaticAddress '10.107.197.167' -Storage 'Cluster Disk 2'  -Name 'FTDC2PARC01TFP'  -Wait 0</v>
      </c>
      <c r="J12" s="3" t="str">
        <f t="shared" ref="J12:J18" si="2">IF(H12="","","Add-ClusterResource -Group '" &amp; B12 &amp; "'  -Name '" &amp; H12 &amp; "'  -Cluster '" &amp; $B$8 &amp; "' -ResourceType 'Generic Service'")</f>
        <v/>
      </c>
      <c r="K12" s="3" t="str">
        <f t="shared" ref="K12:K18" si="3">"Stop-ClusterGroup -Cluster '" &amp; $B$8 &amp; "' -Name '" &amp; B12 &amp; "'"</f>
        <v>Stop-ClusterGroup -Cluster 'ftdc2parc01' -Name 'FTDC2PARC01TFP'</v>
      </c>
    </row>
    <row r="13" spans="1:11" x14ac:dyDescent="0.25">
      <c r="A13" s="3" t="s">
        <v>132</v>
      </c>
      <c r="B13" s="3" t="str">
        <f t="shared" si="0"/>
        <v>FTDC2PARC01IDRA</v>
      </c>
      <c r="C13" t="s">
        <v>37</v>
      </c>
      <c r="D13" s="3" t="s">
        <v>111</v>
      </c>
      <c r="E13" s="3" t="str">
        <f>VLOOKUP(A13,Services!$B$2:$C$12,2,FALSE)</f>
        <v>IdraService.Exe</v>
      </c>
      <c r="F13" s="3" t="b">
        <f>IF(VLOOKUP(A13,Services!$B$2:$D$12,3,FALSE)&lt;&gt;0,TRUE,FALSE)</f>
        <v>0</v>
      </c>
      <c r="G13" s="3" t="str">
        <f>IF(F13,"Cluster Disk " &amp; COUNTIF(F$11:F13,TRUE),"")</f>
        <v/>
      </c>
      <c r="H13" s="3"/>
      <c r="I13" s="3" t="str">
        <f t="shared" si="1"/>
        <v>Add-ClusterGenericServiceRole -Cluster 'ftdc2parc01' -ServiceName 'IdraService.Exe' -StaticAddress '10.107.197.169'  -Name 'FTDC2PARC01IDRA'  -Wait 0</v>
      </c>
      <c r="J13" s="3" t="str">
        <f t="shared" si="2"/>
        <v/>
      </c>
      <c r="K13" s="3" t="str">
        <f t="shared" si="3"/>
        <v>Stop-ClusterGroup -Cluster 'ftdc2parc01' -Name 'FTDC2PARC01IDRA'</v>
      </c>
    </row>
    <row r="14" spans="1:11" x14ac:dyDescent="0.25">
      <c r="A14" s="3" t="s">
        <v>114</v>
      </c>
      <c r="B14" s="3" t="str">
        <f t="shared" si="0"/>
        <v>FTDC2PARC01SLI</v>
      </c>
      <c r="C14" t="s">
        <v>38</v>
      </c>
      <c r="D14" s="3" t="s">
        <v>111</v>
      </c>
      <c r="E14" s="3" t="str">
        <f>VLOOKUP(A14,Services!$B$2:$C$12,2,FALSE)</f>
        <v>Pare.StatusListService.Exe</v>
      </c>
      <c r="F14" s="3" t="b">
        <f>IF(VLOOKUP(A14,Services!$B$2:$D$12,3,FALSE)&lt;&gt;0,TRUE,FALSE)</f>
        <v>1</v>
      </c>
      <c r="G14" s="3" t="str">
        <f>IF(F14,"Cluster Disk " &amp; COUNTIF(F$11:F14,TRUE),"")</f>
        <v>Cluster Disk 3</v>
      </c>
      <c r="H14" s="5" t="s">
        <v>121</v>
      </c>
      <c r="I14" s="3" t="str">
        <f t="shared" si="1"/>
        <v>Add-ClusterGenericServiceRole -Cluster 'ftdc2parc01' -ServiceName 'Pare.StatusListService.Exe' -StaticAddress '10.107.197.170' -Storage 'Cluster Disk 3'  -Name 'FTDC2PARC01SLI'  -Wait 0</v>
      </c>
      <c r="J14" s="3" t="str">
        <f t="shared" si="2"/>
        <v>Add-ClusterResource -Group 'FTDC2PARC01SLI'  -Name 'ResponseFileProcessorService.Exe'  -Cluster 'ftdc2parc01' -ResourceType 'Generic Service'</v>
      </c>
      <c r="K14" s="3" t="str">
        <f t="shared" si="3"/>
        <v>Stop-ClusterGroup -Cluster 'ftdc2parc01' -Name 'FTDC2PARC01SLI'</v>
      </c>
    </row>
    <row r="15" spans="1:11" x14ac:dyDescent="0.25">
      <c r="A15" s="3" t="s">
        <v>145</v>
      </c>
      <c r="B15" s="3" t="str">
        <f t="shared" si="0"/>
        <v>FTDC2PARC01SSBA</v>
      </c>
      <c r="C15" t="s">
        <v>39</v>
      </c>
      <c r="D15" s="3" t="s">
        <v>112</v>
      </c>
      <c r="E15" s="3" t="e">
        <f>VLOOKUP(A15,Services!$B$2:$C$12,2,FALSE)</f>
        <v>#N/A</v>
      </c>
      <c r="F15" s="3" t="e">
        <f>IF(VLOOKUP(A15,Services!$B$2:$D$12,3,FALSE)&lt;&gt;0,TRUE,FALSE)</f>
        <v>#N/A</v>
      </c>
      <c r="G15" s="3" t="e">
        <f>IF(F15,"Cluster Disk " &amp; COUNTIF(F$11:F15,TRUE),"")</f>
        <v>#N/A</v>
      </c>
      <c r="H15" s="3"/>
      <c r="I15" s="3" t="e">
        <f t="shared" si="1"/>
        <v>#N/A</v>
      </c>
      <c r="J15" s="3" t="str">
        <f t="shared" si="2"/>
        <v/>
      </c>
      <c r="K15" s="3" t="str">
        <f t="shared" si="3"/>
        <v>Stop-ClusterGroup -Cluster 'ftdc2parc01' -Name 'FTDC2PARC01SSBA'</v>
      </c>
    </row>
    <row r="16" spans="1:11" x14ac:dyDescent="0.25">
      <c r="A16" s="3" t="s">
        <v>130</v>
      </c>
      <c r="B16" s="3" t="str">
        <f t="shared" si="0"/>
        <v>FTDC2PARC01ARM</v>
      </c>
      <c r="C16" t="s">
        <v>40</v>
      </c>
      <c r="D16" s="3" t="s">
        <v>112</v>
      </c>
      <c r="E16" s="3" t="str">
        <f>VLOOKUP(A16,Services!$B$2:$C$12,2,FALSE)</f>
        <v>AuthorisationGatewayService.Exe</v>
      </c>
      <c r="F16" s="3" t="b">
        <f>IF(VLOOKUP(A16,Services!$B$2:$D$12,3,FALSE)&lt;&gt;0,TRUE,FALSE)</f>
        <v>0</v>
      </c>
      <c r="G16" s="3" t="str">
        <f>IF(F16,"Cluster Disk " &amp; COUNTIF(F$11:F16,TRUE),"")</f>
        <v/>
      </c>
      <c r="H16" s="3"/>
      <c r="I16" s="3" t="str">
        <f t="shared" si="1"/>
        <v>Add-ClusterGenericServiceRole -Cluster 'ftdc2parc01' -ServiceName 'AuthorisationGatewayService.Exe' -StaticAddress '10.107.197.172'  -Name 'FTDC2PARC01ARM'  -Wait 0</v>
      </c>
      <c r="J16" s="3" t="str">
        <f t="shared" si="2"/>
        <v/>
      </c>
      <c r="K16" s="3" t="str">
        <f t="shared" si="3"/>
        <v>Stop-ClusterGroup -Cluster 'ftdc2parc01' -Name 'FTDC2PARC01ARM'</v>
      </c>
    </row>
    <row r="17" spans="1:11" x14ac:dyDescent="0.25">
      <c r="A17" s="3" t="s">
        <v>131</v>
      </c>
      <c r="B17" s="3" t="str">
        <f t="shared" si="0"/>
        <v>FTDC2PARC01SRP</v>
      </c>
      <c r="C17" s="3" t="s">
        <v>41</v>
      </c>
      <c r="D17" s="3" t="s">
        <v>113</v>
      </c>
      <c r="E17" s="3" t="str">
        <f>VLOOKUP(A17,Services!$B$2:$C$12,2,FALSE)</f>
        <v>SettlementFileResponseService.Exe</v>
      </c>
      <c r="F17" s="3" t="b">
        <f>IF(VLOOKUP(A17,Services!$B$2:$D$12,3,FALSE)&lt;&gt;0,TRUE,FALSE)</f>
        <v>1</v>
      </c>
      <c r="G17" s="3" t="str">
        <f>IF(F17,"Cluster Disk " &amp; COUNTIF(F$11:F17,TRUE),"")</f>
        <v>Cluster Disk 4</v>
      </c>
      <c r="H17" s="5" t="s">
        <v>123</v>
      </c>
      <c r="I17" s="3" t="str">
        <f t="shared" si="1"/>
        <v>Add-ClusterGenericServiceRole -Cluster 'ftdc2parc01' -ServiceName 'SettlementFileResponseService.Exe' -StaticAddress '10.107.197.173' -Storage 'Cluster Disk 4'  -Name 'FTDC2PARC01SRP'  -Wait 0</v>
      </c>
      <c r="J17" s="3" t="str">
        <f t="shared" si="2"/>
        <v>Add-ClusterResource -Group 'FTDC2PARC01SRP'  -Name 'Pare.SettlementValidationResultFileProcessingService.Exe'  -Cluster 'ftdc2parc01' -ResourceType 'Generic Service'</v>
      </c>
      <c r="K17" s="3" t="str">
        <f t="shared" si="3"/>
        <v>Stop-ClusterGroup -Cluster 'ftdc2parc01' -Name 'FTDC2PARC01SRP'</v>
      </c>
    </row>
    <row r="18" spans="1:11" x14ac:dyDescent="0.25">
      <c r="A18" s="3" t="s">
        <v>133</v>
      </c>
      <c r="B18" s="3" t="str">
        <f t="shared" si="0"/>
        <v>FTDC2PARC01TDRP</v>
      </c>
      <c r="C18" s="3" t="s">
        <v>42</v>
      </c>
      <c r="D18" s="3" t="s">
        <v>113</v>
      </c>
      <c r="E18" s="3" t="str">
        <f>VLOOKUP(A18,Services!$B$2:$C$12,2,FALSE)</f>
        <v>TravelDayRevisionService.Exe</v>
      </c>
      <c r="F18" s="3" t="b">
        <f>IF(VLOOKUP(A18,Services!$B$2:$D$12,3,FALSE)&lt;&gt;0,TRUE,FALSE)</f>
        <v>1</v>
      </c>
      <c r="G18" s="3" t="str">
        <f>IF(F18,"Cluster Disk " &amp; COUNTIF(F$11:F18,TRUE),"")</f>
        <v>Cluster Disk 5</v>
      </c>
      <c r="H18" s="3"/>
      <c r="I18" s="3" t="str">
        <f t="shared" si="1"/>
        <v>Add-ClusterGenericServiceRole -Cluster 'ftdc2parc01' -ServiceName 'TravelDayRevisionService.Exe' -StaticAddress '10.107.197.174' -Storage 'Cluster Disk 5'  -Name 'FTDC2PARC01TDRP'  -Wait 0</v>
      </c>
      <c r="J18" s="3" t="str">
        <f t="shared" si="2"/>
        <v/>
      </c>
      <c r="K18" s="3" t="str">
        <f t="shared" si="3"/>
        <v>Stop-ClusterGroup -Cluster 'ftdc2parc01' -Name 'FTDC2PARC01TDRP'</v>
      </c>
    </row>
    <row r="19" spans="1:11" x14ac:dyDescent="0.25">
      <c r="K19" s="3"/>
    </row>
    <row r="20" spans="1:11" x14ac:dyDescent="0.25">
      <c r="A20" s="3" t="s">
        <v>146</v>
      </c>
      <c r="B20" s="3" t="str">
        <f>UPPER($B$8 &amp; A20)</f>
        <v>FTDC2PARC01NOTUSED</v>
      </c>
      <c r="C20" s="3" t="s">
        <v>43</v>
      </c>
      <c r="D20" s="3"/>
      <c r="E20" s="3"/>
      <c r="F20" s="3"/>
      <c r="G20" s="3" t="str">
        <f>IF(F20,"Cluster Disk " &amp; COUNTIF(F$11:F20,TRUE),"")</f>
        <v/>
      </c>
      <c r="H20" s="3"/>
      <c r="I20" s="3"/>
      <c r="J20" s="3" t="str">
        <f>IF(H20="","","&lt;Service Name='" &amp;H20&amp;"'/&gt;")</f>
        <v/>
      </c>
      <c r="K20" s="3" t="str">
        <f>IF(H20="","","&lt;/GenericService&gt;")</f>
        <v/>
      </c>
    </row>
    <row r="22" spans="1:11" x14ac:dyDescent="0.25">
      <c r="A22" s="1" t="s">
        <v>171</v>
      </c>
      <c r="B22" s="3"/>
      <c r="C22" s="3"/>
      <c r="D22" s="3"/>
      <c r="E22" s="3"/>
      <c r="F22" s="3"/>
      <c r="G22" s="3"/>
    </row>
    <row r="23" spans="1:11" x14ac:dyDescent="0.25">
      <c r="A23" s="4" t="s">
        <v>154</v>
      </c>
      <c r="B23" s="1" t="s">
        <v>179</v>
      </c>
      <c r="C23" s="4" t="s">
        <v>169</v>
      </c>
      <c r="D23" s="4" t="s">
        <v>170</v>
      </c>
      <c r="E23" s="4" t="s">
        <v>171</v>
      </c>
      <c r="F23" s="4" t="s">
        <v>155</v>
      </c>
      <c r="G23" s="4" t="s">
        <v>156</v>
      </c>
    </row>
    <row r="24" spans="1:11" s="3" customFormat="1" x14ac:dyDescent="0.25">
      <c r="A24" s="5" t="str">
        <f>Services!B16</f>
        <v>RFP</v>
      </c>
      <c r="B24" s="3" t="str">
        <f>UPPER($B$8 &amp; A24)</f>
        <v>FTDC2PARC01RFP</v>
      </c>
      <c r="C24" s="5" t="str">
        <f>Services!C16</f>
        <v>Cluster Disk 1</v>
      </c>
      <c r="D24" s="5" t="str">
        <f>Services!D16</f>
        <v>F</v>
      </c>
      <c r="E24" s="5" t="str">
        <f>Services!E16</f>
        <v>RefundFiles</v>
      </c>
      <c r="F24" s="5" t="str">
        <f>"\\" &amp; B24 &amp; "\" &amp; Services!F16</f>
        <v>\\FTDC2PARC01RFP\RefundFiles</v>
      </c>
      <c r="G24" s="5" t="str">
        <f>Services!G16</f>
        <v>zsvcPare</v>
      </c>
    </row>
    <row r="25" spans="1:11" x14ac:dyDescent="0.25">
      <c r="A25" s="5" t="str">
        <f>Services!B17</f>
        <v>RFP</v>
      </c>
      <c r="B25" s="3" t="str">
        <f>UPPER($B$8 &amp; A25)</f>
        <v>FTDC2PARC01RFP</v>
      </c>
      <c r="C25" s="5" t="str">
        <f>Services!C17</f>
        <v>Cluster Disk 1</v>
      </c>
      <c r="D25" s="5" t="str">
        <f>Services!D17</f>
        <v>F</v>
      </c>
      <c r="E25" s="5" t="str">
        <f>Services!E17</f>
        <v>RevenueStatusListFiles</v>
      </c>
      <c r="F25" s="5" t="str">
        <f>"\\" &amp; B25 &amp; "\" &amp; Services!F17</f>
        <v>\\FTDC2PARC01RFP\RevenueStatusListFiles</v>
      </c>
      <c r="G25" s="5" t="str">
        <f>Services!G17</f>
        <v>zsvcPare</v>
      </c>
    </row>
    <row r="26" spans="1:11" x14ac:dyDescent="0.25">
      <c r="A26" s="5" t="str">
        <f>Services!B18</f>
        <v>SLI</v>
      </c>
      <c r="B26" s="3" t="str">
        <f t="shared" ref="B26:B32" si="4">UPPER($B$8 &amp; A26)</f>
        <v>FTDC2PARC01SLI</v>
      </c>
      <c r="C26" s="5" t="str">
        <f>Services!C18</f>
        <v>Cluster Disk 3</v>
      </c>
      <c r="D26" s="5" t="str">
        <f>Services!D18</f>
        <v>H</v>
      </c>
      <c r="E26" s="5" t="str">
        <f>Services!E18</f>
        <v>StatusList</v>
      </c>
      <c r="F26" s="5" t="str">
        <f>"\\" &amp; B26 &amp; "\" &amp; Services!F18</f>
        <v>\\FTDC2PARC01SLI\StatusList</v>
      </c>
      <c r="G26" s="5" t="str">
        <f>Services!G18</f>
        <v>zsvcPare,zsvcFTM</v>
      </c>
    </row>
    <row r="27" spans="1:11" x14ac:dyDescent="0.25">
      <c r="A27" s="5" t="str">
        <f>Services!B19</f>
        <v>SLI</v>
      </c>
      <c r="B27" s="3" t="str">
        <f t="shared" si="4"/>
        <v>FTDC2PARC01SLI</v>
      </c>
      <c r="C27" s="5" t="str">
        <f>Services!C19</f>
        <v>Cluster Disk 3</v>
      </c>
      <c r="D27" s="5" t="str">
        <f>Services!D19</f>
        <v>H</v>
      </c>
      <c r="E27" s="5" t="str">
        <f>Services!E19</f>
        <v>PareResponseFiles, PareResponseFiles\Unprocessed, PareResponseFiles\Loading, PareResponseFiles\Processed, PareResponseFiles\Failed, PareResponseFiles\Invalid</v>
      </c>
      <c r="F27" s="5" t="str">
        <f>"\\" &amp; B27 &amp; "\" &amp; Services!F19</f>
        <v>\\FTDC2PARC01SLI\PareResponseFiles</v>
      </c>
      <c r="G27" s="5" t="str">
        <f>Services!G19</f>
        <v>zsvcPare,zsvcFTM</v>
      </c>
    </row>
    <row r="28" spans="1:11" x14ac:dyDescent="0.25">
      <c r="A28" s="5" t="str">
        <f>Services!B20</f>
        <v>SRP</v>
      </c>
      <c r="B28" s="3" t="str">
        <f t="shared" si="4"/>
        <v>FTDC2PARC01SRP</v>
      </c>
      <c r="C28" s="5" t="str">
        <f>Services!C20</f>
        <v>Cluster Disk 4</v>
      </c>
      <c r="D28" s="5" t="str">
        <f>Services!D20</f>
        <v>I</v>
      </c>
      <c r="E28" s="5" t="str">
        <f>Services!E20</f>
        <v>SettlementResponseFiles, SettlementResponseFiles\Unprocessed</v>
      </c>
      <c r="F28" s="5" t="str">
        <f>"\\" &amp; B28 &amp; "\" &amp; Services!F20</f>
        <v>\\FTDC2PARC01SRP\SettlementResponseFiles</v>
      </c>
      <c r="G28" s="5" t="str">
        <f>Services!G20</f>
        <v>zsvcPare,zsvcFTM</v>
      </c>
    </row>
    <row r="29" spans="1:11" x14ac:dyDescent="0.25">
      <c r="A29" s="5" t="str">
        <f>Services!B21</f>
        <v>SRP</v>
      </c>
      <c r="B29" s="3" t="str">
        <f t="shared" si="4"/>
        <v>FTDC2PARC01SRP</v>
      </c>
      <c r="C29" s="5" t="str">
        <f>Services!C21</f>
        <v>Cluster Disk 4</v>
      </c>
      <c r="D29" s="5" t="str">
        <f>Services!D21</f>
        <v>I</v>
      </c>
      <c r="E29" s="5" t="str">
        <f>Services!E21</f>
        <v>SettlementValidationResult, SettlementValidationResult\Unprocessed</v>
      </c>
      <c r="F29" s="5" t="str">
        <f>"\\" &amp; B29 &amp; "\" &amp; Services!F21</f>
        <v>\\FTDC2PARC01SRP\SettlementValidationResult</v>
      </c>
      <c r="G29" s="5" t="str">
        <f>Services!G21</f>
        <v>zsvcPare,zsvcFTM</v>
      </c>
    </row>
    <row r="30" spans="1:11" x14ac:dyDescent="0.25">
      <c r="A30" s="5" t="str">
        <f>Services!B22</f>
        <v>TDRP</v>
      </c>
      <c r="B30" s="3" t="str">
        <f t="shared" si="4"/>
        <v>FTDC2PARC01TDRP</v>
      </c>
      <c r="C30" s="5" t="str">
        <f>Services!C22</f>
        <v>Cluster Disk 5</v>
      </c>
      <c r="D30" s="5" t="str">
        <f>Services!D22</f>
        <v>J</v>
      </c>
      <c r="E30" s="5" t="str">
        <f>Services!E22</f>
        <v>TdrFileProcessor, TdrFileProcessor\Unprocessed, TdrFileProcessor\Loading, TdrFileProcessor\Processed, TdrFileProcessor\Failed, TdrFileProcessor\Invalid</v>
      </c>
      <c r="F30" s="5" t="str">
        <f>"\\" &amp; B30 &amp; "\" &amp; Services!F22</f>
        <v>\\FTDC2PARC01TDRP\TdrFileProcessor</v>
      </c>
      <c r="G30" s="5" t="str">
        <f>Services!G22</f>
        <v>zsvcPare,zsvcFAE</v>
      </c>
    </row>
    <row r="31" spans="1:11" x14ac:dyDescent="0.25">
      <c r="A31" s="5" t="str">
        <f>Services!B23</f>
        <v>TFP</v>
      </c>
      <c r="B31" s="3" t="str">
        <f t="shared" si="4"/>
        <v>FTDC2PARC01TFP</v>
      </c>
      <c r="C31" s="5" t="str">
        <f>Services!C23</f>
        <v>Cluster Disk 2</v>
      </c>
      <c r="D31" s="5" t="str">
        <f>Services!D23</f>
        <v>G</v>
      </c>
      <c r="E31" s="5" t="str">
        <f>Services!E23</f>
        <v>TapResultFile</v>
      </c>
      <c r="F31" s="5" t="str">
        <f>"\\" &amp; B31 &amp; "\" &amp; Services!F23</f>
        <v>\\FTDC2PARC01TFP\TapResultFile</v>
      </c>
      <c r="G31" s="5" t="str">
        <f>Services!G23</f>
        <v>zsvcPare,zsvcFTM</v>
      </c>
    </row>
    <row r="32" spans="1:11" x14ac:dyDescent="0.25">
      <c r="A32" s="5" t="str">
        <f>Services!B24</f>
        <v>TFP</v>
      </c>
      <c r="B32" s="3" t="str">
        <f t="shared" si="4"/>
        <v>FTDC2PARC01TFP</v>
      </c>
      <c r="C32" s="5" t="str">
        <f>Services!C24</f>
        <v>Cluster Disk 2</v>
      </c>
      <c r="D32" s="5" t="str">
        <f>Services!D24</f>
        <v>G</v>
      </c>
      <c r="E32" s="5" t="str">
        <f>Services!E24</f>
        <v>TapFileProcessor, TapFileProcessor\Unprocessed, TapFileProcessor\Loading, TapFileProcessor\Processed, TapFileProcessor\Failed,TapFileProcessor\Invalid</v>
      </c>
      <c r="F32" s="5" t="str">
        <f>"\\" &amp; B32 &amp; "\" &amp; Services!F24</f>
        <v>\\FTDC2PARC01TFP\TapFileProcessor</v>
      </c>
      <c r="G32" s="5" t="str">
        <f>Services!G24</f>
        <v>zsvcPare,zsvcFTM</v>
      </c>
    </row>
    <row r="33" spans="1:7" x14ac:dyDescent="0.25">
      <c r="A33" s="5"/>
      <c r="B33" s="3"/>
      <c r="C33" s="5"/>
      <c r="D33" s="5"/>
      <c r="E33" s="5"/>
      <c r="F33" s="5"/>
      <c r="G33" s="5"/>
    </row>
    <row r="34" spans="1:7" s="3" customFormat="1" x14ac:dyDescent="0.25">
      <c r="A34" s="5" t="str">
        <f>Services!C26</f>
        <v>Pare EOD Box</v>
      </c>
      <c r="B34" s="3" t="s">
        <v>187</v>
      </c>
      <c r="D34" s="5" t="str">
        <f>Services!D26</f>
        <v>D</v>
      </c>
      <c r="E34" s="5" t="str">
        <f>Services!E26</f>
        <v>RequestCardPayment</v>
      </c>
      <c r="F34" s="5" t="str">
        <f>"\\" &amp; B34 &amp; "\" &amp; Services!F26</f>
        <v>\\FTDC2PAI001\RequestCardPayment</v>
      </c>
      <c r="G34" s="5" t="str">
        <f>Services!G26</f>
        <v>zsvcPare,zsvcFTM</v>
      </c>
    </row>
    <row r="35" spans="1:7" x14ac:dyDescent="0.25">
      <c r="A35" s="5"/>
      <c r="B35" s="3"/>
      <c r="C35" s="3"/>
      <c r="D35" s="5"/>
      <c r="E35" s="5"/>
      <c r="F35" s="5"/>
      <c r="G3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J4" workbookViewId="0">
      <selection activeCell="J11" sqref="J11"/>
    </sheetView>
  </sheetViews>
  <sheetFormatPr defaultRowHeight="15" x14ac:dyDescent="0.25"/>
  <cols>
    <col min="1" max="1" width="17.5703125" customWidth="1"/>
    <col min="2" max="2" width="22.5703125" bestFit="1" customWidth="1"/>
    <col min="3" max="3" width="17.140625" customWidth="1"/>
    <col min="4" max="4" width="15.85546875" bestFit="1" customWidth="1"/>
    <col min="5" max="5" width="34.5703125" customWidth="1"/>
    <col min="6" max="6" width="44.85546875" bestFit="1" customWidth="1"/>
    <col min="7" max="7" width="16.5703125" bestFit="1" customWidth="1"/>
    <col min="8" max="8" width="54.7109375" bestFit="1" customWidth="1"/>
    <col min="9" max="9" width="179.5703125" bestFit="1" customWidth="1"/>
    <col min="10" max="10" width="159.5703125" bestFit="1" customWidth="1"/>
    <col min="11" max="11" width="64.5703125" bestFit="1" customWidth="1"/>
  </cols>
  <sheetData>
    <row r="1" spans="1:11" x14ac:dyDescent="0.25">
      <c r="A1" s="1" t="s">
        <v>12</v>
      </c>
      <c r="B1" s="1"/>
      <c r="C1" s="1"/>
    </row>
    <row r="2" spans="1:11" x14ac:dyDescent="0.25">
      <c r="A2" s="1"/>
      <c r="B2" s="1" t="s">
        <v>10</v>
      </c>
      <c r="C2" s="1" t="s">
        <v>11</v>
      </c>
    </row>
    <row r="3" spans="1:11" x14ac:dyDescent="0.25">
      <c r="B3" t="s">
        <v>87</v>
      </c>
      <c r="C3" t="s">
        <v>86</v>
      </c>
    </row>
    <row r="4" spans="1:11" x14ac:dyDescent="0.25">
      <c r="B4" t="s">
        <v>89</v>
      </c>
      <c r="C4" t="s">
        <v>88</v>
      </c>
    </row>
    <row r="5" spans="1:11" x14ac:dyDescent="0.25">
      <c r="B5" t="s">
        <v>91</v>
      </c>
      <c r="C5" t="s">
        <v>90</v>
      </c>
    </row>
    <row r="6" spans="1:11" x14ac:dyDescent="0.25">
      <c r="B6" t="s">
        <v>93</v>
      </c>
      <c r="C6" t="s">
        <v>92</v>
      </c>
    </row>
    <row r="7" spans="1:11" x14ac:dyDescent="0.25">
      <c r="B7" t="s">
        <v>95</v>
      </c>
      <c r="C7" t="s">
        <v>94</v>
      </c>
    </row>
    <row r="8" spans="1:11" x14ac:dyDescent="0.25">
      <c r="B8" t="s">
        <v>97</v>
      </c>
      <c r="C8" t="s">
        <v>96</v>
      </c>
    </row>
    <row r="9" spans="1:11" x14ac:dyDescent="0.25">
      <c r="A9" s="1"/>
      <c r="I9" s="1" t="s">
        <v>181</v>
      </c>
      <c r="J9" s="3"/>
    </row>
    <row r="10" spans="1:11" x14ac:dyDescent="0.25">
      <c r="A10" s="1" t="s">
        <v>154</v>
      </c>
      <c r="B10" s="1" t="s">
        <v>13</v>
      </c>
      <c r="C10" s="1" t="s">
        <v>11</v>
      </c>
      <c r="D10" s="1" t="s">
        <v>109</v>
      </c>
      <c r="E10" s="1" t="s">
        <v>135</v>
      </c>
      <c r="F10" s="1" t="s">
        <v>136</v>
      </c>
      <c r="G10" s="1" t="s">
        <v>134</v>
      </c>
      <c r="H10" s="1" t="s">
        <v>139</v>
      </c>
      <c r="I10" s="3" t="s">
        <v>180</v>
      </c>
      <c r="J10" s="3"/>
    </row>
    <row r="11" spans="1:11" x14ac:dyDescent="0.25">
      <c r="A11" s="3" t="s">
        <v>128</v>
      </c>
      <c r="B11" s="3" t="str">
        <f>UPPER($B$8 &amp; A11)</f>
        <v>FTDC5PARC01RFP</v>
      </c>
      <c r="C11" t="s">
        <v>98</v>
      </c>
      <c r="D11" s="3" t="s">
        <v>110</v>
      </c>
      <c r="E11" s="3" t="str">
        <f>VLOOKUP(A11,Services!$B$2:$C$12,2,FALSE)</f>
        <v>RevenueStatusListFileService.Exe</v>
      </c>
      <c r="F11" s="3" t="b">
        <f>IF(VLOOKUP(A11,Services!$B$2:$D$12,3,FALSE)&lt;&gt;0,TRUE,FALSE)</f>
        <v>1</v>
      </c>
      <c r="G11" s="3" t="str">
        <f>IF(F11,"Cluster Disk " &amp; COUNTIF(F$11:F11,TRUE),"")</f>
        <v>Cluster Disk 1</v>
      </c>
      <c r="H11" s="5" t="s">
        <v>116</v>
      </c>
      <c r="I11" s="3" t="str">
        <f>"Add-ClusterGenericServiceRole -Cluster '" &amp; $B$8 &amp; "' -ServiceName '" &amp; E11 &amp; "' -StaticAddress '" &amp; C11 &amp; IF(G11="","","' -Storage '" &amp; G11) &amp; "'  -Name '" &amp; B11 &amp; "'  -Wait 0"</f>
        <v>Add-ClusterGenericServiceRole -Cluster 'FTDC5PARC01' -ServiceName 'RevenueStatusListFileService.Exe' -StaticAddress '10.133.167.56' -Storage 'Cluster Disk 1'  -Name 'FTDC5PARC01RFP'  -Wait 0</v>
      </c>
      <c r="J11" s="3" t="str">
        <f>IF(H11="","","Add-ClusterResource -Group '" &amp; B11 &amp; "'  -Name '" &amp; H11 &amp; "'  -Cluster '" &amp; $B$8 &amp; "' -ResourceType 'Generic Service'")</f>
        <v>Add-ClusterResource -Group 'FTDC5PARC01RFP'  -Name 'RefundFileService.Exe'  -Cluster 'FTDC5PARC01' -ResourceType 'Generic Service'</v>
      </c>
      <c r="K11" s="3" t="str">
        <f>"Stop-ClusterGroup -Cluster '" &amp; $B$8 &amp; "' -Name '" &amp; B11 &amp; "'"</f>
        <v>Stop-ClusterGroup -Cluster 'FTDC5PARC01' -Name 'FTDC5PARC01RFP'</v>
      </c>
    </row>
    <row r="12" spans="1:11" x14ac:dyDescent="0.25">
      <c r="A12" s="3" t="s">
        <v>129</v>
      </c>
      <c r="B12" s="3" t="str">
        <f t="shared" ref="B12:B19" si="0">UPPER($B$8 &amp; A12)</f>
        <v>FTDC5PARC01TFP</v>
      </c>
      <c r="C12" t="s">
        <v>99</v>
      </c>
      <c r="D12" s="3" t="s">
        <v>110</v>
      </c>
      <c r="E12" s="3" t="str">
        <f>VLOOKUP(A12,Services!$B$2:$C$12,2,FALSE)</f>
        <v>TapFileProcessorService.Exe</v>
      </c>
      <c r="F12" s="3" t="b">
        <f>IF(VLOOKUP(A12,Services!$B$2:$D$12,3,FALSE)&lt;&gt;0,TRUE,FALSE)</f>
        <v>1</v>
      </c>
      <c r="G12" s="3" t="str">
        <f>IF(F12,"Cluster Disk " &amp; COUNTIF(F$11:F12,TRUE),"")</f>
        <v>Cluster Disk 2</v>
      </c>
      <c r="H12" s="3"/>
      <c r="I12" s="3" t="str">
        <f t="shared" ref="I12:I18" si="1">"Add-ClusterGenericServiceRole -Cluster '" &amp; $B$8 &amp; "' -ServiceName '" &amp; E12 &amp; "' -StaticAddress '" &amp; C12 &amp; IF(G12="","","' -Storage '" &amp; G12) &amp; "'  -Name '" &amp; B12 &amp; "'  -Wait 0"</f>
        <v>Add-ClusterGenericServiceRole -Cluster 'FTDC5PARC01' -ServiceName 'TapFileProcessorService.Exe' -StaticAddress '10.133.167.57' -Storage 'Cluster Disk 2'  -Name 'FTDC5PARC01TFP'  -Wait 0</v>
      </c>
      <c r="J12" s="3" t="str">
        <f t="shared" ref="J12:J18" si="2">IF(H12="","","Add-ClusterResource -Group '" &amp; B12 &amp; "'  -Name '" &amp; H12 &amp; "'  -Cluster '" &amp; $B$8 &amp; "' -ResourceType 'Generic Service'")</f>
        <v/>
      </c>
      <c r="K12" s="3" t="str">
        <f t="shared" ref="K12:K18" si="3">"Stop-ClusterGroup -Cluster '" &amp; $B$8 &amp; "' -Name '" &amp; B12 &amp; "'"</f>
        <v>Stop-ClusterGroup -Cluster 'FTDC5PARC01' -Name 'FTDC5PARC01TFP'</v>
      </c>
    </row>
    <row r="13" spans="1:11" x14ac:dyDescent="0.25">
      <c r="A13" s="3" t="s">
        <v>132</v>
      </c>
      <c r="B13" s="3" t="str">
        <f t="shared" si="0"/>
        <v>FTDC5PARC01IDRA</v>
      </c>
      <c r="C13" t="s">
        <v>100</v>
      </c>
      <c r="D13" s="3" t="s">
        <v>111</v>
      </c>
      <c r="E13" s="3" t="str">
        <f>VLOOKUP(A13,Services!$B$2:$C$12,2,FALSE)</f>
        <v>IdraService.Exe</v>
      </c>
      <c r="F13" s="3" t="b">
        <f>IF(VLOOKUP(A13,Services!$B$2:$D$12,3,FALSE)&lt;&gt;0,TRUE,FALSE)</f>
        <v>0</v>
      </c>
      <c r="G13" s="3" t="str">
        <f>IF(F13,"Cluster Disk " &amp; COUNTIF(F$11:F13,TRUE),"")</f>
        <v/>
      </c>
      <c r="H13" s="3"/>
      <c r="I13" s="3" t="str">
        <f t="shared" si="1"/>
        <v>Add-ClusterGenericServiceRole -Cluster 'FTDC5PARC01' -ServiceName 'IdraService.Exe' -StaticAddress '10.133.167.59'  -Name 'FTDC5PARC01IDRA'  -Wait 0</v>
      </c>
      <c r="J13" s="3" t="str">
        <f t="shared" si="2"/>
        <v/>
      </c>
      <c r="K13" s="3" t="str">
        <f t="shared" si="3"/>
        <v>Stop-ClusterGroup -Cluster 'FTDC5PARC01' -Name 'FTDC5PARC01IDRA'</v>
      </c>
    </row>
    <row r="14" spans="1:11" x14ac:dyDescent="0.25">
      <c r="A14" s="3" t="s">
        <v>114</v>
      </c>
      <c r="B14" s="3" t="str">
        <f t="shared" si="0"/>
        <v>FTDC5PARC01SLI</v>
      </c>
      <c r="C14" t="s">
        <v>101</v>
      </c>
      <c r="D14" s="3" t="s">
        <v>111</v>
      </c>
      <c r="E14" s="3" t="str">
        <f>VLOOKUP(A14,Services!$B$2:$C$12,2,FALSE)</f>
        <v>Pare.StatusListService.Exe</v>
      </c>
      <c r="F14" s="3" t="b">
        <f>IF(VLOOKUP(A14,Services!$B$2:$D$12,3,FALSE)&lt;&gt;0,TRUE,FALSE)</f>
        <v>1</v>
      </c>
      <c r="G14" s="3" t="str">
        <f>IF(F14,"Cluster Disk " &amp; COUNTIF(F$11:F14,TRUE),"")</f>
        <v>Cluster Disk 3</v>
      </c>
      <c r="H14" s="5" t="s">
        <v>121</v>
      </c>
      <c r="I14" s="3" t="str">
        <f t="shared" si="1"/>
        <v>Add-ClusterGenericServiceRole -Cluster 'FTDC5PARC01' -ServiceName 'Pare.StatusListService.Exe' -StaticAddress '10.133.167.60' -Storage 'Cluster Disk 3'  -Name 'FTDC5PARC01SLI'  -Wait 0</v>
      </c>
      <c r="J14" s="3" t="str">
        <f t="shared" si="2"/>
        <v>Add-ClusterResource -Group 'FTDC5PARC01SLI'  -Name 'ResponseFileProcessorService.Exe'  -Cluster 'FTDC5PARC01' -ResourceType 'Generic Service'</v>
      </c>
      <c r="K14" s="3" t="str">
        <f t="shared" si="3"/>
        <v>Stop-ClusterGroup -Cluster 'FTDC5PARC01' -Name 'FTDC5PARC01SLI'</v>
      </c>
    </row>
    <row r="15" spans="1:11" x14ac:dyDescent="0.25">
      <c r="A15" s="3" t="s">
        <v>145</v>
      </c>
      <c r="B15" s="3" t="str">
        <f t="shared" si="0"/>
        <v>FTDC5PARC01SSBA</v>
      </c>
      <c r="C15" t="s">
        <v>102</v>
      </c>
      <c r="D15" s="3" t="s">
        <v>112</v>
      </c>
      <c r="E15" s="3" t="e">
        <f>VLOOKUP(A15,Services!$B$2:$C$12,2,FALSE)</f>
        <v>#N/A</v>
      </c>
      <c r="F15" s="3" t="e">
        <f>IF(VLOOKUP(A15,Services!$B$2:$D$12,3,FALSE)&lt;&gt;0,TRUE,FALSE)</f>
        <v>#N/A</v>
      </c>
      <c r="G15" s="3" t="e">
        <f>IF(F15,"Cluster Disk " &amp; COUNTIF(F$11:F15,TRUE),"")</f>
        <v>#N/A</v>
      </c>
      <c r="H15" s="3"/>
      <c r="I15" s="3" t="e">
        <f t="shared" si="1"/>
        <v>#N/A</v>
      </c>
      <c r="J15" s="3" t="str">
        <f t="shared" si="2"/>
        <v/>
      </c>
      <c r="K15" s="3" t="str">
        <f t="shared" si="3"/>
        <v>Stop-ClusterGroup -Cluster 'FTDC5PARC01' -Name 'FTDC5PARC01SSBA'</v>
      </c>
    </row>
    <row r="16" spans="1:11" x14ac:dyDescent="0.25">
      <c r="A16" s="3" t="s">
        <v>130</v>
      </c>
      <c r="B16" s="3" t="str">
        <f t="shared" si="0"/>
        <v>FTDC5PARC01ARM</v>
      </c>
      <c r="C16" t="s">
        <v>103</v>
      </c>
      <c r="D16" s="3" t="s">
        <v>112</v>
      </c>
      <c r="E16" s="3" t="str">
        <f>VLOOKUP(A16,Services!$B$2:$C$12,2,FALSE)</f>
        <v>AuthorisationGatewayService.Exe</v>
      </c>
      <c r="F16" s="3" t="b">
        <f>IF(VLOOKUP(A16,Services!$B$2:$D$12,3,FALSE)&lt;&gt;0,TRUE,FALSE)</f>
        <v>0</v>
      </c>
      <c r="G16" s="3" t="str">
        <f>IF(F16,"Cluster Disk " &amp; COUNTIF(F$11:F16,TRUE),"")</f>
        <v/>
      </c>
      <c r="H16" s="3"/>
      <c r="I16" s="3" t="str">
        <f t="shared" si="1"/>
        <v>Add-ClusterGenericServiceRole -Cluster 'FTDC5PARC01' -ServiceName 'AuthorisationGatewayService.Exe' -StaticAddress '10.133.167.62'  -Name 'FTDC5PARC01ARM'  -Wait 0</v>
      </c>
      <c r="J16" s="3" t="str">
        <f t="shared" si="2"/>
        <v/>
      </c>
      <c r="K16" s="3" t="str">
        <f t="shared" si="3"/>
        <v>Stop-ClusterGroup -Cluster 'FTDC5PARC01' -Name 'FTDC5PARC01ARM'</v>
      </c>
    </row>
    <row r="17" spans="1:11" x14ac:dyDescent="0.25">
      <c r="A17" s="3" t="s">
        <v>131</v>
      </c>
      <c r="B17" s="3" t="str">
        <f t="shared" si="0"/>
        <v>FTDC5PARC01SRP</v>
      </c>
      <c r="C17" t="s">
        <v>104</v>
      </c>
      <c r="D17" s="3" t="s">
        <v>113</v>
      </c>
      <c r="E17" s="3" t="str">
        <f>VLOOKUP(A17,Services!$B$2:$C$12,2,FALSE)</f>
        <v>SettlementFileResponseService.Exe</v>
      </c>
      <c r="F17" s="3" t="b">
        <f>IF(VLOOKUP(A17,Services!$B$2:$D$12,3,FALSE)&lt;&gt;0,TRUE,FALSE)</f>
        <v>1</v>
      </c>
      <c r="G17" s="3" t="str">
        <f>IF(F17,"Cluster Disk " &amp; COUNTIF(F$11:F17,TRUE),"")</f>
        <v>Cluster Disk 4</v>
      </c>
      <c r="H17" s="5" t="s">
        <v>123</v>
      </c>
      <c r="I17" s="3" t="str">
        <f t="shared" si="1"/>
        <v>Add-ClusterGenericServiceRole -Cluster 'FTDC5PARC01' -ServiceName 'SettlementFileResponseService.Exe' -StaticAddress '10.133.167.63' -Storage 'Cluster Disk 4'  -Name 'FTDC5PARC01SRP'  -Wait 0</v>
      </c>
      <c r="J17" s="3" t="str">
        <f t="shared" si="2"/>
        <v>Add-ClusterResource -Group 'FTDC5PARC01SRP'  -Name 'Pare.SettlementValidationResultFileProcessingService.Exe'  -Cluster 'FTDC5PARC01' -ResourceType 'Generic Service'</v>
      </c>
      <c r="K17" s="3" t="str">
        <f t="shared" si="3"/>
        <v>Stop-ClusterGroup -Cluster 'FTDC5PARC01' -Name 'FTDC5PARC01SRP'</v>
      </c>
    </row>
    <row r="18" spans="1:11" x14ac:dyDescent="0.25">
      <c r="A18" s="3" t="s">
        <v>133</v>
      </c>
      <c r="B18" s="3" t="str">
        <f t="shared" si="0"/>
        <v>FTDC5PARC01TDRP</v>
      </c>
      <c r="C18" t="s">
        <v>105</v>
      </c>
      <c r="D18" s="3" t="s">
        <v>113</v>
      </c>
      <c r="E18" s="3" t="str">
        <f>VLOOKUP(A18,Services!$B$2:$C$12,2,FALSE)</f>
        <v>TravelDayRevisionService.Exe</v>
      </c>
      <c r="F18" s="3" t="b">
        <f>IF(VLOOKUP(A18,Services!$B$2:$D$12,3,FALSE)&lt;&gt;0,TRUE,FALSE)</f>
        <v>1</v>
      </c>
      <c r="G18" s="3" t="str">
        <f>IF(F18,"Cluster Disk " &amp; COUNTIF(F$11:F18,TRUE),"")</f>
        <v>Cluster Disk 5</v>
      </c>
      <c r="I18" s="3" t="str">
        <f t="shared" si="1"/>
        <v>Add-ClusterGenericServiceRole -Cluster 'FTDC5PARC01' -ServiceName 'TravelDayRevisionService.Exe' -StaticAddress '10.133.167.64' -Storage 'Cluster Disk 5'  -Name 'FTDC5PARC01TDRP'  -Wait 0</v>
      </c>
      <c r="J18" s="3" t="str">
        <f t="shared" si="2"/>
        <v/>
      </c>
      <c r="K18" s="3" t="str">
        <f t="shared" si="3"/>
        <v>Stop-ClusterGroup -Cluster 'FTDC5PARC01' -Name 'FTDC5PARC01TDRP'</v>
      </c>
    </row>
    <row r="19" spans="1:11" x14ac:dyDescent="0.25">
      <c r="A19" s="3" t="s">
        <v>182</v>
      </c>
      <c r="B19" s="3" t="str">
        <f t="shared" si="0"/>
        <v>FTDC5PARC01NOTUSED</v>
      </c>
      <c r="C19" t="s">
        <v>106</v>
      </c>
      <c r="D19" s="3"/>
      <c r="E19" s="3"/>
      <c r="F19" s="3"/>
      <c r="G19" s="3"/>
      <c r="H19" s="3"/>
      <c r="I19" s="3"/>
      <c r="J19" s="3"/>
      <c r="K19" s="3"/>
    </row>
    <row r="22" spans="1:11" x14ac:dyDescent="0.25">
      <c r="A22" s="1" t="s">
        <v>171</v>
      </c>
      <c r="B22" s="3"/>
      <c r="C22" s="3"/>
      <c r="D22" s="3"/>
      <c r="E22" s="3"/>
      <c r="F22" s="3"/>
      <c r="G22" s="3"/>
    </row>
    <row r="23" spans="1:11" x14ac:dyDescent="0.25">
      <c r="A23" s="4" t="s">
        <v>154</v>
      </c>
      <c r="B23" s="1" t="s">
        <v>179</v>
      </c>
      <c r="C23" s="4" t="s">
        <v>169</v>
      </c>
      <c r="D23" s="4" t="s">
        <v>170</v>
      </c>
      <c r="E23" s="4" t="s">
        <v>171</v>
      </c>
      <c r="F23" s="4" t="s">
        <v>155</v>
      </c>
      <c r="G23" s="4" t="s">
        <v>156</v>
      </c>
    </row>
    <row r="24" spans="1:11" s="3" customFormat="1" x14ac:dyDescent="0.25">
      <c r="A24" s="5" t="str">
        <f>Services!B16</f>
        <v>RFP</v>
      </c>
      <c r="B24" s="3" t="str">
        <f>UPPER($B$8 &amp; A24)</f>
        <v>FTDC5PARC01RFP</v>
      </c>
      <c r="C24" s="5" t="str">
        <f>Services!C16</f>
        <v>Cluster Disk 1</v>
      </c>
      <c r="D24" s="5" t="str">
        <f>Services!D16</f>
        <v>F</v>
      </c>
      <c r="E24" s="5" t="str">
        <f>Services!E16</f>
        <v>RefundFiles</v>
      </c>
      <c r="F24" s="5" t="str">
        <f>"\\" &amp; B24 &amp; "\" &amp; Services!F16</f>
        <v>\\FTDC5PARC01RFP\RefundFiles</v>
      </c>
      <c r="G24" s="5" t="str">
        <f>Services!G16</f>
        <v>zsvcPare</v>
      </c>
    </row>
    <row r="25" spans="1:11" x14ac:dyDescent="0.25">
      <c r="A25" s="5" t="str">
        <f>Services!B17</f>
        <v>RFP</v>
      </c>
      <c r="B25" s="3" t="str">
        <f>UPPER($B$8 &amp; A25)</f>
        <v>FTDC5PARC01RFP</v>
      </c>
      <c r="C25" s="5" t="str">
        <f>Services!C17</f>
        <v>Cluster Disk 1</v>
      </c>
      <c r="D25" s="5" t="str">
        <f>Services!D17</f>
        <v>F</v>
      </c>
      <c r="E25" s="5" t="str">
        <f>Services!E17</f>
        <v>RevenueStatusListFiles</v>
      </c>
      <c r="F25" s="5" t="str">
        <f>"\\" &amp; B25 &amp; "\" &amp; Services!F17</f>
        <v>\\FTDC5PARC01RFP\RevenueStatusListFiles</v>
      </c>
      <c r="G25" s="5" t="str">
        <f>Services!G17</f>
        <v>zsvcPare</v>
      </c>
    </row>
    <row r="26" spans="1:11" x14ac:dyDescent="0.25">
      <c r="A26" s="5" t="str">
        <f>Services!B18</f>
        <v>SLI</v>
      </c>
      <c r="B26" s="3" t="str">
        <f t="shared" ref="B26:B32" si="4">UPPER($B$8 &amp; A26)</f>
        <v>FTDC5PARC01SLI</v>
      </c>
      <c r="C26" s="5" t="str">
        <f>Services!C18</f>
        <v>Cluster Disk 3</v>
      </c>
      <c r="D26" s="5" t="str">
        <f>Services!D18</f>
        <v>H</v>
      </c>
      <c r="E26" s="5" t="str">
        <f>Services!E18</f>
        <v>StatusList</v>
      </c>
      <c r="F26" s="5" t="str">
        <f>"\\" &amp; B26 &amp; "\" &amp; Services!F18</f>
        <v>\\FTDC5PARC01SLI\StatusList</v>
      </c>
      <c r="G26" s="5" t="str">
        <f>Services!G18</f>
        <v>zsvcPare,zsvcFTM</v>
      </c>
    </row>
    <row r="27" spans="1:11" x14ac:dyDescent="0.25">
      <c r="A27" s="5" t="str">
        <f>Services!B19</f>
        <v>SLI</v>
      </c>
      <c r="B27" s="3" t="str">
        <f t="shared" si="4"/>
        <v>FTDC5PARC01SLI</v>
      </c>
      <c r="C27" s="5" t="str">
        <f>Services!C19</f>
        <v>Cluster Disk 3</v>
      </c>
      <c r="D27" s="5" t="str">
        <f>Services!D19</f>
        <v>H</v>
      </c>
      <c r="E27" s="5" t="str">
        <f>Services!E19</f>
        <v>PareResponseFiles, PareResponseFiles\Unprocessed, PareResponseFiles\Loading, PareResponseFiles\Processed, PareResponseFiles\Failed, PareResponseFiles\Invalid</v>
      </c>
      <c r="F27" s="5" t="str">
        <f>"\\" &amp; B27 &amp; "\" &amp; Services!F19</f>
        <v>\\FTDC5PARC01SLI\PareResponseFiles</v>
      </c>
      <c r="G27" s="5" t="str">
        <f>Services!G19</f>
        <v>zsvcPare,zsvcFTM</v>
      </c>
    </row>
    <row r="28" spans="1:11" x14ac:dyDescent="0.25">
      <c r="A28" s="5" t="str">
        <f>Services!B20</f>
        <v>SRP</v>
      </c>
      <c r="B28" s="3" t="str">
        <f t="shared" si="4"/>
        <v>FTDC5PARC01SRP</v>
      </c>
      <c r="C28" s="5" t="str">
        <f>Services!C20</f>
        <v>Cluster Disk 4</v>
      </c>
      <c r="D28" s="5" t="str">
        <f>Services!D20</f>
        <v>I</v>
      </c>
      <c r="E28" s="5" t="str">
        <f>Services!E20</f>
        <v>SettlementResponseFiles, SettlementResponseFiles\Unprocessed</v>
      </c>
      <c r="F28" s="5" t="str">
        <f>"\\" &amp; B28 &amp; "\" &amp; Services!F20</f>
        <v>\\FTDC5PARC01SRP\SettlementResponseFiles</v>
      </c>
      <c r="G28" s="5" t="str">
        <f>Services!G20</f>
        <v>zsvcPare,zsvcFTM</v>
      </c>
    </row>
    <row r="29" spans="1:11" x14ac:dyDescent="0.25">
      <c r="A29" s="5" t="str">
        <f>Services!B21</f>
        <v>SRP</v>
      </c>
      <c r="B29" s="3" t="str">
        <f t="shared" si="4"/>
        <v>FTDC5PARC01SRP</v>
      </c>
      <c r="C29" s="5" t="str">
        <f>Services!C21</f>
        <v>Cluster Disk 4</v>
      </c>
      <c r="D29" s="5" t="str">
        <f>Services!D21</f>
        <v>I</v>
      </c>
      <c r="E29" s="5" t="str">
        <f>Services!E21</f>
        <v>SettlementValidationResult, SettlementValidationResult\Unprocessed</v>
      </c>
      <c r="F29" s="5" t="str">
        <f>"\\" &amp; B29 &amp; "\" &amp; Services!F21</f>
        <v>\\FTDC5PARC01SRP\SettlementValidationResult</v>
      </c>
      <c r="G29" s="5" t="str">
        <f>Services!G21</f>
        <v>zsvcPare,zsvcFTM</v>
      </c>
    </row>
    <row r="30" spans="1:11" x14ac:dyDescent="0.25">
      <c r="A30" s="5" t="str">
        <f>Services!B22</f>
        <v>TDRP</v>
      </c>
      <c r="B30" s="3" t="str">
        <f t="shared" si="4"/>
        <v>FTDC5PARC01TDRP</v>
      </c>
      <c r="C30" s="5" t="str">
        <f>Services!C22</f>
        <v>Cluster Disk 5</v>
      </c>
      <c r="D30" s="5" t="str">
        <f>Services!D22</f>
        <v>J</v>
      </c>
      <c r="E30" s="5" t="str">
        <f>Services!E22</f>
        <v>TdrFileProcessor, TdrFileProcessor\Unprocessed, TdrFileProcessor\Loading, TdrFileProcessor\Processed, TdrFileProcessor\Failed, TdrFileProcessor\Invalid</v>
      </c>
      <c r="F30" s="5" t="str">
        <f>"\\" &amp; B30 &amp; "\" &amp; Services!F22</f>
        <v>\\FTDC5PARC01TDRP\TdrFileProcessor</v>
      </c>
      <c r="G30" s="5" t="str">
        <f>Services!G22</f>
        <v>zsvcPare,zsvcFAE</v>
      </c>
    </row>
    <row r="31" spans="1:11" x14ac:dyDescent="0.25">
      <c r="A31" s="5" t="str">
        <f>Services!B23</f>
        <v>TFP</v>
      </c>
      <c r="B31" s="3" t="str">
        <f t="shared" si="4"/>
        <v>FTDC5PARC01TFP</v>
      </c>
      <c r="C31" s="5" t="str">
        <f>Services!C23</f>
        <v>Cluster Disk 2</v>
      </c>
      <c r="D31" s="5" t="str">
        <f>Services!D23</f>
        <v>G</v>
      </c>
      <c r="E31" s="5" t="str">
        <f>Services!E23</f>
        <v>TapResultFile</v>
      </c>
      <c r="F31" s="5" t="str">
        <f>"\\" &amp; B31 &amp; "\" &amp; Services!F23</f>
        <v>\\FTDC5PARC01TFP\TapResultFile</v>
      </c>
      <c r="G31" s="5" t="str">
        <f>Services!G23</f>
        <v>zsvcPare,zsvcFTM</v>
      </c>
    </row>
    <row r="32" spans="1:11" x14ac:dyDescent="0.25">
      <c r="A32" s="5" t="str">
        <f>Services!B24</f>
        <v>TFP</v>
      </c>
      <c r="B32" s="3" t="str">
        <f t="shared" si="4"/>
        <v>FTDC5PARC01TFP</v>
      </c>
      <c r="C32" s="5" t="str">
        <f>Services!C24</f>
        <v>Cluster Disk 2</v>
      </c>
      <c r="D32" s="5" t="str">
        <f>Services!D24</f>
        <v>G</v>
      </c>
      <c r="E32" s="5" t="str">
        <f>Services!E24</f>
        <v>TapFileProcessor, TapFileProcessor\Unprocessed, TapFileProcessor\Loading, TapFileProcessor\Processed, TapFileProcessor\Failed,TapFileProcessor\Invalid</v>
      </c>
      <c r="F32" s="5" t="str">
        <f>"\\" &amp; B32 &amp; "\" &amp; Services!F24</f>
        <v>\\FTDC5PARC01TFP\TapFileProcessor</v>
      </c>
      <c r="G32" s="5" t="str">
        <f>Services!G24</f>
        <v>zsvcPare,zsvcFTM</v>
      </c>
    </row>
    <row r="33" spans="1:7" x14ac:dyDescent="0.25">
      <c r="A33" s="5"/>
      <c r="B33" s="3"/>
      <c r="C33" s="5"/>
      <c r="D33" s="5"/>
      <c r="E33" s="5"/>
      <c r="F33" s="5"/>
      <c r="G33" s="5"/>
    </row>
    <row r="34" spans="1:7" x14ac:dyDescent="0.25">
      <c r="A34" s="5" t="str">
        <f>Services!C26</f>
        <v>Pare EOD Box</v>
      </c>
      <c r="B34" s="3" t="s">
        <v>188</v>
      </c>
      <c r="C34" s="3"/>
      <c r="D34" s="5" t="str">
        <f>Services!D26</f>
        <v>D</v>
      </c>
      <c r="E34" s="5" t="str">
        <f>Services!E26</f>
        <v>RequestCardPayment</v>
      </c>
      <c r="F34" s="5" t="str">
        <f>"\\" &amp; B34 &amp; "\" &amp; Services!F26</f>
        <v>\\FTDC5PAR001\RequestCardPayment</v>
      </c>
      <c r="G34" s="5" t="str">
        <f>Services!G26</f>
        <v>zsvcPare,zsvcFTM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J1" workbookViewId="0">
      <selection activeCell="J11" sqref="J11:J18"/>
    </sheetView>
  </sheetViews>
  <sheetFormatPr defaultRowHeight="15" x14ac:dyDescent="0.25"/>
  <cols>
    <col min="1" max="1" width="17.7109375" customWidth="1"/>
    <col min="2" max="2" width="25.7109375" bestFit="1" customWidth="1"/>
    <col min="3" max="3" width="11.7109375" bestFit="1" customWidth="1"/>
    <col min="4" max="4" width="15.85546875" bestFit="1" customWidth="1"/>
    <col min="5" max="5" width="33.85546875" bestFit="1" customWidth="1"/>
    <col min="6" max="6" width="48.5703125" bestFit="1" customWidth="1"/>
    <col min="7" max="7" width="16.5703125" bestFit="1" customWidth="1"/>
    <col min="8" max="8" width="54.7109375" bestFit="1" customWidth="1"/>
    <col min="9" max="9" width="139.5703125" bestFit="1" customWidth="1"/>
    <col min="10" max="10" width="156.7109375" bestFit="1" customWidth="1"/>
  </cols>
  <sheetData>
    <row r="1" spans="1:11" x14ac:dyDescent="0.25">
      <c r="A1" s="1" t="s">
        <v>12</v>
      </c>
      <c r="B1" s="1"/>
      <c r="C1" s="1"/>
    </row>
    <row r="2" spans="1:11" x14ac:dyDescent="0.25">
      <c r="A2" s="1"/>
      <c r="B2" s="1" t="s">
        <v>10</v>
      </c>
      <c r="C2" s="1" t="s">
        <v>11</v>
      </c>
    </row>
    <row r="3" spans="1:11" x14ac:dyDescent="0.25">
      <c r="B3" t="s">
        <v>45</v>
      </c>
      <c r="C3" t="s">
        <v>44</v>
      </c>
    </row>
    <row r="4" spans="1:11" x14ac:dyDescent="0.25">
      <c r="B4" t="s">
        <v>47</v>
      </c>
      <c r="C4" t="s">
        <v>46</v>
      </c>
    </row>
    <row r="5" spans="1:11" x14ac:dyDescent="0.25">
      <c r="B5" t="s">
        <v>49</v>
      </c>
      <c r="C5" t="s">
        <v>48</v>
      </c>
    </row>
    <row r="6" spans="1:11" x14ac:dyDescent="0.25">
      <c r="B6" t="s">
        <v>51</v>
      </c>
      <c r="C6" t="s">
        <v>50</v>
      </c>
    </row>
    <row r="7" spans="1:11" x14ac:dyDescent="0.25">
      <c r="B7" s="3" t="s">
        <v>55</v>
      </c>
      <c r="C7" s="3" t="s">
        <v>54</v>
      </c>
    </row>
    <row r="8" spans="1:11" x14ac:dyDescent="0.25">
      <c r="B8" s="3" t="s">
        <v>53</v>
      </c>
      <c r="C8" s="3" t="s">
        <v>52</v>
      </c>
    </row>
    <row r="9" spans="1:11" x14ac:dyDescent="0.25">
      <c r="A9" s="1"/>
      <c r="I9" s="1" t="s">
        <v>181</v>
      </c>
      <c r="J9" s="3"/>
    </row>
    <row r="10" spans="1:11" x14ac:dyDescent="0.25">
      <c r="A10" s="1" t="s">
        <v>138</v>
      </c>
      <c r="B10" s="1" t="s">
        <v>13</v>
      </c>
      <c r="C10" s="1" t="s">
        <v>11</v>
      </c>
      <c r="D10" s="1" t="s">
        <v>109</v>
      </c>
      <c r="E10" s="1" t="s">
        <v>135</v>
      </c>
      <c r="F10" s="1" t="s">
        <v>136</v>
      </c>
      <c r="G10" s="1" t="s">
        <v>134</v>
      </c>
      <c r="H10" s="1" t="s">
        <v>139</v>
      </c>
      <c r="I10" s="3" t="s">
        <v>180</v>
      </c>
      <c r="J10" s="3"/>
    </row>
    <row r="11" spans="1:11" x14ac:dyDescent="0.25">
      <c r="A11" s="3" t="s">
        <v>128</v>
      </c>
      <c r="B11" s="3" t="str">
        <f>UPPER($B$8 &amp; A11)</f>
        <v>FPDC2PARC01RFP</v>
      </c>
      <c r="C11" t="s">
        <v>56</v>
      </c>
      <c r="D11" s="3" t="s">
        <v>110</v>
      </c>
      <c r="E11" s="3" t="str">
        <f>VLOOKUP(A11,Services!$B$2:$C$12,2,FALSE)</f>
        <v>RevenueStatusListFileService.Exe</v>
      </c>
      <c r="F11" s="3" t="b">
        <f>IF(VLOOKUP(A11,Services!$B$2:$D$12,3,FALSE)&lt;&gt;0,TRUE,FALSE)</f>
        <v>1</v>
      </c>
      <c r="G11" s="3" t="str">
        <f>IF(F11,"Cluster Disk " &amp; COUNTIF(F$11:F11,TRUE),"")</f>
        <v>Cluster Disk 1</v>
      </c>
      <c r="H11" s="5" t="s">
        <v>116</v>
      </c>
      <c r="I11" s="3" t="str">
        <f>"Add-ClusterGenericServiceRole -Cluster '" &amp; $B$8 &amp; "' -ServiceName '" &amp; E11 &amp; "' -StaticAddress '" &amp; C11 &amp; IF(G11="","","' -Storage '" &amp; G11) &amp; "'  -Name '" &amp; B11 &amp; "'  -Wait 0"</f>
        <v>Add-ClusterGenericServiceRole -Cluster 'fpdc2parc01' -ServiceName 'RevenueStatusListFileService.Exe' -StaticAddress '10.133.72.56' -Storage 'Cluster Disk 1'  -Name 'FPDC2PARC01RFP'  -Wait 0</v>
      </c>
      <c r="J11" s="3" t="str">
        <f>IF(H11="","","Add-ClusterResource -Group '" &amp; B11 &amp; "'  -Name '" &amp; H11 &amp; "'  -Cluster '" &amp; $B$8 &amp; "' -ResourceType 'Generic Service'")</f>
        <v>Add-ClusterResource -Group 'FPDC2PARC01RFP'  -Name 'RefundFileService.Exe'  -Cluster 'fpdc2parc01' -ResourceType 'Generic Service'</v>
      </c>
      <c r="K11" s="3" t="str">
        <f>"Stop-ClusterGroup -Cluster '" &amp; $B$8 &amp; "' -Name '" &amp; B11 &amp; "'"</f>
        <v>Stop-ClusterGroup -Cluster 'fpdc2parc01' -Name 'FPDC2PARC01RFP'</v>
      </c>
    </row>
    <row r="12" spans="1:11" x14ac:dyDescent="0.25">
      <c r="A12" s="3" t="s">
        <v>129</v>
      </c>
      <c r="B12" s="3" t="str">
        <f t="shared" ref="B12:B18" si="0">UPPER($B$8 &amp; A12)</f>
        <v>FPDC2PARC01TFP</v>
      </c>
      <c r="C12" t="s">
        <v>57</v>
      </c>
      <c r="D12" s="3" t="s">
        <v>110</v>
      </c>
      <c r="E12" s="3" t="str">
        <f>VLOOKUP(A12,Services!$B$2:$C$12,2,FALSE)</f>
        <v>TapFileProcessorService.Exe</v>
      </c>
      <c r="F12" s="3" t="b">
        <f>IF(VLOOKUP(A12,Services!$B$2:$D$12,3,FALSE)&lt;&gt;0,TRUE,FALSE)</f>
        <v>1</v>
      </c>
      <c r="G12" s="3" t="str">
        <f>IF(F12,"Cluster Disk " &amp; COUNTIF(F$11:F12,TRUE),"")</f>
        <v>Cluster Disk 2</v>
      </c>
      <c r="H12" s="3"/>
      <c r="I12" s="3" t="str">
        <f t="shared" ref="I12:I18" si="1">"Add-ClusterGenericServiceRole -Cluster '" &amp; $B$8 &amp; "' -ServiceName '" &amp; E12 &amp; "' -StaticAddress '" &amp; C12 &amp; IF(G12="","","' -Storage '" &amp; G12) &amp; "'  -Name '" &amp; B12 &amp; "'  -Wait 0"</f>
        <v>Add-ClusterGenericServiceRole -Cluster 'fpdc2parc01' -ServiceName 'TapFileProcessorService.Exe' -StaticAddress '10.133.72.57' -Storage 'Cluster Disk 2'  -Name 'FPDC2PARC01TFP'  -Wait 0</v>
      </c>
      <c r="J12" s="3" t="str">
        <f t="shared" ref="J12:J18" si="2">IF(H12="","","Add-ClusterResource -Group '" &amp; B12 &amp; "'  -Name '" &amp; H12 &amp; "'  -Cluster '" &amp; $B$8 &amp; "' -ResourceType 'Generic Service'")</f>
        <v/>
      </c>
      <c r="K12" s="3" t="str">
        <f t="shared" ref="K12:K18" si="3">"Stop-ClusterGroup -Cluster '" &amp; $B$8 &amp; "' -Name '" &amp; B12 &amp; "'"</f>
        <v>Stop-ClusterGroup -Cluster 'fpdc2parc01' -Name 'FPDC2PARC01TFP'</v>
      </c>
    </row>
    <row r="13" spans="1:11" x14ac:dyDescent="0.25">
      <c r="A13" s="3" t="s">
        <v>132</v>
      </c>
      <c r="B13" s="3" t="str">
        <f t="shared" si="0"/>
        <v>FPDC2PARC01IDRA</v>
      </c>
      <c r="C13" t="s">
        <v>58</v>
      </c>
      <c r="D13" s="3" t="s">
        <v>111</v>
      </c>
      <c r="E13" s="3" t="str">
        <f>VLOOKUP(A13,Services!$B$2:$C$12,2,FALSE)</f>
        <v>IdraService.Exe</v>
      </c>
      <c r="F13" s="3" t="b">
        <f>IF(VLOOKUP(A13,Services!$B$2:$D$12,3,FALSE)&lt;&gt;0,TRUE,FALSE)</f>
        <v>0</v>
      </c>
      <c r="G13" s="3" t="str">
        <f>IF(F13,"Cluster Disk " &amp; COUNTIF(F$11:F13,TRUE),"")</f>
        <v/>
      </c>
      <c r="H13" s="3"/>
      <c r="I13" s="3" t="str">
        <f t="shared" si="1"/>
        <v>Add-ClusterGenericServiceRole -Cluster 'fpdc2parc01' -ServiceName 'IdraService.Exe' -StaticAddress '10.133.72.59'  -Name 'FPDC2PARC01IDRA'  -Wait 0</v>
      </c>
      <c r="J13" s="3" t="str">
        <f t="shared" si="2"/>
        <v/>
      </c>
      <c r="K13" s="3" t="str">
        <f t="shared" si="3"/>
        <v>Stop-ClusterGroup -Cluster 'fpdc2parc01' -Name 'FPDC2PARC01IDRA'</v>
      </c>
    </row>
    <row r="14" spans="1:11" x14ac:dyDescent="0.25">
      <c r="A14" s="3" t="s">
        <v>114</v>
      </c>
      <c r="B14" s="3" t="str">
        <f t="shared" si="0"/>
        <v>FPDC2PARC01SLI</v>
      </c>
      <c r="C14" t="s">
        <v>59</v>
      </c>
      <c r="D14" s="3" t="s">
        <v>111</v>
      </c>
      <c r="E14" s="3" t="str">
        <f>VLOOKUP(A14,Services!$B$2:$C$12,2,FALSE)</f>
        <v>Pare.StatusListService.Exe</v>
      </c>
      <c r="F14" s="3" t="b">
        <f>IF(VLOOKUP(A14,Services!$B$2:$D$12,3,FALSE)&lt;&gt;0,TRUE,FALSE)</f>
        <v>1</v>
      </c>
      <c r="G14" s="3" t="str">
        <f>IF(F14,"Cluster Disk " &amp; COUNTIF(F$11:F14,TRUE),"")</f>
        <v>Cluster Disk 3</v>
      </c>
      <c r="H14" s="5" t="s">
        <v>121</v>
      </c>
      <c r="I14" s="3" t="str">
        <f t="shared" si="1"/>
        <v>Add-ClusterGenericServiceRole -Cluster 'fpdc2parc01' -ServiceName 'Pare.StatusListService.Exe' -StaticAddress '10.133.72.60' -Storage 'Cluster Disk 3'  -Name 'FPDC2PARC01SLI'  -Wait 0</v>
      </c>
      <c r="J14" s="3" t="str">
        <f t="shared" si="2"/>
        <v>Add-ClusterResource -Group 'FPDC2PARC01SLI'  -Name 'ResponseFileProcessorService.Exe'  -Cluster 'fpdc2parc01' -ResourceType 'Generic Service'</v>
      </c>
      <c r="K14" s="3" t="str">
        <f t="shared" si="3"/>
        <v>Stop-ClusterGroup -Cluster 'fpdc2parc01' -Name 'FPDC2PARC01SLI'</v>
      </c>
    </row>
    <row r="15" spans="1:11" x14ac:dyDescent="0.25">
      <c r="A15" s="3" t="s">
        <v>145</v>
      </c>
      <c r="B15" s="3" t="str">
        <f t="shared" si="0"/>
        <v>FPDC2PARC01SSBA</v>
      </c>
      <c r="C15" t="s">
        <v>60</v>
      </c>
      <c r="D15" s="3" t="s">
        <v>112</v>
      </c>
      <c r="E15" s="3" t="e">
        <f>VLOOKUP(A15,Services!$B$2:$C$12,2,FALSE)</f>
        <v>#N/A</v>
      </c>
      <c r="F15" s="3" t="e">
        <f>IF(VLOOKUP(A15,Services!$B$2:$D$12,3,FALSE)&lt;&gt;0,TRUE,FALSE)</f>
        <v>#N/A</v>
      </c>
      <c r="G15" s="3" t="e">
        <f>IF(F15,"Cluster Disk " &amp; COUNTIF(F$11:F15,TRUE),"")</f>
        <v>#N/A</v>
      </c>
      <c r="H15" s="3"/>
      <c r="I15" s="3" t="e">
        <f t="shared" si="1"/>
        <v>#N/A</v>
      </c>
      <c r="J15" s="3" t="str">
        <f t="shared" si="2"/>
        <v/>
      </c>
      <c r="K15" s="3" t="str">
        <f t="shared" si="3"/>
        <v>Stop-ClusterGroup -Cluster 'fpdc2parc01' -Name 'FPDC2PARC01SSBA'</v>
      </c>
    </row>
    <row r="16" spans="1:11" x14ac:dyDescent="0.25">
      <c r="A16" s="3" t="s">
        <v>130</v>
      </c>
      <c r="B16" s="3" t="str">
        <f t="shared" si="0"/>
        <v>FPDC2PARC01ARM</v>
      </c>
      <c r="C16" t="s">
        <v>61</v>
      </c>
      <c r="D16" s="3" t="s">
        <v>112</v>
      </c>
      <c r="E16" s="3" t="str">
        <f>VLOOKUP(A16,Services!$B$2:$C$12,2,FALSE)</f>
        <v>AuthorisationGatewayService.Exe</v>
      </c>
      <c r="F16" s="3" t="b">
        <f>IF(VLOOKUP(A16,Services!$B$2:$D$12,3,FALSE)&lt;&gt;0,TRUE,FALSE)</f>
        <v>0</v>
      </c>
      <c r="G16" s="3" t="str">
        <f>IF(F16,"Cluster Disk " &amp; COUNTIF(F$11:F16,TRUE),"")</f>
        <v/>
      </c>
      <c r="H16" s="3"/>
      <c r="I16" s="3" t="str">
        <f t="shared" si="1"/>
        <v>Add-ClusterGenericServiceRole -Cluster 'fpdc2parc01' -ServiceName 'AuthorisationGatewayService.Exe' -StaticAddress '10.133.72.62'  -Name 'FPDC2PARC01ARM'  -Wait 0</v>
      </c>
      <c r="J16" s="3" t="str">
        <f t="shared" si="2"/>
        <v/>
      </c>
      <c r="K16" s="3" t="str">
        <f t="shared" si="3"/>
        <v>Stop-ClusterGroup -Cluster 'fpdc2parc01' -Name 'FPDC2PARC01ARM'</v>
      </c>
    </row>
    <row r="17" spans="1:11" x14ac:dyDescent="0.25">
      <c r="A17" s="3" t="s">
        <v>131</v>
      </c>
      <c r="B17" s="3" t="str">
        <f t="shared" si="0"/>
        <v>FPDC2PARC01SRP</v>
      </c>
      <c r="C17" s="3" t="s">
        <v>62</v>
      </c>
      <c r="D17" s="3" t="s">
        <v>113</v>
      </c>
      <c r="E17" s="3" t="str">
        <f>VLOOKUP(A17,Services!$B$2:$C$12,2,FALSE)</f>
        <v>SettlementFileResponseService.Exe</v>
      </c>
      <c r="F17" s="3" t="b">
        <f>IF(VLOOKUP(A17,Services!$B$2:$D$12,3,FALSE)&lt;&gt;0,TRUE,FALSE)</f>
        <v>1</v>
      </c>
      <c r="G17" s="3" t="str">
        <f>IF(F17,"Cluster Disk " &amp; COUNTIF(F$11:F17,TRUE),"")</f>
        <v>Cluster Disk 4</v>
      </c>
      <c r="H17" s="5" t="s">
        <v>123</v>
      </c>
      <c r="I17" s="3" t="str">
        <f t="shared" si="1"/>
        <v>Add-ClusterGenericServiceRole -Cluster 'fpdc2parc01' -ServiceName 'SettlementFileResponseService.Exe' -StaticAddress '10.133.72.63' -Storage 'Cluster Disk 4'  -Name 'FPDC2PARC01SRP'  -Wait 0</v>
      </c>
      <c r="J17" s="3" t="str">
        <f t="shared" si="2"/>
        <v>Add-ClusterResource -Group 'FPDC2PARC01SRP'  -Name 'Pare.SettlementValidationResultFileProcessingService.Exe'  -Cluster 'fpdc2parc01' -ResourceType 'Generic Service'</v>
      </c>
      <c r="K17" s="3" t="str">
        <f t="shared" si="3"/>
        <v>Stop-ClusterGroup -Cluster 'fpdc2parc01' -Name 'FPDC2PARC01SRP'</v>
      </c>
    </row>
    <row r="18" spans="1:11" x14ac:dyDescent="0.25">
      <c r="A18" s="3" t="s">
        <v>133</v>
      </c>
      <c r="B18" s="3" t="str">
        <f t="shared" si="0"/>
        <v>FPDC2PARC01TDRP</v>
      </c>
      <c r="C18" s="3" t="s">
        <v>63</v>
      </c>
      <c r="D18" s="3" t="s">
        <v>113</v>
      </c>
      <c r="E18" s="3" t="str">
        <f>VLOOKUP(A18,Services!$B$2:$C$12,2,FALSE)</f>
        <v>TravelDayRevisionService.Exe</v>
      </c>
      <c r="F18" s="3" t="b">
        <f>IF(VLOOKUP(A18,Services!$B$2:$D$12,3,FALSE)&lt;&gt;0,TRUE,FALSE)</f>
        <v>1</v>
      </c>
      <c r="G18" s="3" t="str">
        <f>IF(F18,"Cluster Disk " &amp; COUNTIF(F$11:F18,TRUE),"")</f>
        <v>Cluster Disk 5</v>
      </c>
      <c r="H18" s="3"/>
      <c r="I18" s="3" t="str">
        <f t="shared" si="1"/>
        <v>Add-ClusterGenericServiceRole -Cluster 'fpdc2parc01' -ServiceName 'TravelDayRevisionService.Exe' -StaticAddress '10.133.72.64' -Storage 'Cluster Disk 5'  -Name 'FPDC2PARC01TDRP'  -Wait 0</v>
      </c>
      <c r="J18" s="3" t="str">
        <f t="shared" si="2"/>
        <v/>
      </c>
      <c r="K18" s="3" t="str">
        <f t="shared" si="3"/>
        <v>Stop-ClusterGroup -Cluster 'fpdc2parc01' -Name 'FPDC2PARC01TDRP'</v>
      </c>
    </row>
    <row r="19" spans="1:11" x14ac:dyDescent="0.25">
      <c r="A19" s="3" t="s">
        <v>146</v>
      </c>
      <c r="B19" s="3" t="str">
        <f>UPPER($B$8 &amp; A19)</f>
        <v>FPDC2PARC01NOTUSED</v>
      </c>
      <c r="C19" s="3" t="s">
        <v>64</v>
      </c>
      <c r="D19" s="3"/>
      <c r="E19" s="3"/>
      <c r="F19" s="3"/>
      <c r="G19" s="3"/>
      <c r="H19" s="3"/>
      <c r="I19" s="3"/>
      <c r="J19" s="3" t="str">
        <f>IF(H19="","","&lt;Service Name='" &amp;H19&amp;"'/&gt;")</f>
        <v/>
      </c>
      <c r="K19" s="3"/>
    </row>
    <row r="22" spans="1:11" x14ac:dyDescent="0.25">
      <c r="A22" s="1" t="s">
        <v>171</v>
      </c>
      <c r="B22" s="3"/>
      <c r="C22" s="3"/>
      <c r="D22" s="3"/>
      <c r="E22" s="3"/>
      <c r="F22" s="3"/>
      <c r="G22" s="3"/>
    </row>
    <row r="23" spans="1:11" x14ac:dyDescent="0.25">
      <c r="A23" s="4" t="s">
        <v>154</v>
      </c>
      <c r="B23" s="1" t="s">
        <v>179</v>
      </c>
      <c r="C23" s="4" t="s">
        <v>169</v>
      </c>
      <c r="D23" s="4" t="s">
        <v>170</v>
      </c>
      <c r="E23" s="4" t="s">
        <v>171</v>
      </c>
      <c r="F23" s="4" t="s">
        <v>155</v>
      </c>
      <c r="G23" s="4" t="s">
        <v>156</v>
      </c>
    </row>
    <row r="24" spans="1:11" s="3" customFormat="1" x14ac:dyDescent="0.25">
      <c r="A24" s="5" t="str">
        <f>Services!B16</f>
        <v>RFP</v>
      </c>
      <c r="B24" s="3" t="str">
        <f>UPPER($B$8 &amp; A24)</f>
        <v>FPDC2PARC01RFP</v>
      </c>
      <c r="C24" s="5" t="str">
        <f>Services!C16</f>
        <v>Cluster Disk 1</v>
      </c>
      <c r="D24" s="5" t="str">
        <f>Services!D16</f>
        <v>F</v>
      </c>
      <c r="E24" s="5" t="str">
        <f>Services!E16</f>
        <v>RefundFiles</v>
      </c>
      <c r="F24" s="5" t="str">
        <f>"\\" &amp; B24 &amp; "\" &amp; Services!F16</f>
        <v>\\FPDC2PARC01RFP\RefundFiles</v>
      </c>
      <c r="G24" s="5" t="str">
        <f>Services!G16</f>
        <v>zsvcPare</v>
      </c>
    </row>
    <row r="25" spans="1:11" x14ac:dyDescent="0.25">
      <c r="A25" s="5" t="str">
        <f>Services!B17</f>
        <v>RFP</v>
      </c>
      <c r="B25" s="3" t="str">
        <f>UPPER($B$8 &amp; A25)</f>
        <v>FPDC2PARC01RFP</v>
      </c>
      <c r="C25" s="5" t="str">
        <f>Services!C17</f>
        <v>Cluster Disk 1</v>
      </c>
      <c r="D25" s="5" t="str">
        <f>Services!D17</f>
        <v>F</v>
      </c>
      <c r="E25" s="5" t="str">
        <f>Services!E17</f>
        <v>RevenueStatusListFiles</v>
      </c>
      <c r="F25" s="5" t="str">
        <f>"\\" &amp; B25 &amp; "\" &amp; Services!F17</f>
        <v>\\FPDC2PARC01RFP\RevenueStatusListFiles</v>
      </c>
      <c r="G25" s="5" t="str">
        <f>Services!G17</f>
        <v>zsvcPare</v>
      </c>
    </row>
    <row r="26" spans="1:11" x14ac:dyDescent="0.25">
      <c r="A26" s="5" t="str">
        <f>Services!B18</f>
        <v>SLI</v>
      </c>
      <c r="B26" s="3" t="str">
        <f t="shared" ref="B26:B32" si="4">UPPER($B$8 &amp; A26)</f>
        <v>FPDC2PARC01SLI</v>
      </c>
      <c r="C26" s="5" t="str">
        <f>Services!C18</f>
        <v>Cluster Disk 3</v>
      </c>
      <c r="D26" s="5" t="str">
        <f>Services!D18</f>
        <v>H</v>
      </c>
      <c r="E26" s="5" t="str">
        <f>Services!E18</f>
        <v>StatusList</v>
      </c>
      <c r="F26" s="5" t="str">
        <f>"\\" &amp; B26 &amp; "\" &amp; Services!F18</f>
        <v>\\FPDC2PARC01SLI\StatusList</v>
      </c>
      <c r="G26" s="5" t="str">
        <f>Services!G18</f>
        <v>zsvcPare,zsvcFTM</v>
      </c>
    </row>
    <row r="27" spans="1:11" x14ac:dyDescent="0.25">
      <c r="A27" s="5" t="str">
        <f>Services!B19</f>
        <v>SLI</v>
      </c>
      <c r="B27" s="3" t="str">
        <f t="shared" si="4"/>
        <v>FPDC2PARC01SLI</v>
      </c>
      <c r="C27" s="5" t="str">
        <f>Services!C19</f>
        <v>Cluster Disk 3</v>
      </c>
      <c r="D27" s="5" t="str">
        <f>Services!D19</f>
        <v>H</v>
      </c>
      <c r="E27" s="5" t="str">
        <f>Services!E19</f>
        <v>PareResponseFiles, PareResponseFiles\Unprocessed, PareResponseFiles\Loading, PareResponseFiles\Processed, PareResponseFiles\Failed, PareResponseFiles\Invalid</v>
      </c>
      <c r="F27" s="5" t="str">
        <f>"\\" &amp; B27 &amp; "\" &amp; Services!F19</f>
        <v>\\FPDC2PARC01SLI\PareResponseFiles</v>
      </c>
      <c r="G27" s="5" t="str">
        <f>Services!G19</f>
        <v>zsvcPare,zsvcFTM</v>
      </c>
    </row>
    <row r="28" spans="1:11" x14ac:dyDescent="0.25">
      <c r="A28" s="5" t="str">
        <f>Services!B20</f>
        <v>SRP</v>
      </c>
      <c r="B28" s="3" t="str">
        <f t="shared" si="4"/>
        <v>FPDC2PARC01SRP</v>
      </c>
      <c r="C28" s="5" t="str">
        <f>Services!C20</f>
        <v>Cluster Disk 4</v>
      </c>
      <c r="D28" s="5" t="str">
        <f>Services!D20</f>
        <v>I</v>
      </c>
      <c r="E28" s="5" t="str">
        <f>Services!E20</f>
        <v>SettlementResponseFiles, SettlementResponseFiles\Unprocessed</v>
      </c>
      <c r="F28" s="5" t="str">
        <f>"\\" &amp; B28 &amp; "\" &amp; Services!F20</f>
        <v>\\FPDC2PARC01SRP\SettlementResponseFiles</v>
      </c>
      <c r="G28" s="5" t="str">
        <f>Services!G20</f>
        <v>zsvcPare,zsvcFTM</v>
      </c>
    </row>
    <row r="29" spans="1:11" x14ac:dyDescent="0.25">
      <c r="A29" s="5" t="str">
        <f>Services!B21</f>
        <v>SRP</v>
      </c>
      <c r="B29" s="3" t="str">
        <f t="shared" si="4"/>
        <v>FPDC2PARC01SRP</v>
      </c>
      <c r="C29" s="5" t="str">
        <f>Services!C21</f>
        <v>Cluster Disk 4</v>
      </c>
      <c r="D29" s="5" t="str">
        <f>Services!D21</f>
        <v>I</v>
      </c>
      <c r="E29" s="5" t="str">
        <f>Services!E21</f>
        <v>SettlementValidationResult, SettlementValidationResult\Unprocessed</v>
      </c>
      <c r="F29" s="5" t="str">
        <f>"\\" &amp; B29 &amp; "\" &amp; Services!F21</f>
        <v>\\FPDC2PARC01SRP\SettlementValidationResult</v>
      </c>
      <c r="G29" s="5" t="str">
        <f>Services!G21</f>
        <v>zsvcPare,zsvcFTM</v>
      </c>
    </row>
    <row r="30" spans="1:11" x14ac:dyDescent="0.25">
      <c r="A30" s="5" t="str">
        <f>Services!B22</f>
        <v>TDRP</v>
      </c>
      <c r="B30" s="3" t="str">
        <f t="shared" si="4"/>
        <v>FPDC2PARC01TDRP</v>
      </c>
      <c r="C30" s="5" t="str">
        <f>Services!C22</f>
        <v>Cluster Disk 5</v>
      </c>
      <c r="D30" s="5" t="str">
        <f>Services!D22</f>
        <v>J</v>
      </c>
      <c r="E30" s="5" t="str">
        <f>Services!E22</f>
        <v>TdrFileProcessor, TdrFileProcessor\Unprocessed, TdrFileProcessor\Loading, TdrFileProcessor\Processed, TdrFileProcessor\Failed, TdrFileProcessor\Invalid</v>
      </c>
      <c r="F30" s="5" t="str">
        <f>"\\" &amp; B30 &amp; "\" &amp; Services!F22</f>
        <v>\\FPDC2PARC01TDRP\TdrFileProcessor</v>
      </c>
      <c r="G30" s="5" t="str">
        <f>Services!G22</f>
        <v>zsvcPare,zsvcFAE</v>
      </c>
    </row>
    <row r="31" spans="1:11" x14ac:dyDescent="0.25">
      <c r="A31" s="5" t="str">
        <f>Services!B23</f>
        <v>TFP</v>
      </c>
      <c r="B31" s="3" t="str">
        <f t="shared" si="4"/>
        <v>FPDC2PARC01TFP</v>
      </c>
      <c r="C31" s="5" t="str">
        <f>Services!C23</f>
        <v>Cluster Disk 2</v>
      </c>
      <c r="D31" s="5" t="str">
        <f>Services!D23</f>
        <v>G</v>
      </c>
      <c r="E31" s="5" t="str">
        <f>Services!E23</f>
        <v>TapResultFile</v>
      </c>
      <c r="F31" s="5" t="str">
        <f>"\\" &amp; B31 &amp; "\" &amp; Services!F23</f>
        <v>\\FPDC2PARC01TFP\TapResultFile</v>
      </c>
      <c r="G31" s="5" t="str">
        <f>Services!G23</f>
        <v>zsvcPare,zsvcFTM</v>
      </c>
    </row>
    <row r="32" spans="1:11" x14ac:dyDescent="0.25">
      <c r="A32" s="5" t="str">
        <f>Services!B24</f>
        <v>TFP</v>
      </c>
      <c r="B32" s="3" t="str">
        <f t="shared" si="4"/>
        <v>FPDC2PARC01TFP</v>
      </c>
      <c r="C32" s="5" t="str">
        <f>Services!C24</f>
        <v>Cluster Disk 2</v>
      </c>
      <c r="D32" s="5" t="str">
        <f>Services!D24</f>
        <v>G</v>
      </c>
      <c r="E32" s="5" t="str">
        <f>Services!E24</f>
        <v>TapFileProcessor, TapFileProcessor\Unprocessed, TapFileProcessor\Loading, TapFileProcessor\Processed, TapFileProcessor\Failed,TapFileProcessor\Invalid</v>
      </c>
      <c r="F32" s="5" t="str">
        <f>"\\" &amp; B32 &amp; "\" &amp; Services!F24</f>
        <v>\\FPDC2PARC01TFP\TapFileProcessor</v>
      </c>
      <c r="G32" s="5" t="str">
        <f>Services!G24</f>
        <v>zsvcPare,zsvcFTM</v>
      </c>
    </row>
    <row r="33" spans="1:7" x14ac:dyDescent="0.25">
      <c r="A33" s="5"/>
      <c r="B33" s="3"/>
      <c r="C33" s="5"/>
      <c r="D33" s="5"/>
      <c r="E33" s="5"/>
      <c r="F33" s="5"/>
      <c r="G33" s="5"/>
    </row>
    <row r="34" spans="1:7" x14ac:dyDescent="0.25">
      <c r="A34" s="5" t="str">
        <f>Services!C26</f>
        <v>Pare EOD Box</v>
      </c>
      <c r="B34" s="9" t="s">
        <v>189</v>
      </c>
      <c r="C34" s="3"/>
      <c r="D34" s="5" t="str">
        <f>Services!D26</f>
        <v>D</v>
      </c>
      <c r="E34" s="5" t="str">
        <f>Services!E26</f>
        <v>RequestCardPayment</v>
      </c>
      <c r="F34" s="5" t="str">
        <f>"\\" &amp; B34 &amp; "\" &amp; Services!F26</f>
        <v>\\FPDC2PAI001\RequestCardPayment</v>
      </c>
      <c r="G34" s="5" t="str">
        <f>Services!G26</f>
        <v>zsvcPare,zsvcFTM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7" workbookViewId="0">
      <selection activeCell="A40" sqref="A40"/>
    </sheetView>
  </sheetViews>
  <sheetFormatPr defaultRowHeight="15" x14ac:dyDescent="0.25"/>
  <cols>
    <col min="1" max="1" width="14.28515625" customWidth="1"/>
    <col min="2" max="2" width="25.7109375" bestFit="1" customWidth="1"/>
    <col min="3" max="3" width="12.7109375" bestFit="1" customWidth="1"/>
    <col min="4" max="4" width="15.85546875" bestFit="1" customWidth="1"/>
    <col min="5" max="5" width="39.7109375" bestFit="1" customWidth="1"/>
    <col min="6" max="6" width="48.5703125" bestFit="1" customWidth="1"/>
    <col min="7" max="7" width="16.5703125" bestFit="1" customWidth="1"/>
    <col min="8" max="8" width="54.7109375" bestFit="1" customWidth="1"/>
    <col min="9" max="9" width="186.85546875" bestFit="1" customWidth="1"/>
    <col min="10" max="10" width="158.5703125" bestFit="1" customWidth="1"/>
    <col min="11" max="11" width="68.85546875" bestFit="1" customWidth="1"/>
  </cols>
  <sheetData>
    <row r="1" spans="1:17" x14ac:dyDescent="0.25">
      <c r="A1" s="1" t="s">
        <v>12</v>
      </c>
      <c r="B1" s="1"/>
      <c r="C1" s="1"/>
    </row>
    <row r="2" spans="1:17" x14ac:dyDescent="0.25">
      <c r="A2" s="1"/>
      <c r="B2" s="1" t="s">
        <v>10</v>
      </c>
      <c r="C2" s="1" t="s">
        <v>11</v>
      </c>
    </row>
    <row r="3" spans="1:17" x14ac:dyDescent="0.25">
      <c r="B3" t="s">
        <v>66</v>
      </c>
      <c r="C3" t="s">
        <v>65</v>
      </c>
    </row>
    <row r="4" spans="1:17" x14ac:dyDescent="0.25">
      <c r="B4" t="s">
        <v>68</v>
      </c>
      <c r="C4" t="s">
        <v>67</v>
      </c>
    </row>
    <row r="5" spans="1:17" x14ac:dyDescent="0.25">
      <c r="B5" t="s">
        <v>70</v>
      </c>
      <c r="C5" t="s">
        <v>69</v>
      </c>
    </row>
    <row r="6" spans="1:17" x14ac:dyDescent="0.25">
      <c r="B6" t="s">
        <v>72</v>
      </c>
      <c r="C6" t="s">
        <v>71</v>
      </c>
    </row>
    <row r="7" spans="1:17" x14ac:dyDescent="0.25">
      <c r="B7" s="3" t="s">
        <v>76</v>
      </c>
      <c r="C7" s="3" t="s">
        <v>75</v>
      </c>
    </row>
    <row r="8" spans="1:17" x14ac:dyDescent="0.25">
      <c r="B8" s="3" t="s">
        <v>74</v>
      </c>
      <c r="C8" s="3" t="s">
        <v>73</v>
      </c>
    </row>
    <row r="9" spans="1:17" x14ac:dyDescent="0.25">
      <c r="A9" s="1"/>
      <c r="I9" s="1" t="s">
        <v>181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1" t="s">
        <v>154</v>
      </c>
      <c r="B10" s="1" t="s">
        <v>13</v>
      </c>
      <c r="C10" s="1" t="s">
        <v>11</v>
      </c>
      <c r="D10" s="1" t="s">
        <v>109</v>
      </c>
      <c r="E10" s="1" t="s">
        <v>135</v>
      </c>
      <c r="F10" s="1" t="s">
        <v>136</v>
      </c>
      <c r="G10" s="1" t="s">
        <v>134</v>
      </c>
      <c r="H10" s="1" t="s">
        <v>139</v>
      </c>
      <c r="I10" s="3" t="s">
        <v>180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3" t="s">
        <v>128</v>
      </c>
      <c r="B11" s="3" t="str">
        <f>UPPER($B$8 &amp; A11)</f>
        <v>FPDC5PARC01RFP</v>
      </c>
      <c r="C11" t="s">
        <v>77</v>
      </c>
      <c r="D11" s="3" t="s">
        <v>110</v>
      </c>
      <c r="E11" s="3" t="str">
        <f>VLOOKUP(A11,Services!$B$2:$C$12,2,FALSE)</f>
        <v>RevenueStatusListFileService.Exe</v>
      </c>
      <c r="F11" s="3" t="b">
        <f>IF(VLOOKUP(A11,Services!$B$2:$D$12,3,FALSE)&lt;&gt;0,TRUE,FALSE)</f>
        <v>1</v>
      </c>
      <c r="G11" s="3" t="str">
        <f>IF(F11,"Cluster Disk " &amp; COUNTIF(F$11:F11,TRUE),"")</f>
        <v>Cluster Disk 1</v>
      </c>
      <c r="H11" s="5" t="s">
        <v>116</v>
      </c>
      <c r="I11" s="3" t="str">
        <f>"Add-ClusterGenericServiceRole -Cluster '" &amp; $B$8 &amp; "' -ServiceName '" &amp; E11 &amp; "' -StaticAddress '" &amp; C11 &amp; IF(G11="","","' -Storage '" &amp; G11) &amp; "'  -Name '" &amp; B11 &amp; "'  -Wait 0"</f>
        <v>Add-ClusterGenericServiceRole -Cluster 'FPDC5PARC01' -ServiceName 'RevenueStatusListFileService.Exe' -StaticAddress '10.133.200.56' -Storage 'Cluster Disk 1'  -Name 'FPDC5PARC01RFP'  -Wait 0</v>
      </c>
      <c r="J11" s="3" t="str">
        <f>IF(H11="","","Add-ClusterResource -Group '" &amp; B11 &amp; "'  -Name '" &amp; H11 &amp; "'  -Cluster '" &amp; $B$8 &amp; "' -ResourceType 'Generic Service'")</f>
        <v>Add-ClusterResource -Group 'FPDC5PARC01RFP'  -Name 'RefundFileService.Exe'  -Cluster 'FPDC5PARC01' -ResourceType 'Generic Service'</v>
      </c>
      <c r="K11" s="3" t="str">
        <f>"Stop-ClusterGroup -Cluster '" &amp; $B$8 &amp; "' -Name '" &amp; B11 &amp; "'"</f>
        <v>Stop-ClusterGroup -Cluster 'FPDC5PARC01' -Name 'FPDC5PARC01RFP'</v>
      </c>
      <c r="L11" s="3"/>
      <c r="M11" s="3"/>
      <c r="N11" s="3"/>
      <c r="O11" s="3"/>
      <c r="P11" s="3"/>
      <c r="Q11" s="3"/>
    </row>
    <row r="12" spans="1:17" x14ac:dyDescent="0.25">
      <c r="A12" s="3" t="s">
        <v>129</v>
      </c>
      <c r="B12" s="3" t="str">
        <f t="shared" ref="B12:B18" si="0">UPPER($B$8 &amp; A12)</f>
        <v>FPDC5PARC01TFP</v>
      </c>
      <c r="C12" t="s">
        <v>78</v>
      </c>
      <c r="D12" s="3" t="s">
        <v>110</v>
      </c>
      <c r="E12" s="3" t="str">
        <f>VLOOKUP(A12,Services!$B$2:$C$12,2,FALSE)</f>
        <v>TapFileProcessorService.Exe</v>
      </c>
      <c r="F12" s="3" t="b">
        <f>IF(VLOOKUP(A12,Services!$B$2:$D$12,3,FALSE)&lt;&gt;0,TRUE,FALSE)</f>
        <v>1</v>
      </c>
      <c r="G12" s="3" t="str">
        <f>IF(F12,"Cluster Disk " &amp; COUNTIF(F$11:F12,TRUE),"")</f>
        <v>Cluster Disk 2</v>
      </c>
      <c r="H12" s="3"/>
      <c r="I12" s="3" t="str">
        <f t="shared" ref="I12:I18" si="1">"Add-ClusterGenericServiceRole -Cluster '" &amp; $B$8 &amp; "' -ServiceName '" &amp; E12 &amp; "' -StaticAddress '" &amp; C12 &amp; IF(G12="","","' -Storage '" &amp; G12) &amp; "'  -Name '" &amp; B12 &amp; "'  -Wait 0"</f>
        <v>Add-ClusterGenericServiceRole -Cluster 'FPDC5PARC01' -ServiceName 'TapFileProcessorService.Exe' -StaticAddress '10.133.200.57' -Storage 'Cluster Disk 2'  -Name 'FPDC5PARC01TFP'  -Wait 0</v>
      </c>
      <c r="J12" s="3" t="str">
        <f t="shared" ref="J12:J18" si="2">IF(H12="","","Add-ClusterResource -Group '" &amp; B12 &amp; "'  -Name '" &amp; H12 &amp; "'  -Cluster '" &amp; $B$8 &amp; "' -ResourceType 'Generic Service'")</f>
        <v/>
      </c>
      <c r="K12" s="3" t="str">
        <f t="shared" ref="K12:K18" si="3">"Stop-ClusterGroup -Cluster '" &amp; $B$8 &amp; "' -Name '" &amp; B12 &amp; "'"</f>
        <v>Stop-ClusterGroup -Cluster 'FPDC5PARC01' -Name 'FPDC5PARC01TFP'</v>
      </c>
      <c r="L12" s="3"/>
      <c r="M12" s="3"/>
      <c r="N12" s="3"/>
      <c r="O12" s="3"/>
      <c r="P12" s="3"/>
      <c r="Q12" s="3"/>
    </row>
    <row r="13" spans="1:17" x14ac:dyDescent="0.25">
      <c r="A13" s="3" t="s">
        <v>132</v>
      </c>
      <c r="B13" s="3" t="str">
        <f t="shared" si="0"/>
        <v>FPDC5PARC01IDRA</v>
      </c>
      <c r="C13" t="s">
        <v>79</v>
      </c>
      <c r="D13" s="3" t="s">
        <v>111</v>
      </c>
      <c r="E13" s="3" t="str">
        <f>VLOOKUP(A13,Services!$B$2:$C$12,2,FALSE)</f>
        <v>IdraService.Exe</v>
      </c>
      <c r="F13" s="3" t="b">
        <f>IF(VLOOKUP(A13,Services!$B$2:$D$12,3,FALSE)&lt;&gt;0,TRUE,FALSE)</f>
        <v>0</v>
      </c>
      <c r="G13" s="3" t="str">
        <f>IF(F13,"Cluster Disk " &amp; COUNTIF(F$11:F13,TRUE),"")</f>
        <v/>
      </c>
      <c r="H13" s="3"/>
      <c r="I13" s="3" t="str">
        <f t="shared" si="1"/>
        <v>Add-ClusterGenericServiceRole -Cluster 'FPDC5PARC01' -ServiceName 'IdraService.Exe' -StaticAddress '10.133.200.59'  -Name 'FPDC5PARC01IDRA'  -Wait 0</v>
      </c>
      <c r="J13" s="3" t="str">
        <f t="shared" si="2"/>
        <v/>
      </c>
      <c r="K13" s="3" t="str">
        <f t="shared" si="3"/>
        <v>Stop-ClusterGroup -Cluster 'FPDC5PARC01' -Name 'FPDC5PARC01IDRA'</v>
      </c>
      <c r="L13" s="3"/>
      <c r="M13" s="3"/>
      <c r="N13" s="3"/>
      <c r="O13" s="3"/>
      <c r="P13" s="3"/>
      <c r="Q13" s="3"/>
    </row>
    <row r="14" spans="1:17" x14ac:dyDescent="0.25">
      <c r="A14" s="3" t="s">
        <v>114</v>
      </c>
      <c r="B14" s="3" t="str">
        <f t="shared" si="0"/>
        <v>FPDC5PARC01SLI</v>
      </c>
      <c r="C14" t="s">
        <v>80</v>
      </c>
      <c r="D14" s="3" t="s">
        <v>111</v>
      </c>
      <c r="E14" s="3" t="str">
        <f>VLOOKUP(A14,Services!$B$2:$C$12,2,FALSE)</f>
        <v>Pare.StatusListService.Exe</v>
      </c>
      <c r="F14" s="3" t="b">
        <f>IF(VLOOKUP(A14,Services!$B$2:$D$12,3,FALSE)&lt;&gt;0,TRUE,FALSE)</f>
        <v>1</v>
      </c>
      <c r="G14" s="3" t="str">
        <f>IF(F14,"Cluster Disk " &amp; COUNTIF(F$11:F14,TRUE),"")</f>
        <v>Cluster Disk 3</v>
      </c>
      <c r="H14" s="5" t="s">
        <v>121</v>
      </c>
      <c r="I14" s="3" t="str">
        <f t="shared" si="1"/>
        <v>Add-ClusterGenericServiceRole -Cluster 'FPDC5PARC01' -ServiceName 'Pare.StatusListService.Exe' -StaticAddress '10.133.200.60' -Storage 'Cluster Disk 3'  -Name 'FPDC5PARC01SLI'  -Wait 0</v>
      </c>
      <c r="J14" s="3" t="str">
        <f t="shared" si="2"/>
        <v>Add-ClusterResource -Group 'FPDC5PARC01SLI'  -Name 'ResponseFileProcessorService.Exe'  -Cluster 'FPDC5PARC01' -ResourceType 'Generic Service'</v>
      </c>
      <c r="K14" s="3" t="str">
        <f t="shared" si="3"/>
        <v>Stop-ClusterGroup -Cluster 'FPDC5PARC01' -Name 'FPDC5PARC01SLI'</v>
      </c>
      <c r="L14" s="3"/>
      <c r="M14" s="3"/>
      <c r="N14" s="3"/>
      <c r="O14" s="3"/>
      <c r="P14" s="3"/>
      <c r="Q14" s="3"/>
    </row>
    <row r="15" spans="1:17" x14ac:dyDescent="0.25">
      <c r="A15" s="3" t="s">
        <v>145</v>
      </c>
      <c r="B15" s="3" t="str">
        <f t="shared" si="0"/>
        <v>FPDC5PARC01SSBA</v>
      </c>
      <c r="C15" t="s">
        <v>81</v>
      </c>
      <c r="D15" s="3" t="s">
        <v>112</v>
      </c>
      <c r="E15" s="3" t="e">
        <f>VLOOKUP(A15,Services!$B$2:$C$12,2,FALSE)</f>
        <v>#N/A</v>
      </c>
      <c r="F15" s="3" t="e">
        <f>IF(VLOOKUP(A15,Services!$B$2:$D$12,3,FALSE)&lt;&gt;0,TRUE,FALSE)</f>
        <v>#N/A</v>
      </c>
      <c r="G15" s="3" t="e">
        <f>IF(F15,"Cluster Disk " &amp; COUNTIF(F$11:F15,TRUE),"")</f>
        <v>#N/A</v>
      </c>
      <c r="H15" s="3"/>
      <c r="I15" s="3" t="e">
        <f t="shared" si="1"/>
        <v>#N/A</v>
      </c>
      <c r="J15" s="3" t="str">
        <f t="shared" si="2"/>
        <v/>
      </c>
      <c r="K15" s="3" t="str">
        <f t="shared" si="3"/>
        <v>Stop-ClusterGroup -Cluster 'FPDC5PARC01' -Name 'FPDC5PARC01SSBA'</v>
      </c>
      <c r="L15" s="3"/>
      <c r="M15" s="3"/>
      <c r="N15" s="3"/>
      <c r="O15" s="3"/>
      <c r="P15" s="3"/>
      <c r="Q15" s="3"/>
    </row>
    <row r="16" spans="1:17" x14ac:dyDescent="0.25">
      <c r="A16" s="3" t="s">
        <v>130</v>
      </c>
      <c r="B16" s="3" t="str">
        <f t="shared" si="0"/>
        <v>FPDC5PARC01ARM</v>
      </c>
      <c r="C16" t="s">
        <v>82</v>
      </c>
      <c r="D16" s="3" t="s">
        <v>112</v>
      </c>
      <c r="E16" s="3" t="str">
        <f>VLOOKUP(A16,Services!$B$2:$C$12,2,FALSE)</f>
        <v>AuthorisationGatewayService.Exe</v>
      </c>
      <c r="F16" s="3" t="b">
        <f>IF(VLOOKUP(A16,Services!$B$2:$D$12,3,FALSE)&lt;&gt;0,TRUE,FALSE)</f>
        <v>0</v>
      </c>
      <c r="G16" s="3" t="str">
        <f>IF(F16,"Cluster Disk " &amp; COUNTIF(F$11:F16,TRUE),"")</f>
        <v/>
      </c>
      <c r="H16" s="3"/>
      <c r="I16" s="3" t="str">
        <f t="shared" si="1"/>
        <v>Add-ClusterGenericServiceRole -Cluster 'FPDC5PARC01' -ServiceName 'AuthorisationGatewayService.Exe' -StaticAddress '10.133.200.62'  -Name 'FPDC5PARC01ARM'  -Wait 0</v>
      </c>
      <c r="J16" s="3" t="str">
        <f t="shared" si="2"/>
        <v/>
      </c>
      <c r="K16" s="3" t="str">
        <f t="shared" si="3"/>
        <v>Stop-ClusterGroup -Cluster 'FPDC5PARC01' -Name 'FPDC5PARC01ARM'</v>
      </c>
      <c r="L16" s="3"/>
      <c r="M16" s="3"/>
      <c r="N16" s="3"/>
      <c r="O16" s="3"/>
      <c r="P16" s="3"/>
      <c r="Q16" s="3"/>
    </row>
    <row r="17" spans="1:17" x14ac:dyDescent="0.25">
      <c r="A17" s="3" t="s">
        <v>131</v>
      </c>
      <c r="B17" s="3" t="str">
        <f t="shared" si="0"/>
        <v>FPDC5PARC01SRP</v>
      </c>
      <c r="C17" s="3" t="s">
        <v>83</v>
      </c>
      <c r="D17" s="3" t="s">
        <v>113</v>
      </c>
      <c r="E17" s="3" t="str">
        <f>VLOOKUP(A17,Services!$B$2:$C$12,2,FALSE)</f>
        <v>SettlementFileResponseService.Exe</v>
      </c>
      <c r="F17" s="3" t="b">
        <f>IF(VLOOKUP(A17,Services!$B$2:$D$12,3,FALSE)&lt;&gt;0,TRUE,FALSE)</f>
        <v>1</v>
      </c>
      <c r="G17" s="3" t="str">
        <f>IF(F17,"Cluster Disk " &amp; COUNTIF(F$11:F17,TRUE),"")</f>
        <v>Cluster Disk 4</v>
      </c>
      <c r="H17" s="5" t="s">
        <v>123</v>
      </c>
      <c r="I17" s="3" t="str">
        <f t="shared" si="1"/>
        <v>Add-ClusterGenericServiceRole -Cluster 'FPDC5PARC01' -ServiceName 'SettlementFileResponseService.Exe' -StaticAddress '10.133.200.63' -Storage 'Cluster Disk 4'  -Name 'FPDC5PARC01SRP'  -Wait 0</v>
      </c>
      <c r="J17" s="3" t="str">
        <f t="shared" si="2"/>
        <v>Add-ClusterResource -Group 'FPDC5PARC01SRP'  -Name 'Pare.SettlementValidationResultFileProcessingService.Exe'  -Cluster 'FPDC5PARC01' -ResourceType 'Generic Service'</v>
      </c>
      <c r="K17" s="3" t="str">
        <f t="shared" si="3"/>
        <v>Stop-ClusterGroup -Cluster 'FPDC5PARC01' -Name 'FPDC5PARC01SRP'</v>
      </c>
      <c r="L17" s="3"/>
      <c r="M17" s="3"/>
      <c r="N17" s="3"/>
      <c r="O17" s="3"/>
      <c r="P17" s="3"/>
      <c r="Q17" s="3"/>
    </row>
    <row r="18" spans="1:17" x14ac:dyDescent="0.25">
      <c r="A18" s="3" t="s">
        <v>133</v>
      </c>
      <c r="B18" s="3" t="str">
        <f t="shared" si="0"/>
        <v>FPDC5PARC01TDRP</v>
      </c>
      <c r="C18" s="3" t="s">
        <v>84</v>
      </c>
      <c r="D18" s="3" t="s">
        <v>113</v>
      </c>
      <c r="E18" s="3" t="str">
        <f>VLOOKUP(A18,Services!$B$2:$C$12,2,FALSE)</f>
        <v>TravelDayRevisionService.Exe</v>
      </c>
      <c r="F18" s="3" t="b">
        <f>IF(VLOOKUP(A18,Services!$B$2:$D$12,3,FALSE)&lt;&gt;0,TRUE,FALSE)</f>
        <v>1</v>
      </c>
      <c r="G18" s="3" t="str">
        <f>IF(F18,"Cluster Disk " &amp; COUNTIF(F$11:F18,TRUE),"")</f>
        <v>Cluster Disk 5</v>
      </c>
      <c r="H18" s="3"/>
      <c r="I18" s="3" t="str">
        <f t="shared" si="1"/>
        <v>Add-ClusterGenericServiceRole -Cluster 'FPDC5PARC01' -ServiceName 'TravelDayRevisionService.Exe' -StaticAddress '10.133.200.64' -Storage 'Cluster Disk 5'  -Name 'FPDC5PARC01TDRP'  -Wait 0</v>
      </c>
      <c r="J18" s="3" t="str">
        <f t="shared" si="2"/>
        <v/>
      </c>
      <c r="K18" s="3" t="str">
        <f t="shared" si="3"/>
        <v>Stop-ClusterGroup -Cluster 'FPDC5PARC01' -Name 'FPDC5PARC01TDRP'</v>
      </c>
      <c r="L18" s="3"/>
      <c r="M18" s="3"/>
      <c r="N18" s="3"/>
      <c r="O18" s="3"/>
      <c r="P18" s="3"/>
      <c r="Q18" s="3"/>
    </row>
    <row r="19" spans="1:17" x14ac:dyDescent="0.25">
      <c r="I19" s="3"/>
      <c r="J19" s="3" t="str">
        <f t="shared" ref="J19" si="4">IF(H19="","","Add-ClusterResource -Group '" &amp; $B$8 &amp; "'  -Name '" &amp; H19 &amp; "'  -Cluster '" &amp; B19 &amp; "' -ResourceType 'Generic Service'")</f>
        <v/>
      </c>
      <c r="K19" s="3"/>
      <c r="L19" s="3"/>
    </row>
    <row r="20" spans="1:17" x14ac:dyDescent="0.25">
      <c r="A20" s="3" t="s">
        <v>146</v>
      </c>
      <c r="B20" s="3" t="str">
        <f>UPPER($B$8 &amp; A20)</f>
        <v>FPDC5PARC01NOTUSED</v>
      </c>
      <c r="C20" s="3" t="s">
        <v>85</v>
      </c>
      <c r="D20" s="3" t="s">
        <v>113</v>
      </c>
      <c r="E20" s="3"/>
      <c r="F20" s="3"/>
      <c r="G20" s="3"/>
      <c r="H20" s="3"/>
      <c r="I20" s="3"/>
      <c r="J20" s="3" t="str">
        <f>IF(H20="","","&lt;Service Name='" &amp;H20&amp;"'/&gt;")</f>
        <v/>
      </c>
      <c r="K20" s="3"/>
    </row>
    <row r="22" spans="1:17" x14ac:dyDescent="0.25">
      <c r="A22" s="1" t="s">
        <v>171</v>
      </c>
      <c r="B22" s="3"/>
      <c r="C22" s="3"/>
      <c r="D22" s="3"/>
      <c r="E22" s="3"/>
      <c r="F22" s="3"/>
      <c r="G22" s="3"/>
    </row>
    <row r="23" spans="1:17" x14ac:dyDescent="0.25">
      <c r="A23" s="4" t="s">
        <v>154</v>
      </c>
      <c r="B23" s="1" t="s">
        <v>179</v>
      </c>
      <c r="C23" s="4" t="s">
        <v>169</v>
      </c>
      <c r="D23" s="4" t="s">
        <v>170</v>
      </c>
      <c r="E23" s="4" t="s">
        <v>171</v>
      </c>
      <c r="F23" s="4" t="s">
        <v>155</v>
      </c>
      <c r="G23" s="4" t="s">
        <v>156</v>
      </c>
    </row>
    <row r="24" spans="1:17" s="3" customFormat="1" x14ac:dyDescent="0.25">
      <c r="A24" s="5" t="str">
        <f>Services!B16</f>
        <v>RFP</v>
      </c>
      <c r="B24" s="3" t="str">
        <f>UPPER($B$8 &amp; A24)</f>
        <v>FPDC5PARC01RFP</v>
      </c>
      <c r="C24" s="5" t="str">
        <f>Services!C16</f>
        <v>Cluster Disk 1</v>
      </c>
      <c r="D24" s="5" t="str">
        <f>Services!D16</f>
        <v>F</v>
      </c>
      <c r="E24" s="5" t="str">
        <f>Services!E16</f>
        <v>RefundFiles</v>
      </c>
      <c r="F24" s="5" t="str">
        <f>"\\" &amp; B24 &amp; "\" &amp; Services!F16</f>
        <v>\\FPDC5PARC01RFP\RefundFiles</v>
      </c>
      <c r="G24" s="5" t="str">
        <f>Services!G16</f>
        <v>zsvcPare</v>
      </c>
    </row>
    <row r="25" spans="1:17" x14ac:dyDescent="0.25">
      <c r="A25" s="5" t="str">
        <f>Services!B17</f>
        <v>RFP</v>
      </c>
      <c r="B25" s="3" t="str">
        <f>UPPER($B$8 &amp; A25)</f>
        <v>FPDC5PARC01RFP</v>
      </c>
      <c r="C25" s="5" t="str">
        <f>Services!C17</f>
        <v>Cluster Disk 1</v>
      </c>
      <c r="D25" s="5" t="str">
        <f>Services!D17</f>
        <v>F</v>
      </c>
      <c r="E25" s="5" t="str">
        <f>Services!E17</f>
        <v>RevenueStatusListFiles</v>
      </c>
      <c r="F25" s="5" t="str">
        <f>"\\" &amp; B25 &amp; "\" &amp; Services!F17</f>
        <v>\\FPDC5PARC01RFP\RevenueStatusListFiles</v>
      </c>
      <c r="G25" s="5" t="str">
        <f>Services!G17</f>
        <v>zsvcPare</v>
      </c>
    </row>
    <row r="26" spans="1:17" x14ac:dyDescent="0.25">
      <c r="A26" s="5" t="str">
        <f>Services!B18</f>
        <v>SLI</v>
      </c>
      <c r="B26" s="3" t="str">
        <f t="shared" ref="B26:B32" si="5">UPPER($B$8 &amp; A26)</f>
        <v>FPDC5PARC01SLI</v>
      </c>
      <c r="C26" s="5" t="str">
        <f>Services!C18</f>
        <v>Cluster Disk 3</v>
      </c>
      <c r="D26" s="5" t="str">
        <f>Services!D18</f>
        <v>H</v>
      </c>
      <c r="E26" s="5" t="str">
        <f>Services!E18</f>
        <v>StatusList</v>
      </c>
      <c r="F26" s="5" t="str">
        <f>"\\" &amp; B26 &amp; "\" &amp; Services!F18</f>
        <v>\\FPDC5PARC01SLI\StatusList</v>
      </c>
      <c r="G26" s="5" t="str">
        <f>Services!G18</f>
        <v>zsvcPare,zsvcFTM</v>
      </c>
    </row>
    <row r="27" spans="1:17" x14ac:dyDescent="0.25">
      <c r="A27" s="5" t="str">
        <f>Services!B19</f>
        <v>SLI</v>
      </c>
      <c r="B27" s="3" t="str">
        <f t="shared" si="5"/>
        <v>FPDC5PARC01SLI</v>
      </c>
      <c r="C27" s="5" t="str">
        <f>Services!C19</f>
        <v>Cluster Disk 3</v>
      </c>
      <c r="D27" s="5" t="str">
        <f>Services!D19</f>
        <v>H</v>
      </c>
      <c r="E27" s="5" t="str">
        <f>Services!E19</f>
        <v>PareResponseFiles, PareResponseFiles\Unprocessed, PareResponseFiles\Loading, PareResponseFiles\Processed, PareResponseFiles\Failed, PareResponseFiles\Invalid</v>
      </c>
      <c r="F27" s="5" t="str">
        <f>"\\" &amp; B27 &amp; "\" &amp; Services!F19</f>
        <v>\\FPDC5PARC01SLI\PareResponseFiles</v>
      </c>
      <c r="G27" s="5" t="str">
        <f>Services!G19</f>
        <v>zsvcPare,zsvcFTM</v>
      </c>
    </row>
    <row r="28" spans="1:17" x14ac:dyDescent="0.25">
      <c r="A28" s="5" t="str">
        <f>Services!B20</f>
        <v>SRP</v>
      </c>
      <c r="B28" s="3" t="str">
        <f t="shared" si="5"/>
        <v>FPDC5PARC01SRP</v>
      </c>
      <c r="C28" s="5" t="str">
        <f>Services!C20</f>
        <v>Cluster Disk 4</v>
      </c>
      <c r="D28" s="5" t="str">
        <f>Services!D20</f>
        <v>I</v>
      </c>
      <c r="E28" s="5" t="str">
        <f>Services!E20</f>
        <v>SettlementResponseFiles, SettlementResponseFiles\Unprocessed</v>
      </c>
      <c r="F28" s="5" t="str">
        <f>"\\" &amp; B28 &amp; "\" &amp; Services!F20</f>
        <v>\\FPDC5PARC01SRP\SettlementResponseFiles</v>
      </c>
      <c r="G28" s="5" t="str">
        <f>Services!G20</f>
        <v>zsvcPare,zsvcFTM</v>
      </c>
    </row>
    <row r="29" spans="1:17" x14ac:dyDescent="0.25">
      <c r="A29" s="5" t="str">
        <f>Services!B21</f>
        <v>SRP</v>
      </c>
      <c r="B29" s="3" t="str">
        <f t="shared" si="5"/>
        <v>FPDC5PARC01SRP</v>
      </c>
      <c r="C29" s="5" t="str">
        <f>Services!C21</f>
        <v>Cluster Disk 4</v>
      </c>
      <c r="D29" s="5" t="str">
        <f>Services!D21</f>
        <v>I</v>
      </c>
      <c r="E29" s="5" t="str">
        <f>Services!E21</f>
        <v>SettlementValidationResult, SettlementValidationResult\Unprocessed</v>
      </c>
      <c r="F29" s="5" t="str">
        <f>"\\" &amp; B29 &amp; "\" &amp; Services!F21</f>
        <v>\\FPDC5PARC01SRP\SettlementValidationResult</v>
      </c>
      <c r="G29" s="5" t="str">
        <f>Services!G21</f>
        <v>zsvcPare,zsvcFTM</v>
      </c>
    </row>
    <row r="30" spans="1:17" x14ac:dyDescent="0.25">
      <c r="A30" s="5" t="str">
        <f>Services!B22</f>
        <v>TDRP</v>
      </c>
      <c r="B30" s="3" t="str">
        <f t="shared" si="5"/>
        <v>FPDC5PARC01TDRP</v>
      </c>
      <c r="C30" s="5" t="str">
        <f>Services!C22</f>
        <v>Cluster Disk 5</v>
      </c>
      <c r="D30" s="5" t="str">
        <f>Services!D22</f>
        <v>J</v>
      </c>
      <c r="E30" s="5" t="str">
        <f>Services!E22</f>
        <v>TdrFileProcessor, TdrFileProcessor\Unprocessed, TdrFileProcessor\Loading, TdrFileProcessor\Processed, TdrFileProcessor\Failed, TdrFileProcessor\Invalid</v>
      </c>
      <c r="F30" s="5" t="str">
        <f>"\\" &amp; B30 &amp; "\" &amp; Services!F22</f>
        <v>\\FPDC5PARC01TDRP\TdrFileProcessor</v>
      </c>
      <c r="G30" s="5" t="str">
        <f>Services!G22</f>
        <v>zsvcPare,zsvcFAE</v>
      </c>
    </row>
    <row r="31" spans="1:17" x14ac:dyDescent="0.25">
      <c r="A31" s="5" t="str">
        <f>Services!B23</f>
        <v>TFP</v>
      </c>
      <c r="B31" s="3" t="str">
        <f t="shared" si="5"/>
        <v>FPDC5PARC01TFP</v>
      </c>
      <c r="C31" s="5" t="str">
        <f>Services!C23</f>
        <v>Cluster Disk 2</v>
      </c>
      <c r="D31" s="5" t="str">
        <f>Services!D23</f>
        <v>G</v>
      </c>
      <c r="E31" s="5" t="str">
        <f>Services!E23</f>
        <v>TapResultFile</v>
      </c>
      <c r="F31" s="5" t="str">
        <f>"\\" &amp; B31 &amp; "\" &amp; Services!F23</f>
        <v>\\FPDC5PARC01TFP\TapResultFile</v>
      </c>
      <c r="G31" s="5" t="str">
        <f>Services!G23</f>
        <v>zsvcPare,zsvcFTM</v>
      </c>
    </row>
    <row r="32" spans="1:17" x14ac:dyDescent="0.25">
      <c r="A32" s="5" t="str">
        <f>Services!B24</f>
        <v>TFP</v>
      </c>
      <c r="B32" s="3" t="str">
        <f t="shared" si="5"/>
        <v>FPDC5PARC01TFP</v>
      </c>
      <c r="C32" s="5" t="str">
        <f>Services!C24</f>
        <v>Cluster Disk 2</v>
      </c>
      <c r="D32" s="5" t="str">
        <f>Services!D24</f>
        <v>G</v>
      </c>
      <c r="E32" s="5" t="str">
        <f>Services!E24</f>
        <v>TapFileProcessor, TapFileProcessor\Unprocessed, TapFileProcessor\Loading, TapFileProcessor\Processed, TapFileProcessor\Failed,TapFileProcessor\Invalid</v>
      </c>
      <c r="F32" s="5" t="str">
        <f>"\\" &amp; B32 &amp; "\" &amp; Services!F24</f>
        <v>\\FPDC5PARC01TFP\TapFileProcessor</v>
      </c>
      <c r="G32" s="5" t="str">
        <f>Services!G24</f>
        <v>zsvcPare,zsvcFTM</v>
      </c>
    </row>
    <row r="33" spans="1:7" x14ac:dyDescent="0.25">
      <c r="A33" s="5"/>
      <c r="B33" s="3"/>
      <c r="C33" s="5"/>
      <c r="D33" s="5"/>
      <c r="E33" s="5"/>
      <c r="F33" s="5"/>
      <c r="G33" s="5"/>
    </row>
    <row r="34" spans="1:7" x14ac:dyDescent="0.25">
      <c r="A34" s="5" t="str">
        <f>Services!C26</f>
        <v>Pare EOD Box</v>
      </c>
      <c r="B34" s="3" t="s">
        <v>190</v>
      </c>
      <c r="C34" s="3"/>
      <c r="D34" s="5" t="str">
        <f>Services!D26</f>
        <v>D</v>
      </c>
      <c r="E34" s="5" t="str">
        <f>Services!E26</f>
        <v>RequestCardPayment</v>
      </c>
      <c r="F34" s="5" t="str">
        <f>"\\" &amp; B34 &amp; "\" &amp; Services!F26</f>
        <v>\\FPDC5PAI001\RequestCardPayment</v>
      </c>
      <c r="G34" s="5" t="str">
        <f>Services!G26</f>
        <v>zsvcPare,zsvcFTM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17" sqref="C17"/>
    </sheetView>
  </sheetViews>
  <sheetFormatPr defaultRowHeight="15" x14ac:dyDescent="0.25"/>
  <cols>
    <col min="1" max="1" width="8.7109375" bestFit="1" customWidth="1"/>
    <col min="2" max="2" width="22.140625" bestFit="1" customWidth="1"/>
    <col min="3" max="3" width="31.42578125" customWidth="1"/>
    <col min="4" max="4" width="15.85546875" bestFit="1" customWidth="1"/>
    <col min="5" max="5" width="33.85546875" bestFit="1" customWidth="1"/>
    <col min="6" max="6" width="15" bestFit="1" customWidth="1"/>
    <col min="7" max="7" width="13.140625" bestFit="1" customWidth="1"/>
    <col min="8" max="8" width="54.7109375" bestFit="1" customWidth="1"/>
    <col min="9" max="9" width="179.85546875" bestFit="1" customWidth="1"/>
    <col min="10" max="10" width="153.7109375" bestFit="1" customWidth="1"/>
    <col min="11" max="11" width="60.140625" bestFit="1" customWidth="1"/>
  </cols>
  <sheetData>
    <row r="1" spans="1:11" x14ac:dyDescent="0.25">
      <c r="A1" s="1" t="s">
        <v>12</v>
      </c>
      <c r="B1" s="1"/>
      <c r="C1" s="1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/>
      <c r="B2" s="1" t="s">
        <v>10</v>
      </c>
      <c r="C2" s="1" t="s">
        <v>11</v>
      </c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10" t="s">
        <v>193</v>
      </c>
      <c r="C3" s="10" t="s">
        <v>194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10" t="s">
        <v>195</v>
      </c>
      <c r="C4" s="10" t="s">
        <v>196</v>
      </c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10" t="s">
        <v>197</v>
      </c>
      <c r="C5" s="10" t="s">
        <v>198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12"/>
      <c r="C6" s="10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12" t="s">
        <v>205</v>
      </c>
      <c r="C8" s="11" t="s">
        <v>204</v>
      </c>
      <c r="D8" s="3"/>
      <c r="E8" s="3"/>
      <c r="F8" s="3"/>
      <c r="G8" s="3"/>
      <c r="H8" s="3"/>
      <c r="I8" s="3"/>
      <c r="J8" s="3"/>
      <c r="K8" s="3"/>
    </row>
    <row r="9" spans="1:11" x14ac:dyDescent="0.25">
      <c r="A9" s="1"/>
      <c r="B9" s="3"/>
      <c r="C9" s="3"/>
      <c r="D9" s="3"/>
      <c r="E9" s="3"/>
      <c r="F9" s="3"/>
      <c r="G9" s="3"/>
      <c r="H9" s="3"/>
      <c r="I9" s="1" t="s">
        <v>181</v>
      </c>
      <c r="J9" s="3"/>
      <c r="K9" s="3"/>
    </row>
    <row r="10" spans="1:11" x14ac:dyDescent="0.25">
      <c r="A10" s="1" t="s">
        <v>154</v>
      </c>
      <c r="B10" s="1" t="s">
        <v>13</v>
      </c>
      <c r="C10" s="1" t="s">
        <v>11</v>
      </c>
      <c r="D10" s="1" t="s">
        <v>109</v>
      </c>
      <c r="E10" s="1" t="s">
        <v>135</v>
      </c>
      <c r="F10" s="1" t="s">
        <v>136</v>
      </c>
      <c r="G10" s="1" t="s">
        <v>134</v>
      </c>
      <c r="H10" s="1" t="s">
        <v>139</v>
      </c>
      <c r="I10" s="3" t="s">
        <v>180</v>
      </c>
      <c r="J10" s="3"/>
      <c r="K10" s="3"/>
    </row>
    <row r="11" spans="1:11" x14ac:dyDescent="0.25">
      <c r="A11" s="3" t="s">
        <v>128</v>
      </c>
      <c r="B11" s="3" t="str">
        <f t="shared" ref="B11:B19" si="0">UPPER($B$8 &amp; A11)</f>
        <v>FAEPARC01V01RFP</v>
      </c>
      <c r="C11" s="12" t="s">
        <v>206</v>
      </c>
      <c r="D11" s="11" t="s">
        <v>192</v>
      </c>
      <c r="E11" s="3" t="str">
        <f>VLOOKUP(A11,Services!$B$2:$C$13,2,FALSE)</f>
        <v>RevenueStatusListFileService.Exe</v>
      </c>
      <c r="F11" s="3" t="b">
        <f>IF(VLOOKUP(A11,Services!$B$2:$D$12,3,FALSE)&lt;&gt;0,TRUE,FALSE)</f>
        <v>1</v>
      </c>
      <c r="G11" s="3"/>
      <c r="H11" s="5" t="s">
        <v>116</v>
      </c>
      <c r="I11" s="3" t="str">
        <f t="shared" ref="I11:I19" si="1">"Add-ClusterGenericServiceRole -Cluster '" &amp; $B$8 &amp; "' -ServiceName '" &amp; E11 &amp; "' -StaticAddress '" &amp; C11 &amp; IF(G11="","","' -Storage '" &amp; G11) &amp; "'  -Name '" &amp; B11 &amp; "'  -Wait 0"</f>
        <v>Add-ClusterGenericServiceRole -Cluster 'FAEPARC01V01' -ServiceName 'RevenueStatusListFileService.Exe' -StaticAddress '192.168.2.198'  -Name 'FAEPARC01V01RFP'  -Wait 0</v>
      </c>
      <c r="J11" s="3" t="str">
        <f t="shared" ref="J11:J19" si="2">IF(H11="","","Add-ClusterResource -Group '" &amp; B11 &amp; "'  -Name '" &amp; H11 &amp; "'  -Cluster '" &amp; $B$8 &amp; "' -ResourceType 'Generic Service'")</f>
        <v>Add-ClusterResource -Group 'FAEPARC01V01RFP'  -Name 'RefundFileService.Exe'  -Cluster 'FAEPARC01V01' -ResourceType 'Generic Service'</v>
      </c>
      <c r="K11" s="3" t="str">
        <f t="shared" ref="K11:K19" si="3">"Stop-ClusterGroup -Cluster '" &amp; $B$8 &amp; "' -Name '" &amp; B11 &amp; "'"</f>
        <v>Stop-ClusterGroup -Cluster 'FAEPARC01V01' -Name 'FAEPARC01V01RFP'</v>
      </c>
    </row>
    <row r="12" spans="1:11" x14ac:dyDescent="0.25">
      <c r="A12" s="3" t="s">
        <v>129</v>
      </c>
      <c r="B12" s="3" t="str">
        <f t="shared" si="0"/>
        <v>FAEPARC01V01TFP</v>
      </c>
      <c r="C12" s="12" t="s">
        <v>207</v>
      </c>
      <c r="D12" s="11" t="s">
        <v>192</v>
      </c>
      <c r="E12" s="3" t="str">
        <f>VLOOKUP(A12,Services!$B$2:$C$13,2,FALSE)</f>
        <v>TapFileProcessorService.Exe</v>
      </c>
      <c r="F12" s="3" t="b">
        <f>IF(VLOOKUP(A12,Services!$B$2:$D$12,3,FALSE)&lt;&gt;0,TRUE,FALSE)</f>
        <v>1</v>
      </c>
      <c r="G12" s="3"/>
      <c r="H12" s="3"/>
      <c r="I12" s="3" t="str">
        <f t="shared" si="1"/>
        <v>Add-ClusterGenericServiceRole -Cluster 'FAEPARC01V01' -ServiceName 'TapFileProcessorService.Exe' -StaticAddress '192.168.2.197'  -Name 'FAEPARC01V01TFP'  -Wait 0</v>
      </c>
      <c r="J12" s="3" t="str">
        <f t="shared" si="2"/>
        <v/>
      </c>
      <c r="K12" s="3" t="str">
        <f t="shared" si="3"/>
        <v>Stop-ClusterGroup -Cluster 'FAEPARC01V01' -Name 'FAEPARC01V01TFP'</v>
      </c>
    </row>
    <row r="13" spans="1:11" x14ac:dyDescent="0.25">
      <c r="A13" s="3" t="s">
        <v>132</v>
      </c>
      <c r="B13" s="3" t="str">
        <f t="shared" si="0"/>
        <v>FAEPARC01V01IDRA</v>
      </c>
      <c r="C13" s="12" t="s">
        <v>208</v>
      </c>
      <c r="D13" s="11" t="s">
        <v>192</v>
      </c>
      <c r="E13" s="3" t="str">
        <f>VLOOKUP(A13,Services!$B$2:$C$13,2,FALSE)</f>
        <v>IdraService.Exe</v>
      </c>
      <c r="F13" s="3" t="b">
        <f>IF(VLOOKUP(A13,Services!$B$2:$D$12,3,FALSE)&lt;&gt;0,TRUE,FALSE)</f>
        <v>0</v>
      </c>
      <c r="G13" s="3" t="str">
        <f>IF(F13,"Cluster Disk " &amp; COUNTIF(F$11:F13,TRUE),"")</f>
        <v/>
      </c>
      <c r="H13" s="3"/>
      <c r="I13" s="3" t="str">
        <f t="shared" si="1"/>
        <v>Add-ClusterGenericServiceRole -Cluster 'FAEPARC01V01' -ServiceName 'IdraService.Exe' -StaticAddress '192.168.2.196'  -Name 'FAEPARC01V01IDRA'  -Wait 0</v>
      </c>
      <c r="J13" s="3" t="str">
        <f t="shared" si="2"/>
        <v/>
      </c>
      <c r="K13" s="3" t="str">
        <f t="shared" si="3"/>
        <v>Stop-ClusterGroup -Cluster 'FAEPARC01V01' -Name 'FAEPARC01V01IDRA'</v>
      </c>
    </row>
    <row r="14" spans="1:11" x14ac:dyDescent="0.25">
      <c r="A14" s="3" t="s">
        <v>114</v>
      </c>
      <c r="B14" s="3" t="str">
        <f t="shared" si="0"/>
        <v>FAEPARC01V01SLI</v>
      </c>
      <c r="C14" s="12" t="s">
        <v>209</v>
      </c>
      <c r="D14" s="11" t="s">
        <v>192</v>
      </c>
      <c r="E14" s="3" t="str">
        <f>VLOOKUP(A14,Services!$B$2:$C$13,2,FALSE)</f>
        <v>Pare.StatusListService.Exe</v>
      </c>
      <c r="F14" s="3" t="b">
        <f>IF(VLOOKUP(A14,Services!$B$2:$D$12,3,FALSE)&lt;&gt;0,TRUE,FALSE)</f>
        <v>1</v>
      </c>
      <c r="G14" s="3"/>
      <c r="H14" s="5" t="s">
        <v>121</v>
      </c>
      <c r="I14" s="3" t="str">
        <f t="shared" si="1"/>
        <v>Add-ClusterGenericServiceRole -Cluster 'FAEPARC01V01' -ServiceName 'Pare.StatusListService.Exe' -StaticAddress '192.168.2.195'  -Name 'FAEPARC01V01SLI'  -Wait 0</v>
      </c>
      <c r="J14" s="3" t="str">
        <f t="shared" si="2"/>
        <v>Add-ClusterResource -Group 'FAEPARC01V01SLI'  -Name 'ResponseFileProcessorService.Exe'  -Cluster 'FAEPARC01V01' -ResourceType 'Generic Service'</v>
      </c>
      <c r="K14" s="3" t="str">
        <f t="shared" si="3"/>
        <v>Stop-ClusterGroup -Cluster 'FAEPARC01V01' -Name 'FAEPARC01V01SLI'</v>
      </c>
    </row>
    <row r="15" spans="1:11" x14ac:dyDescent="0.25">
      <c r="A15" s="3" t="s">
        <v>215</v>
      </c>
      <c r="B15" s="3" t="str">
        <f>UPPER($B$8 &amp; A15)</f>
        <v>FAEPARC01V01DPS</v>
      </c>
      <c r="C15" s="12" t="s">
        <v>214</v>
      </c>
      <c r="D15" s="11" t="s">
        <v>199</v>
      </c>
      <c r="E15" s="3" t="str">
        <f>VLOOKUP(A15,Services!$B$2:$C$13,2,FALSE)</f>
        <v>Pare.DirectPaymentService.exe</v>
      </c>
      <c r="F15" s="3" t="b">
        <f>IF(VLOOKUP(A15,Services!$B$2:$D$12,3,FALSE)&lt;&gt;0,TRUE,FALSE)</f>
        <v>0</v>
      </c>
      <c r="G15" s="3" t="str">
        <f>IF(F15,"Cluster Disk " &amp; COUNTIF(F$11:F15,TRUE),"")</f>
        <v/>
      </c>
      <c r="H15" s="3"/>
      <c r="I15" s="3" t="str">
        <f t="shared" si="1"/>
        <v>Add-ClusterGenericServiceRole -Cluster 'FAEPARC01V01' -ServiceName 'Pare.DirectPaymentService.exe' -StaticAddress '192.168.2.190'  -Name 'FAEPARC01V01DPS'  -Wait 0</v>
      </c>
      <c r="J15" s="3" t="str">
        <f t="shared" si="2"/>
        <v/>
      </c>
      <c r="K15" s="3" t="str">
        <f t="shared" si="3"/>
        <v>Stop-ClusterGroup -Cluster 'FAEPARC01V01' -Name 'FAEPARC01V01DPS'</v>
      </c>
    </row>
    <row r="16" spans="1:11" x14ac:dyDescent="0.25">
      <c r="A16" s="3" t="s">
        <v>130</v>
      </c>
      <c r="B16" s="3" t="str">
        <f t="shared" si="0"/>
        <v>FAEPARC01V01ARM</v>
      </c>
      <c r="C16" s="12" t="s">
        <v>211</v>
      </c>
      <c r="D16" s="11" t="s">
        <v>199</v>
      </c>
      <c r="E16" s="3" t="str">
        <f>VLOOKUP(A16,Services!$B$2:$C$13,2,FALSE)</f>
        <v>AuthorisationGatewayService.Exe</v>
      </c>
      <c r="F16" s="3" t="b">
        <f>IF(VLOOKUP(A16,Services!$B$2:$D$12,3,FALSE)&lt;&gt;0,TRUE,FALSE)</f>
        <v>0</v>
      </c>
      <c r="G16" s="3" t="str">
        <f>IF(F16,"Cluster Disk " &amp; COUNTIF(F$11:F16,TRUE),"")</f>
        <v/>
      </c>
      <c r="H16" s="3"/>
      <c r="I16" s="3" t="str">
        <f t="shared" si="1"/>
        <v>Add-ClusterGenericServiceRole -Cluster 'FAEPARC01V01' -ServiceName 'AuthorisationGatewayService.Exe' -StaticAddress '192.168.2.193'  -Name 'FAEPARC01V01ARM'  -Wait 0</v>
      </c>
      <c r="J16" s="3" t="str">
        <f t="shared" si="2"/>
        <v/>
      </c>
      <c r="K16" s="3" t="str">
        <f t="shared" si="3"/>
        <v>Stop-ClusterGroup -Cluster 'FAEPARC01V01' -Name 'FAEPARC01V01ARM'</v>
      </c>
    </row>
    <row r="17" spans="1:11" x14ac:dyDescent="0.25">
      <c r="A17" s="3" t="s">
        <v>131</v>
      </c>
      <c r="B17" s="3" t="str">
        <f t="shared" si="0"/>
        <v>FAEPARC01V01SRP</v>
      </c>
      <c r="C17" s="12" t="s">
        <v>210</v>
      </c>
      <c r="D17" s="11" t="s">
        <v>199</v>
      </c>
      <c r="E17" s="3" t="str">
        <f>VLOOKUP(A17,Services!$B$2:$C$13,2,FALSE)</f>
        <v>SettlementFileResponseService.Exe</v>
      </c>
      <c r="F17" s="3" t="b">
        <f>IF(VLOOKUP(A17,Services!$B$2:$D$12,3,FALSE)&lt;&gt;0,TRUE,FALSE)</f>
        <v>1</v>
      </c>
      <c r="G17" s="3"/>
      <c r="H17" s="5" t="s">
        <v>123</v>
      </c>
      <c r="I17" s="3" t="str">
        <f t="shared" si="1"/>
        <v>Add-ClusterGenericServiceRole -Cluster 'FAEPARC01V01' -ServiceName 'SettlementFileResponseService.Exe' -StaticAddress '192.168.2.194'  -Name 'FAEPARC01V01SRP'  -Wait 0</v>
      </c>
      <c r="J17" s="3" t="str">
        <f t="shared" si="2"/>
        <v>Add-ClusterResource -Group 'FAEPARC01V01SRP'  -Name 'Pare.SettlementValidationResultFileProcessingService.Exe'  -Cluster 'FAEPARC01V01' -ResourceType 'Generic Service'</v>
      </c>
      <c r="K17" s="3" t="str">
        <f t="shared" si="3"/>
        <v>Stop-ClusterGroup -Cluster 'FAEPARC01V01' -Name 'FAEPARC01V01SRP'</v>
      </c>
    </row>
    <row r="18" spans="1:11" x14ac:dyDescent="0.25">
      <c r="A18" s="3" t="s">
        <v>133</v>
      </c>
      <c r="B18" s="3" t="str">
        <f t="shared" si="0"/>
        <v>FAEPARC01V01TDRP</v>
      </c>
      <c r="C18" s="12" t="s">
        <v>212</v>
      </c>
      <c r="D18" s="11" t="s">
        <v>199</v>
      </c>
      <c r="E18" s="3" t="str">
        <f>VLOOKUP(A18,Services!$B$2:$C$13,2,FALSE)</f>
        <v>TravelDayRevisionService.Exe</v>
      </c>
      <c r="F18" s="3" t="b">
        <f>IF(VLOOKUP(A18,Services!$B$2:$D$12,3,FALSE)&lt;&gt;0,TRUE,FALSE)</f>
        <v>1</v>
      </c>
      <c r="G18" s="3"/>
      <c r="H18" s="3"/>
      <c r="I18" s="3" t="str">
        <f t="shared" si="1"/>
        <v>Add-ClusterGenericServiceRole -Cluster 'FAEPARC01V01' -ServiceName 'TravelDayRevisionService.Exe' -StaticAddress '192.168.2.192'  -Name 'FAEPARC01V01TDRP'  -Wait 0</v>
      </c>
      <c r="J18" s="3" t="str">
        <f t="shared" si="2"/>
        <v/>
      </c>
      <c r="K18" s="3" t="str">
        <f t="shared" si="3"/>
        <v>Stop-ClusterGroup -Cluster 'FAEPARC01V01' -Name 'FAEPARC01V01TDRP'</v>
      </c>
    </row>
    <row r="19" spans="1:11" x14ac:dyDescent="0.25">
      <c r="A19" s="3" t="s">
        <v>191</v>
      </c>
      <c r="B19" s="3" t="str">
        <f t="shared" si="0"/>
        <v>FAEPARC01V01EOD</v>
      </c>
      <c r="C19" s="12" t="s">
        <v>213</v>
      </c>
      <c r="D19" s="11" t="s">
        <v>199</v>
      </c>
      <c r="E19" s="3" t="str">
        <f>VLOOKUP(A19,Services!$B$2:$C$13,2,FALSE)</f>
        <v>EodControllerService.exe</v>
      </c>
      <c r="F19" s="3" t="b">
        <v>0</v>
      </c>
      <c r="G19" s="3"/>
      <c r="H19" s="3"/>
      <c r="I19" s="3" t="str">
        <f t="shared" si="1"/>
        <v>Add-ClusterGenericServiceRole -Cluster 'FAEPARC01V01' -ServiceName 'EodControllerService.exe' -StaticAddress '192.168.2.191'  -Name 'FAEPARC01V01EOD'  -Wait 0</v>
      </c>
      <c r="J19" s="3" t="str">
        <f t="shared" si="2"/>
        <v/>
      </c>
      <c r="K19" s="3" t="str">
        <f t="shared" si="3"/>
        <v>Stop-ClusterGroup -Cluster 'FAEPARC01V01' -Name 'FAEPARC01V01EOD'</v>
      </c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 t="str">
        <f>IF(H20="","","Add-ClusterResource -Group '" &amp; $B$8 &amp; "'  -Name '" &amp; H20 &amp; "'  -Cluster '" &amp; B20 &amp; "' -ResourceType 'Generic Service'")</f>
        <v/>
      </c>
      <c r="K20" s="3"/>
    </row>
    <row r="22" spans="1:11" x14ac:dyDescent="0.25">
      <c r="B22" s="1" t="s">
        <v>202</v>
      </c>
    </row>
    <row r="23" spans="1:11" x14ac:dyDescent="0.25">
      <c r="B23" s="1" t="s">
        <v>203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Services</vt:lpstr>
      <vt:lpstr>DevInt</vt:lpstr>
      <vt:lpstr>PreProd</vt:lpstr>
      <vt:lpstr>Staging</vt:lpstr>
      <vt:lpstr>SiteA</vt:lpstr>
      <vt:lpstr>SiteB</vt:lpstr>
      <vt:lpstr>MiniProd1A</vt:lpstr>
    </vt:vector>
  </TitlesOfParts>
  <Company>Transport for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xjasonblackford</dc:creator>
  <cp:lastModifiedBy>Hamada Shather</cp:lastModifiedBy>
  <dcterms:created xsi:type="dcterms:W3CDTF">2013-08-14T12:33:41Z</dcterms:created>
  <dcterms:modified xsi:type="dcterms:W3CDTF">2015-03-25T11:54:49Z</dcterms:modified>
</cp:coreProperties>
</file>