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heet1" sheetId="1" r:id="rId1"/>
    <sheet name="Sheet2" sheetId="2" r:id="rId2"/>
  </sheets>
  <definedNames>
    <definedName name="_xlnm._FilterDatabase" localSheetId="0" hidden="1">Sheet1!$A$1:$L$76</definedName>
  </definedNames>
  <calcPr calcId="144525"/>
</workbook>
</file>

<file path=xl/sharedStrings.xml><?xml version="1.0" encoding="utf-8"?>
<sst xmlns="http://schemas.openxmlformats.org/spreadsheetml/2006/main" count="175" uniqueCount="83">
  <si>
    <t>用户类型</t>
  </si>
  <si>
    <t>功能需求</t>
  </si>
  <si>
    <t>相对收益</t>
  </si>
  <si>
    <t>相对损失</t>
  </si>
  <si>
    <t>总价值</t>
  </si>
  <si>
    <t>价值%</t>
  </si>
  <si>
    <t>相对成本</t>
  </si>
  <si>
    <t>成本%</t>
  </si>
  <si>
    <t>相对风险</t>
  </si>
  <si>
    <t>风险%</t>
  </si>
  <si>
    <t>优先级</t>
  </si>
  <si>
    <t>权重</t>
  </si>
  <si>
    <t>一般用户（教师）</t>
  </si>
  <si>
    <t>界面风格统一</t>
  </si>
  <si>
    <t>博客、社区、课程等内容的分类符合逻辑</t>
  </si>
  <si>
    <t>功能的设置实用性强</t>
  </si>
  <si>
    <t>操作流畅不卡顿</t>
  </si>
  <si>
    <t>修改课程信息要方便简洁</t>
  </si>
  <si>
    <t>可以筛选不同进度的课程</t>
  </si>
  <si>
    <t>开课过程简单方便</t>
  </si>
  <si>
    <t>上传资料的速度快</t>
  </si>
  <si>
    <t>首页推荐内容要符合授课方向</t>
  </si>
  <si>
    <t>博客推荐内容要个性化</t>
  </si>
  <si>
    <t>问答优先推荐属于授课范围的问题</t>
  </si>
  <si>
    <t>网站的覆盖内容要在软件工程专业内</t>
  </si>
  <si>
    <t>消息/私信沟通没有延迟</t>
  </si>
  <si>
    <t>博客标题限制100字内</t>
  </si>
  <si>
    <t>博客内容限制5000字内</t>
  </si>
  <si>
    <t>问答标题限制50字内</t>
  </si>
  <si>
    <t>问答内容限制5000字内</t>
  </si>
  <si>
    <t>社区帖子标题限制100字内</t>
  </si>
  <si>
    <t>社区帖子内容限制5000字内</t>
  </si>
  <si>
    <t>资源标题限制50字内</t>
  </si>
  <si>
    <t>资源简介1000字内</t>
  </si>
  <si>
    <t>明显的发布博客入口</t>
  </si>
  <si>
    <t>明显的提问入口</t>
  </si>
  <si>
    <t>明显的发帖入口</t>
  </si>
  <si>
    <t>一般用户（学生）</t>
  </si>
  <si>
    <t>界面美观清爽</t>
  </si>
  <si>
    <t>操作简单直观</t>
  </si>
  <si>
    <t>网站各个栏目功能有明显的区分</t>
  </si>
  <si>
    <t>快捷进入我的课程</t>
  </si>
  <si>
    <t>首页内容丰富</t>
  </si>
  <si>
    <t>课程分类清晰</t>
  </si>
  <si>
    <t>所有的响应时间都要在3s以内</t>
  </si>
  <si>
    <t>资源而下载速度要得到保证</t>
  </si>
  <si>
    <t>网站可以同时容纳大量用户不会崩溃</t>
  </si>
  <si>
    <t>所有下载资源渠道都是安全的</t>
  </si>
  <si>
    <t>个人信息得到充分保密</t>
  </si>
  <si>
    <t>个人主页可以更换背景</t>
  </si>
  <si>
    <t>博客页可以更换背景</t>
  </si>
  <si>
    <t>游客</t>
  </si>
  <si>
    <t>不登录也能使用一部分功能</t>
  </si>
  <si>
    <t>网站拥有明显的功能分区</t>
  </si>
  <si>
    <t>可以同时打开多个界面</t>
  </si>
  <si>
    <t>搜索结果分区显示</t>
  </si>
  <si>
    <t>界面没有太多请登录的提示</t>
  </si>
  <si>
    <t>对游客用户也有界面友好</t>
  </si>
  <si>
    <t>不频繁的自动跳转到注册页</t>
  </si>
  <si>
    <t>管理员</t>
  </si>
  <si>
    <t>网页流畅不卡顿</t>
  </si>
  <si>
    <t>界面直观，可以一键看到网站各种数据的统计</t>
  </si>
  <si>
    <t>不可同时有多个管理员操作同一数据</t>
  </si>
  <si>
    <t>不同的数据提供不同的主题色</t>
  </si>
  <si>
    <t>界面的逻辑跳转符合实际</t>
  </si>
  <si>
    <t>管理员账户绝对安全</t>
  </si>
  <si>
    <t>管理员账户拥有最高权限</t>
  </si>
  <si>
    <t>管理者用户只能通过数据库操作插入用户数据，不可随意注册</t>
  </si>
  <si>
    <t>后台管理内容要全面覆盖</t>
  </si>
  <si>
    <t>数据即时更新，延迟小</t>
  </si>
  <si>
    <t>前端管理不涉及代码的维护</t>
  </si>
  <si>
    <t>用户评分：</t>
  </si>
  <si>
    <t>估算相对收益：打分范围1-9。打分为1，表示该项功能没有任何用处；打分为9，表示该项功能极有价值。</t>
  </si>
  <si>
    <t>估算相对损失：打分范围为1-9。打分为1，表示如果缺少这个功能，没有任何影响；打分为9，表示如果缺失该项功能，会有重度负面影响。</t>
  </si>
  <si>
    <t>开发人员评分：</t>
  </si>
  <si>
    <t>估算相对成本：打分范围为1-9。打分为1，表示该项功能的实现相当简单；打分为9，表示该项功能费时费力，需要耗费极大的人力成本、资源成本等。</t>
  </si>
  <si>
    <t>估算相对风险：打分范围为1-9。打分为1，表示该项功能完全能够实现；打分为9，表示该功能几乎是无法实现。</t>
  </si>
  <si>
    <t>计算公式（小数点均取到后四位）</t>
  </si>
  <si>
    <t xml:space="preserve">      总价值  =  相对收益 * 2 + 相对损失</t>
  </si>
  <si>
    <t xml:space="preserve">      价值%  =   单项价值 / 总价值  </t>
  </si>
  <si>
    <t xml:space="preserve">      成本%  =   单项成本 / 总成本</t>
  </si>
  <si>
    <t xml:space="preserve">      风险%  =   单项风险 / 总风险</t>
  </si>
  <si>
    <t xml:space="preserve">      优先级  = ( 价值% /  ( 成本% + 风险% ))*权重</t>
  </si>
</sst>
</file>

<file path=xl/styles.xml><?xml version="1.0" encoding="utf-8"?>
<styleSheet xmlns="http://schemas.openxmlformats.org/spreadsheetml/2006/main">
  <numFmts count="6"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.0000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1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2" fillId="22" borderId="12" applyNumberFormat="0" applyAlignment="0" applyProtection="0">
      <alignment vertical="center"/>
    </xf>
    <xf numFmtId="0" fontId="20" fillId="22" borderId="9" applyNumberFormat="0" applyAlignment="0" applyProtection="0">
      <alignment vertical="center"/>
    </xf>
    <xf numFmtId="0" fontId="9" fillId="13" borderId="7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6"/>
  <sheetViews>
    <sheetView tabSelected="1" topLeftCell="A70" workbookViewId="0">
      <selection activeCell="D12" sqref="D12"/>
    </sheetView>
  </sheetViews>
  <sheetFormatPr defaultColWidth="8.72727272727273" defaultRowHeight="14"/>
  <cols>
    <col min="1" max="1" width="19" style="1" customWidth="1"/>
    <col min="2" max="2" width="30.0909090909091" style="1" customWidth="1"/>
    <col min="3" max="3" width="12.1818181818182" style="1" customWidth="1"/>
    <col min="4" max="4" width="11.8181818181818" style="1" customWidth="1"/>
    <col min="5" max="5" width="11.2727272727273" style="1" customWidth="1"/>
    <col min="6" max="6" width="12.5454545454545" style="1" customWidth="1"/>
    <col min="7" max="7" width="10.2727272727273" style="2" customWidth="1"/>
    <col min="8" max="8" width="10.8181818181818" style="1" customWidth="1"/>
    <col min="9" max="9" width="10.2727272727273" style="1" customWidth="1"/>
    <col min="10" max="10" width="9.54545454545454" style="1" customWidth="1"/>
    <col min="11" max="11" width="11.9090909090909" style="1" customWidth="1"/>
    <col min="12" max="16384" width="8.72727272727273" style="1"/>
  </cols>
  <sheetData>
    <row r="1" s="1" customFormat="1" ht="33" customHeight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="1" customFormat="1" ht="14.75" spans="1:12">
      <c r="A2" s="4" t="s">
        <v>12</v>
      </c>
      <c r="B2" s="5" t="s">
        <v>13</v>
      </c>
      <c r="C2" s="6">
        <v>8</v>
      </c>
      <c r="D2" s="6">
        <v>8</v>
      </c>
      <c r="E2" s="7">
        <f t="shared" ref="E2:E7" si="0">(C2*2+D2)*1</f>
        <v>24</v>
      </c>
      <c r="F2" s="8">
        <f>E2/SUM($E$2:$E$25)</f>
        <v>0.0585365853658537</v>
      </c>
      <c r="G2" s="2">
        <v>8</v>
      </c>
      <c r="H2" s="8">
        <f>G2/SUM($G$2:$G$25)</f>
        <v>0.0776699029126214</v>
      </c>
      <c r="I2" s="2">
        <v>7</v>
      </c>
      <c r="J2" s="8">
        <f>I2/SUM($I$2:$I$25)</f>
        <v>0.0707070707070707</v>
      </c>
      <c r="K2" s="8">
        <f>(F2/(H2+J2))*1</f>
        <v>0.394512598133252</v>
      </c>
      <c r="L2" s="7">
        <v>1</v>
      </c>
    </row>
    <row r="3" s="1" customFormat="1" ht="13" customHeight="1" spans="1:12">
      <c r="A3" s="4" t="s">
        <v>12</v>
      </c>
      <c r="B3" s="9" t="s">
        <v>14</v>
      </c>
      <c r="C3" s="10">
        <v>7</v>
      </c>
      <c r="D3" s="10">
        <v>8</v>
      </c>
      <c r="E3" s="7">
        <f t="shared" si="0"/>
        <v>22</v>
      </c>
      <c r="F3" s="8">
        <f>E3/SUM($E$2:$E$25)</f>
        <v>0.0536585365853659</v>
      </c>
      <c r="G3" s="2">
        <v>6</v>
      </c>
      <c r="H3" s="8">
        <f>G3/SUM($G$2:$G$25)</f>
        <v>0.058252427184466</v>
      </c>
      <c r="I3" s="2">
        <v>5</v>
      </c>
      <c r="J3" s="8">
        <f t="shared" ref="J3:J8" si="1">I3/SUM($I$2:$I$25)</f>
        <v>0.0505050505050505</v>
      </c>
      <c r="K3" s="8">
        <f>(F3/(H3+J3))*1</f>
        <v>0.493377905825947</v>
      </c>
      <c r="L3" s="7">
        <v>1</v>
      </c>
    </row>
    <row r="4" s="1" customFormat="1" ht="14.75" spans="1:12">
      <c r="A4" s="4" t="s">
        <v>12</v>
      </c>
      <c r="B4" s="9" t="s">
        <v>15</v>
      </c>
      <c r="C4" s="10">
        <v>7</v>
      </c>
      <c r="D4" s="10">
        <v>7</v>
      </c>
      <c r="E4" s="7">
        <f t="shared" si="0"/>
        <v>21</v>
      </c>
      <c r="F4" s="8">
        <f>E4/SUM($E$2:$E$25)</f>
        <v>0.0512195121951219</v>
      </c>
      <c r="G4" s="2">
        <v>7</v>
      </c>
      <c r="H4" s="8">
        <f>G4/SUM($G$2:$G$25)</f>
        <v>0.0679611650485437</v>
      </c>
      <c r="I4" s="2">
        <v>7</v>
      </c>
      <c r="J4" s="8">
        <f t="shared" si="1"/>
        <v>0.0707070707070707</v>
      </c>
      <c r="K4" s="8">
        <f>(F4/(H4+J4))*1</f>
        <v>0.369367302583917</v>
      </c>
      <c r="L4" s="7">
        <v>1</v>
      </c>
    </row>
    <row r="5" s="1" customFormat="1" ht="14.75" spans="1:12">
      <c r="A5" s="4" t="s">
        <v>12</v>
      </c>
      <c r="B5" s="9" t="s">
        <v>16</v>
      </c>
      <c r="C5" s="10">
        <v>8</v>
      </c>
      <c r="D5" s="10">
        <v>8</v>
      </c>
      <c r="E5" s="7">
        <f t="shared" si="0"/>
        <v>24</v>
      </c>
      <c r="F5" s="8">
        <f t="shared" ref="F5:F13" si="2">E5/SUM($E$2:$E$25)</f>
        <v>0.0585365853658537</v>
      </c>
      <c r="G5" s="2">
        <v>5</v>
      </c>
      <c r="H5" s="8">
        <f t="shared" ref="H5:H50" si="3">G5/SUM($G$2:$G$25)</f>
        <v>0.0485436893203883</v>
      </c>
      <c r="I5" s="2">
        <v>7</v>
      </c>
      <c r="J5" s="8">
        <f t="shared" si="1"/>
        <v>0.0707070707070707</v>
      </c>
      <c r="K5" s="8">
        <f>(F5/(H5+J5))*1</f>
        <v>0.490869704749679</v>
      </c>
      <c r="L5" s="7">
        <v>1</v>
      </c>
    </row>
    <row r="6" s="1" customFormat="1" ht="14.75" spans="1:12">
      <c r="A6" s="4" t="s">
        <v>12</v>
      </c>
      <c r="B6" s="9" t="s">
        <v>17</v>
      </c>
      <c r="C6" s="10">
        <v>7</v>
      </c>
      <c r="D6" s="10">
        <v>5</v>
      </c>
      <c r="E6" s="7">
        <f t="shared" si="0"/>
        <v>19</v>
      </c>
      <c r="F6" s="8">
        <f t="shared" si="2"/>
        <v>0.0463414634146341</v>
      </c>
      <c r="G6" s="2">
        <v>4</v>
      </c>
      <c r="H6" s="8">
        <f t="shared" si="3"/>
        <v>0.0388349514563107</v>
      </c>
      <c r="I6" s="2">
        <v>4</v>
      </c>
      <c r="J6" s="8">
        <f t="shared" si="1"/>
        <v>0.0404040404040404</v>
      </c>
      <c r="K6" s="8">
        <f>(F6/(H6+J6))*1</f>
        <v>0.584831562424535</v>
      </c>
      <c r="L6" s="7">
        <v>1</v>
      </c>
    </row>
    <row r="7" s="1" customFormat="1" ht="14.75" spans="1:12">
      <c r="A7" s="4" t="s">
        <v>12</v>
      </c>
      <c r="B7" s="9" t="s">
        <v>18</v>
      </c>
      <c r="C7" s="10">
        <v>4</v>
      </c>
      <c r="D7" s="10">
        <v>4</v>
      </c>
      <c r="E7" s="7">
        <f t="shared" si="0"/>
        <v>12</v>
      </c>
      <c r="F7" s="8">
        <f t="shared" si="2"/>
        <v>0.0292682926829268</v>
      </c>
      <c r="G7" s="2">
        <v>4</v>
      </c>
      <c r="H7" s="8">
        <f t="shared" si="3"/>
        <v>0.0388349514563107</v>
      </c>
      <c r="I7" s="2">
        <v>5</v>
      </c>
      <c r="J7" s="8">
        <f t="shared" si="1"/>
        <v>0.0505050505050505</v>
      </c>
      <c r="K7" s="8">
        <f>(F7/(H7+J7))*1</f>
        <v>0.327605686594736</v>
      </c>
      <c r="L7" s="7">
        <v>1</v>
      </c>
    </row>
    <row r="8" s="1" customFormat="1" ht="14.75" spans="1:12">
      <c r="A8" s="4" t="s">
        <v>12</v>
      </c>
      <c r="B8" s="9" t="s">
        <v>19</v>
      </c>
      <c r="C8" s="10">
        <v>7</v>
      </c>
      <c r="D8" s="10">
        <v>7</v>
      </c>
      <c r="E8" s="7">
        <f t="shared" ref="E8:E64" si="4">(C8*2+D8)*1</f>
        <v>21</v>
      </c>
      <c r="F8" s="8">
        <f t="shared" si="2"/>
        <v>0.0512195121951219</v>
      </c>
      <c r="G8" s="2">
        <v>3</v>
      </c>
      <c r="H8" s="8">
        <f t="shared" si="3"/>
        <v>0.029126213592233</v>
      </c>
      <c r="I8" s="2">
        <v>4</v>
      </c>
      <c r="J8" s="8">
        <f t="shared" si="1"/>
        <v>0.0404040404040404</v>
      </c>
      <c r="K8" s="8">
        <f>(F8/(H8+J8))*1</f>
        <v>0.736650727579208</v>
      </c>
      <c r="L8" s="7">
        <v>1</v>
      </c>
    </row>
    <row r="9" s="1" customFormat="1" ht="14.75" spans="1:12">
      <c r="A9" s="4" t="s">
        <v>12</v>
      </c>
      <c r="B9" s="9" t="s">
        <v>20</v>
      </c>
      <c r="C9" s="10">
        <v>5</v>
      </c>
      <c r="D9" s="10">
        <v>5</v>
      </c>
      <c r="E9" s="7">
        <f t="shared" si="4"/>
        <v>15</v>
      </c>
      <c r="F9" s="8">
        <f t="shared" si="2"/>
        <v>0.0365853658536585</v>
      </c>
      <c r="G9" s="2">
        <v>6</v>
      </c>
      <c r="H9" s="8">
        <f t="shared" si="3"/>
        <v>0.058252427184466</v>
      </c>
      <c r="I9" s="2">
        <v>6</v>
      </c>
      <c r="J9" s="8">
        <f t="shared" ref="J9:J50" si="5">I9/SUM($I$2:$I$25)</f>
        <v>0.0606060606060606</v>
      </c>
      <c r="K9" s="8">
        <f>(F9/(H9+J9))*1</f>
        <v>0.307806085486597</v>
      </c>
      <c r="L9" s="7">
        <v>1</v>
      </c>
    </row>
    <row r="10" s="1" customFormat="1" ht="14.75" spans="1:12">
      <c r="A10" s="4" t="s">
        <v>12</v>
      </c>
      <c r="B10" s="9" t="s">
        <v>21</v>
      </c>
      <c r="C10" s="10">
        <v>5</v>
      </c>
      <c r="D10" s="10">
        <v>4</v>
      </c>
      <c r="E10" s="7">
        <f t="shared" si="4"/>
        <v>14</v>
      </c>
      <c r="F10" s="8">
        <f t="shared" si="2"/>
        <v>0.0341463414634146</v>
      </c>
      <c r="G10" s="2">
        <v>6</v>
      </c>
      <c r="H10" s="8">
        <f t="shared" si="3"/>
        <v>0.058252427184466</v>
      </c>
      <c r="I10" s="2">
        <v>5</v>
      </c>
      <c r="J10" s="8">
        <f t="shared" si="5"/>
        <v>0.0505050505050505</v>
      </c>
      <c r="K10" s="8">
        <f>(F10/(H10+J10))*1</f>
        <v>0.313967758252876</v>
      </c>
      <c r="L10" s="7">
        <v>1</v>
      </c>
    </row>
    <row r="11" s="1" customFormat="1" ht="14.75" spans="1:12">
      <c r="A11" s="4" t="s">
        <v>12</v>
      </c>
      <c r="B11" s="9" t="s">
        <v>22</v>
      </c>
      <c r="C11" s="10">
        <v>5</v>
      </c>
      <c r="D11" s="10">
        <v>3</v>
      </c>
      <c r="E11" s="7">
        <f t="shared" si="4"/>
        <v>13</v>
      </c>
      <c r="F11" s="8">
        <f t="shared" si="2"/>
        <v>0.0317073170731707</v>
      </c>
      <c r="G11" s="2">
        <v>5</v>
      </c>
      <c r="H11" s="8">
        <f t="shared" si="3"/>
        <v>0.0485436893203883</v>
      </c>
      <c r="I11" s="2">
        <v>5</v>
      </c>
      <c r="J11" s="8">
        <f t="shared" si="5"/>
        <v>0.0505050505050505</v>
      </c>
      <c r="K11" s="8">
        <f>(F11/(H11+J11))*1</f>
        <v>0.320118328906061</v>
      </c>
      <c r="L11" s="7">
        <v>1</v>
      </c>
    </row>
    <row r="12" s="1" customFormat="1" ht="28.75" spans="1:12">
      <c r="A12" s="4" t="s">
        <v>12</v>
      </c>
      <c r="B12" s="9" t="s">
        <v>23</v>
      </c>
      <c r="C12" s="10">
        <v>5</v>
      </c>
      <c r="D12" s="10">
        <v>3</v>
      </c>
      <c r="E12" s="7">
        <f t="shared" si="4"/>
        <v>13</v>
      </c>
      <c r="F12" s="8">
        <f t="shared" si="2"/>
        <v>0.0317073170731707</v>
      </c>
      <c r="G12" s="2">
        <v>4</v>
      </c>
      <c r="H12" s="8">
        <f t="shared" si="3"/>
        <v>0.0388349514563107</v>
      </c>
      <c r="I12" s="2">
        <v>4</v>
      </c>
      <c r="J12" s="8">
        <f t="shared" si="5"/>
        <v>0.0404040404040404</v>
      </c>
      <c r="K12" s="8">
        <f>(F12/(H12+J12))*1</f>
        <v>0.400147911132577</v>
      </c>
      <c r="L12" s="7">
        <v>1</v>
      </c>
    </row>
    <row r="13" s="1" customFormat="1" ht="28.75" spans="1:12">
      <c r="A13" s="4" t="s">
        <v>12</v>
      </c>
      <c r="B13" s="9" t="s">
        <v>24</v>
      </c>
      <c r="C13" s="10">
        <v>8</v>
      </c>
      <c r="D13" s="10">
        <v>8</v>
      </c>
      <c r="E13" s="7">
        <f t="shared" si="4"/>
        <v>24</v>
      </c>
      <c r="F13" s="8">
        <f t="shared" si="2"/>
        <v>0.0585365853658537</v>
      </c>
      <c r="G13" s="2">
        <v>6</v>
      </c>
      <c r="H13" s="8">
        <f t="shared" si="3"/>
        <v>0.058252427184466</v>
      </c>
      <c r="I13" s="2">
        <v>4</v>
      </c>
      <c r="J13" s="8">
        <f t="shared" si="5"/>
        <v>0.0404040404040404</v>
      </c>
      <c r="K13" s="8">
        <f>(F13/(H13+J13))*1</f>
        <v>0.593337535761043</v>
      </c>
      <c r="L13" s="7">
        <v>1</v>
      </c>
    </row>
    <row r="14" s="1" customFormat="1" ht="14.75" spans="1:12">
      <c r="A14" s="4" t="s">
        <v>12</v>
      </c>
      <c r="B14" s="9" t="s">
        <v>25</v>
      </c>
      <c r="C14" s="10">
        <v>7</v>
      </c>
      <c r="D14" s="10">
        <v>6</v>
      </c>
      <c r="E14" s="7">
        <f t="shared" si="4"/>
        <v>20</v>
      </c>
      <c r="F14" s="8">
        <f t="shared" ref="F14:F50" si="6">E14/SUM($E$2:$E$25)</f>
        <v>0.0487804878048781</v>
      </c>
      <c r="G14" s="2">
        <v>3</v>
      </c>
      <c r="H14" s="8">
        <f t="shared" si="3"/>
        <v>0.029126213592233</v>
      </c>
      <c r="I14" s="2">
        <v>3</v>
      </c>
      <c r="J14" s="8">
        <f t="shared" si="5"/>
        <v>0.0303030303030303</v>
      </c>
      <c r="K14" s="8">
        <f>(F14/(H14+J14))*1</f>
        <v>0.82081622796426</v>
      </c>
      <c r="L14" s="7">
        <v>1</v>
      </c>
    </row>
    <row r="15" s="1" customFormat="1" ht="14.75" spans="1:12">
      <c r="A15" s="4" t="s">
        <v>12</v>
      </c>
      <c r="B15" s="9" t="s">
        <v>26</v>
      </c>
      <c r="C15" s="10">
        <v>5</v>
      </c>
      <c r="D15" s="10">
        <v>5</v>
      </c>
      <c r="E15" s="7">
        <f t="shared" si="4"/>
        <v>15</v>
      </c>
      <c r="F15" s="8">
        <f t="shared" si="6"/>
        <v>0.0365853658536585</v>
      </c>
      <c r="G15" s="2">
        <v>3</v>
      </c>
      <c r="H15" s="8">
        <f t="shared" si="3"/>
        <v>0.029126213592233</v>
      </c>
      <c r="I15" s="2">
        <v>3</v>
      </c>
      <c r="J15" s="8">
        <f t="shared" si="5"/>
        <v>0.0303030303030303</v>
      </c>
      <c r="K15" s="8">
        <f>(F15/(H15+J15))*1</f>
        <v>0.615612170973195</v>
      </c>
      <c r="L15" s="7">
        <v>1</v>
      </c>
    </row>
    <row r="16" s="1" customFormat="1" ht="14.75" spans="1:12">
      <c r="A16" s="4" t="s">
        <v>12</v>
      </c>
      <c r="B16" s="9" t="s">
        <v>27</v>
      </c>
      <c r="C16" s="10">
        <v>5</v>
      </c>
      <c r="D16" s="10">
        <v>5</v>
      </c>
      <c r="E16" s="7">
        <f t="shared" si="4"/>
        <v>15</v>
      </c>
      <c r="F16" s="8">
        <f t="shared" si="6"/>
        <v>0.0365853658536585</v>
      </c>
      <c r="G16" s="2">
        <v>3</v>
      </c>
      <c r="H16" s="8">
        <f t="shared" si="3"/>
        <v>0.029126213592233</v>
      </c>
      <c r="I16" s="2">
        <v>3</v>
      </c>
      <c r="J16" s="8">
        <f t="shared" si="5"/>
        <v>0.0303030303030303</v>
      </c>
      <c r="K16" s="8">
        <f>(F16/(H16+J16))*1</f>
        <v>0.615612170973195</v>
      </c>
      <c r="L16" s="7">
        <v>1</v>
      </c>
    </row>
    <row r="17" s="1" customFormat="1" ht="14.75" spans="1:12">
      <c r="A17" s="4" t="s">
        <v>12</v>
      </c>
      <c r="B17" s="9" t="s">
        <v>28</v>
      </c>
      <c r="C17" s="10">
        <v>5</v>
      </c>
      <c r="D17" s="10">
        <v>5</v>
      </c>
      <c r="E17" s="7">
        <f t="shared" si="4"/>
        <v>15</v>
      </c>
      <c r="F17" s="8">
        <f t="shared" si="6"/>
        <v>0.0365853658536585</v>
      </c>
      <c r="G17" s="2">
        <v>3</v>
      </c>
      <c r="H17" s="8">
        <f t="shared" si="3"/>
        <v>0.029126213592233</v>
      </c>
      <c r="I17" s="2">
        <v>3</v>
      </c>
      <c r="J17" s="8">
        <f t="shared" si="5"/>
        <v>0.0303030303030303</v>
      </c>
      <c r="K17" s="8">
        <f>(F17/(H17+J17))*1</f>
        <v>0.615612170973195</v>
      </c>
      <c r="L17" s="7">
        <v>1</v>
      </c>
    </row>
    <row r="18" s="1" customFormat="1" ht="14.75" spans="1:12">
      <c r="A18" s="4" t="s">
        <v>12</v>
      </c>
      <c r="B18" s="9" t="s">
        <v>29</v>
      </c>
      <c r="C18" s="10">
        <v>5</v>
      </c>
      <c r="D18" s="10">
        <v>5</v>
      </c>
      <c r="E18" s="7">
        <f t="shared" si="4"/>
        <v>15</v>
      </c>
      <c r="F18" s="8">
        <f t="shared" si="6"/>
        <v>0.0365853658536585</v>
      </c>
      <c r="G18" s="2">
        <v>3</v>
      </c>
      <c r="H18" s="8">
        <f t="shared" si="3"/>
        <v>0.029126213592233</v>
      </c>
      <c r="I18" s="2">
        <v>3</v>
      </c>
      <c r="J18" s="8">
        <f t="shared" si="5"/>
        <v>0.0303030303030303</v>
      </c>
      <c r="K18" s="8">
        <f>(F18/(H18+J18))*1</f>
        <v>0.615612170973195</v>
      </c>
      <c r="L18" s="7">
        <v>1</v>
      </c>
    </row>
    <row r="19" s="1" customFormat="1" ht="14.75" spans="1:12">
      <c r="A19" s="4" t="s">
        <v>12</v>
      </c>
      <c r="B19" s="9" t="s">
        <v>30</v>
      </c>
      <c r="C19" s="10">
        <v>5</v>
      </c>
      <c r="D19" s="10">
        <v>5</v>
      </c>
      <c r="E19" s="7">
        <f t="shared" si="4"/>
        <v>15</v>
      </c>
      <c r="F19" s="8">
        <f t="shared" si="6"/>
        <v>0.0365853658536585</v>
      </c>
      <c r="G19" s="2">
        <v>3</v>
      </c>
      <c r="H19" s="8">
        <f t="shared" si="3"/>
        <v>0.029126213592233</v>
      </c>
      <c r="I19" s="2">
        <v>3</v>
      </c>
      <c r="J19" s="8">
        <f t="shared" si="5"/>
        <v>0.0303030303030303</v>
      </c>
      <c r="K19" s="8">
        <f>(F19/(H19+J19))*1</f>
        <v>0.615612170973195</v>
      </c>
      <c r="L19" s="7">
        <v>1</v>
      </c>
    </row>
    <row r="20" s="1" customFormat="1" ht="14.75" spans="1:12">
      <c r="A20" s="4" t="s">
        <v>12</v>
      </c>
      <c r="B20" s="9" t="s">
        <v>31</v>
      </c>
      <c r="C20" s="10">
        <v>5</v>
      </c>
      <c r="D20" s="10">
        <v>5</v>
      </c>
      <c r="E20" s="7">
        <f t="shared" si="4"/>
        <v>15</v>
      </c>
      <c r="F20" s="8">
        <f t="shared" si="6"/>
        <v>0.0365853658536585</v>
      </c>
      <c r="G20" s="2">
        <v>3</v>
      </c>
      <c r="H20" s="8">
        <f t="shared" si="3"/>
        <v>0.029126213592233</v>
      </c>
      <c r="I20" s="2">
        <v>3</v>
      </c>
      <c r="J20" s="8">
        <f t="shared" si="5"/>
        <v>0.0303030303030303</v>
      </c>
      <c r="K20" s="8">
        <f>(F20/(H20+J20))*1</f>
        <v>0.615612170973195</v>
      </c>
      <c r="L20" s="7">
        <v>1</v>
      </c>
    </row>
    <row r="21" s="1" customFormat="1" ht="14.75" spans="1:12">
      <c r="A21" s="4" t="s">
        <v>12</v>
      </c>
      <c r="B21" s="9" t="s">
        <v>32</v>
      </c>
      <c r="C21" s="10">
        <v>5</v>
      </c>
      <c r="D21" s="10">
        <v>5</v>
      </c>
      <c r="E21" s="7">
        <f t="shared" si="4"/>
        <v>15</v>
      </c>
      <c r="F21" s="8">
        <f t="shared" si="6"/>
        <v>0.0365853658536585</v>
      </c>
      <c r="G21" s="2">
        <v>3</v>
      </c>
      <c r="H21" s="8">
        <f t="shared" si="3"/>
        <v>0.029126213592233</v>
      </c>
      <c r="I21" s="2">
        <v>3</v>
      </c>
      <c r="J21" s="8">
        <f t="shared" si="5"/>
        <v>0.0303030303030303</v>
      </c>
      <c r="K21" s="8">
        <f>(F21/(H21+J21))*1</f>
        <v>0.615612170973195</v>
      </c>
      <c r="L21" s="7">
        <v>1</v>
      </c>
    </row>
    <row r="22" s="1" customFormat="1" ht="14.75" spans="1:12">
      <c r="A22" s="4" t="s">
        <v>12</v>
      </c>
      <c r="B22" s="9" t="s">
        <v>33</v>
      </c>
      <c r="C22" s="10">
        <v>5</v>
      </c>
      <c r="D22" s="10">
        <v>5</v>
      </c>
      <c r="E22" s="7">
        <f t="shared" si="4"/>
        <v>15</v>
      </c>
      <c r="F22" s="8">
        <f t="shared" si="6"/>
        <v>0.0365853658536585</v>
      </c>
      <c r="G22" s="2">
        <v>3</v>
      </c>
      <c r="H22" s="8">
        <f t="shared" si="3"/>
        <v>0.029126213592233</v>
      </c>
      <c r="I22" s="2">
        <v>3</v>
      </c>
      <c r="J22" s="8">
        <f t="shared" si="5"/>
        <v>0.0303030303030303</v>
      </c>
      <c r="K22" s="8">
        <f>(F22/(H22+J22))*1</f>
        <v>0.615612170973195</v>
      </c>
      <c r="L22" s="7">
        <v>1</v>
      </c>
    </row>
    <row r="23" s="1" customFormat="1" ht="36" customHeight="1" spans="1:12">
      <c r="A23" s="4" t="s">
        <v>12</v>
      </c>
      <c r="B23" s="9" t="s">
        <v>34</v>
      </c>
      <c r="C23" s="10">
        <v>5</v>
      </c>
      <c r="D23" s="10">
        <v>6</v>
      </c>
      <c r="E23" s="7">
        <f t="shared" si="4"/>
        <v>16</v>
      </c>
      <c r="F23" s="8">
        <f t="shared" si="6"/>
        <v>0.0390243902439024</v>
      </c>
      <c r="G23" s="2">
        <v>4</v>
      </c>
      <c r="H23" s="8">
        <f t="shared" si="3"/>
        <v>0.0388349514563107</v>
      </c>
      <c r="I23" s="2">
        <v>3</v>
      </c>
      <c r="J23" s="8">
        <f t="shared" si="5"/>
        <v>0.0303030303030303</v>
      </c>
      <c r="K23" s="8">
        <f>(F23/(H23+J23))*1</f>
        <v>0.564442138038402</v>
      </c>
      <c r="L23" s="7">
        <v>1</v>
      </c>
    </row>
    <row r="24" s="1" customFormat="1" ht="14.75" spans="1:12">
      <c r="A24" s="4" t="s">
        <v>12</v>
      </c>
      <c r="B24" s="9" t="s">
        <v>35</v>
      </c>
      <c r="C24" s="10">
        <v>5</v>
      </c>
      <c r="D24" s="10">
        <v>6</v>
      </c>
      <c r="E24" s="7">
        <f t="shared" si="4"/>
        <v>16</v>
      </c>
      <c r="F24" s="8">
        <f t="shared" si="6"/>
        <v>0.0390243902439024</v>
      </c>
      <c r="G24" s="2">
        <v>4</v>
      </c>
      <c r="H24" s="8">
        <f t="shared" si="3"/>
        <v>0.0388349514563107</v>
      </c>
      <c r="I24" s="2">
        <v>3</v>
      </c>
      <c r="J24" s="8">
        <f t="shared" si="5"/>
        <v>0.0303030303030303</v>
      </c>
      <c r="K24" s="8">
        <f>(F24/(H24+J24))*1</f>
        <v>0.564442138038402</v>
      </c>
      <c r="L24" s="7">
        <v>1</v>
      </c>
    </row>
    <row r="25" s="1" customFormat="1" ht="14.75" spans="1:12">
      <c r="A25" s="4" t="s">
        <v>12</v>
      </c>
      <c r="B25" s="9" t="s">
        <v>36</v>
      </c>
      <c r="C25" s="10">
        <v>5</v>
      </c>
      <c r="D25" s="10">
        <v>6</v>
      </c>
      <c r="E25" s="7">
        <f t="shared" si="4"/>
        <v>16</v>
      </c>
      <c r="F25" s="8">
        <f t="shared" si="6"/>
        <v>0.0390243902439024</v>
      </c>
      <c r="G25" s="2">
        <v>4</v>
      </c>
      <c r="H25" s="8">
        <f t="shared" si="3"/>
        <v>0.0388349514563107</v>
      </c>
      <c r="I25" s="2">
        <v>3</v>
      </c>
      <c r="J25" s="8">
        <f t="shared" si="5"/>
        <v>0.0303030303030303</v>
      </c>
      <c r="K25" s="8">
        <f>(F25/(H25+J25))*1</f>
        <v>0.564442138038402</v>
      </c>
      <c r="L25" s="7">
        <v>1</v>
      </c>
    </row>
    <row r="26" s="1" customFormat="1" ht="13" customHeight="1" spans="1:12">
      <c r="A26" s="11" t="s">
        <v>37</v>
      </c>
      <c r="B26" s="5" t="s">
        <v>38</v>
      </c>
      <c r="C26" s="12">
        <v>7.5</v>
      </c>
      <c r="D26" s="12">
        <v>7.5</v>
      </c>
      <c r="E26" s="7">
        <f t="shared" si="4"/>
        <v>22.5</v>
      </c>
      <c r="F26" s="8">
        <f>E26/SUM($E$26:$E$51)</f>
        <v>0.0569620253164557</v>
      </c>
      <c r="G26" s="2">
        <v>8</v>
      </c>
      <c r="H26" s="8">
        <f>G26/SUM($G$26:$G$51)</f>
        <v>0.062015503875969</v>
      </c>
      <c r="I26" s="2">
        <v>8</v>
      </c>
      <c r="J26" s="8">
        <f>I26/SUM($I$26:$I$51)</f>
        <v>0.0592592592592593</v>
      </c>
      <c r="K26" s="8">
        <f>(F26/(H26+J26))*1</f>
        <v>0.469693972957422</v>
      </c>
      <c r="L26" s="7">
        <v>1</v>
      </c>
    </row>
    <row r="27" s="1" customFormat="1" ht="14.75" spans="1:12">
      <c r="A27" s="11" t="s">
        <v>37</v>
      </c>
      <c r="B27" s="9" t="s">
        <v>39</v>
      </c>
      <c r="C27" s="12">
        <v>7.5</v>
      </c>
      <c r="D27" s="12">
        <v>8.5</v>
      </c>
      <c r="E27" s="7">
        <f t="shared" si="4"/>
        <v>23.5</v>
      </c>
      <c r="F27" s="8">
        <f t="shared" ref="F27:F51" si="7">E27/SUM($E$26:$E$51)</f>
        <v>0.0594936708860759</v>
      </c>
      <c r="G27" s="2">
        <v>7</v>
      </c>
      <c r="H27" s="8">
        <f t="shared" ref="H27:H51" si="8">G27/SUM($G$26:$G$51)</f>
        <v>0.0542635658914729</v>
      </c>
      <c r="I27" s="2">
        <v>8</v>
      </c>
      <c r="J27" s="8">
        <f t="shared" ref="J27:J51" si="9">I27/SUM($I$26:$I$51)</f>
        <v>0.0592592592592593</v>
      </c>
      <c r="K27" s="8">
        <f t="shared" ref="K27:K51" si="10">(F27/(H27+J27))*1</f>
        <v>0.524067920324235</v>
      </c>
      <c r="L27" s="7">
        <v>1</v>
      </c>
    </row>
    <row r="28" s="1" customFormat="1" ht="14.75" spans="1:12">
      <c r="A28" s="11" t="s">
        <v>37</v>
      </c>
      <c r="B28" s="9" t="s">
        <v>16</v>
      </c>
      <c r="C28" s="12">
        <v>7</v>
      </c>
      <c r="D28" s="12">
        <v>8</v>
      </c>
      <c r="E28" s="7">
        <f t="shared" si="4"/>
        <v>22</v>
      </c>
      <c r="F28" s="8">
        <f t="shared" si="7"/>
        <v>0.0556962025316456</v>
      </c>
      <c r="G28" s="2">
        <v>6</v>
      </c>
      <c r="H28" s="8">
        <f t="shared" si="8"/>
        <v>0.0465116279069767</v>
      </c>
      <c r="I28" s="2">
        <v>8</v>
      </c>
      <c r="J28" s="8">
        <f t="shared" si="9"/>
        <v>0.0592592592592593</v>
      </c>
      <c r="K28" s="8">
        <f t="shared" si="10"/>
        <v>0.526574032078506</v>
      </c>
      <c r="L28" s="7">
        <v>1</v>
      </c>
    </row>
    <row r="29" s="1" customFormat="1" ht="14.75" spans="1:12">
      <c r="A29" s="11" t="s">
        <v>37</v>
      </c>
      <c r="B29" s="9" t="s">
        <v>40</v>
      </c>
      <c r="C29" s="12">
        <v>6.5</v>
      </c>
      <c r="D29" s="12">
        <v>6.5</v>
      </c>
      <c r="E29" s="7">
        <f t="shared" si="4"/>
        <v>19.5</v>
      </c>
      <c r="F29" s="8">
        <f t="shared" si="7"/>
        <v>0.0493670886075949</v>
      </c>
      <c r="G29" s="2">
        <v>5</v>
      </c>
      <c r="H29" s="8">
        <f t="shared" si="8"/>
        <v>0.0387596899224806</v>
      </c>
      <c r="I29" s="2">
        <v>7</v>
      </c>
      <c r="J29" s="8">
        <f t="shared" si="9"/>
        <v>0.0518518518518519</v>
      </c>
      <c r="K29" s="8">
        <f t="shared" si="10"/>
        <v>0.544821196515378</v>
      </c>
      <c r="L29" s="7">
        <v>1</v>
      </c>
    </row>
    <row r="30" s="1" customFormat="1" ht="14.75" spans="1:12">
      <c r="A30" s="11" t="s">
        <v>37</v>
      </c>
      <c r="B30" s="9" t="s">
        <v>41</v>
      </c>
      <c r="C30" s="12">
        <v>4.5</v>
      </c>
      <c r="D30" s="12">
        <v>5</v>
      </c>
      <c r="E30" s="7">
        <f t="shared" si="4"/>
        <v>14</v>
      </c>
      <c r="F30" s="8">
        <f t="shared" si="7"/>
        <v>0.0354430379746835</v>
      </c>
      <c r="G30" s="2">
        <v>4</v>
      </c>
      <c r="H30" s="8">
        <f t="shared" si="8"/>
        <v>0.0310077519379845</v>
      </c>
      <c r="I30" s="2">
        <v>6</v>
      </c>
      <c r="J30" s="8">
        <f t="shared" si="9"/>
        <v>0.0444444444444444</v>
      </c>
      <c r="K30" s="8">
        <f t="shared" si="10"/>
        <v>0.469741633431594</v>
      </c>
      <c r="L30" s="7">
        <v>1</v>
      </c>
    </row>
    <row r="31" s="1" customFormat="1" ht="14.75" spans="1:12">
      <c r="A31" s="11" t="s">
        <v>37</v>
      </c>
      <c r="B31" s="9" t="s">
        <v>42</v>
      </c>
      <c r="C31" s="12">
        <v>3.5</v>
      </c>
      <c r="D31" s="12">
        <v>3.5</v>
      </c>
      <c r="E31" s="7">
        <f t="shared" si="4"/>
        <v>10.5</v>
      </c>
      <c r="F31" s="8">
        <f t="shared" si="7"/>
        <v>0.0265822784810127</v>
      </c>
      <c r="G31" s="2">
        <v>4</v>
      </c>
      <c r="H31" s="8">
        <f t="shared" si="8"/>
        <v>0.0310077519379845</v>
      </c>
      <c r="I31" s="2">
        <v>4</v>
      </c>
      <c r="J31" s="8">
        <f t="shared" si="9"/>
        <v>0.0296296296296296</v>
      </c>
      <c r="K31" s="8">
        <f t="shared" si="10"/>
        <v>0.438381041426927</v>
      </c>
      <c r="L31" s="7">
        <v>1</v>
      </c>
    </row>
    <row r="32" s="1" customFormat="1" ht="14.75" spans="1:12">
      <c r="A32" s="11" t="s">
        <v>37</v>
      </c>
      <c r="B32" s="9" t="s">
        <v>43</v>
      </c>
      <c r="C32" s="12">
        <v>4</v>
      </c>
      <c r="D32" s="12">
        <v>5.5</v>
      </c>
      <c r="E32" s="7">
        <f t="shared" si="4"/>
        <v>13.5</v>
      </c>
      <c r="F32" s="8">
        <f t="shared" si="7"/>
        <v>0.0341772151898734</v>
      </c>
      <c r="G32" s="2">
        <v>4</v>
      </c>
      <c r="H32" s="8">
        <f t="shared" si="8"/>
        <v>0.0310077519379845</v>
      </c>
      <c r="I32" s="2">
        <v>6</v>
      </c>
      <c r="J32" s="8">
        <f t="shared" si="9"/>
        <v>0.0444444444444444</v>
      </c>
      <c r="K32" s="8">
        <f t="shared" si="10"/>
        <v>0.452965146523322</v>
      </c>
      <c r="L32" s="7">
        <v>1</v>
      </c>
    </row>
    <row r="33" s="1" customFormat="1" ht="14.75" spans="1:12">
      <c r="A33" s="11" t="s">
        <v>37</v>
      </c>
      <c r="B33" s="9" t="s">
        <v>44</v>
      </c>
      <c r="C33" s="12">
        <v>5</v>
      </c>
      <c r="D33" s="12">
        <v>5</v>
      </c>
      <c r="E33" s="7">
        <f t="shared" si="4"/>
        <v>15</v>
      </c>
      <c r="F33" s="8">
        <f t="shared" si="7"/>
        <v>0.0379746835443038</v>
      </c>
      <c r="G33" s="2">
        <v>8</v>
      </c>
      <c r="H33" s="8">
        <f t="shared" si="8"/>
        <v>0.062015503875969</v>
      </c>
      <c r="I33" s="2">
        <v>8</v>
      </c>
      <c r="J33" s="8">
        <f t="shared" si="9"/>
        <v>0.0592592592592593</v>
      </c>
      <c r="K33" s="8">
        <f t="shared" si="10"/>
        <v>0.313129315304948</v>
      </c>
      <c r="L33" s="7">
        <v>1</v>
      </c>
    </row>
    <row r="34" s="1" customFormat="1" ht="14.75" spans="1:12">
      <c r="A34" s="11" t="s">
        <v>37</v>
      </c>
      <c r="B34" s="9" t="s">
        <v>45</v>
      </c>
      <c r="C34" s="12">
        <v>5</v>
      </c>
      <c r="D34" s="12">
        <v>6.5</v>
      </c>
      <c r="E34" s="7">
        <f t="shared" si="4"/>
        <v>16.5</v>
      </c>
      <c r="F34" s="8">
        <f t="shared" si="7"/>
        <v>0.0417721518987342</v>
      </c>
      <c r="G34" s="2">
        <v>8</v>
      </c>
      <c r="H34" s="8">
        <f t="shared" si="8"/>
        <v>0.062015503875969</v>
      </c>
      <c r="I34" s="2">
        <v>7</v>
      </c>
      <c r="J34" s="8">
        <f t="shared" si="9"/>
        <v>0.0518518518518519</v>
      </c>
      <c r="K34" s="8">
        <f t="shared" si="10"/>
        <v>0.366849231122771</v>
      </c>
      <c r="L34" s="7">
        <v>1</v>
      </c>
    </row>
    <row r="35" s="1" customFormat="1" ht="28.75" spans="1:12">
      <c r="A35" s="11" t="s">
        <v>37</v>
      </c>
      <c r="B35" s="9" t="s">
        <v>46</v>
      </c>
      <c r="C35" s="12">
        <v>5</v>
      </c>
      <c r="D35" s="12">
        <v>6</v>
      </c>
      <c r="E35" s="7">
        <f t="shared" si="4"/>
        <v>16</v>
      </c>
      <c r="F35" s="8">
        <f t="shared" si="7"/>
        <v>0.0405063291139241</v>
      </c>
      <c r="G35" s="2">
        <v>8</v>
      </c>
      <c r="H35" s="8">
        <f t="shared" si="8"/>
        <v>0.062015503875969</v>
      </c>
      <c r="I35" s="2">
        <v>8</v>
      </c>
      <c r="J35" s="8">
        <f t="shared" si="9"/>
        <v>0.0592592592592593</v>
      </c>
      <c r="K35" s="8">
        <f t="shared" si="10"/>
        <v>0.334004602991945</v>
      </c>
      <c r="L35" s="7">
        <v>1</v>
      </c>
    </row>
    <row r="36" s="1" customFormat="1" ht="14.75" spans="1:12">
      <c r="A36" s="11" t="s">
        <v>37</v>
      </c>
      <c r="B36" s="9" t="s">
        <v>47</v>
      </c>
      <c r="C36" s="12">
        <v>7</v>
      </c>
      <c r="D36" s="12">
        <v>7.5</v>
      </c>
      <c r="E36" s="7">
        <f t="shared" si="4"/>
        <v>21.5</v>
      </c>
      <c r="F36" s="8">
        <f t="shared" si="7"/>
        <v>0.0544303797468354</v>
      </c>
      <c r="G36" s="2">
        <v>8</v>
      </c>
      <c r="H36" s="8">
        <f t="shared" si="8"/>
        <v>0.062015503875969</v>
      </c>
      <c r="I36" s="2">
        <v>7</v>
      </c>
      <c r="J36" s="8">
        <f t="shared" si="9"/>
        <v>0.0518518518518519</v>
      </c>
      <c r="K36" s="8">
        <f t="shared" si="10"/>
        <v>0.478015664796339</v>
      </c>
      <c r="L36" s="7">
        <v>1</v>
      </c>
    </row>
    <row r="37" s="1" customFormat="1" ht="14.75" spans="1:12">
      <c r="A37" s="11" t="s">
        <v>37</v>
      </c>
      <c r="B37" s="9" t="s">
        <v>48</v>
      </c>
      <c r="C37" s="12">
        <v>7.5</v>
      </c>
      <c r="D37" s="12">
        <v>8</v>
      </c>
      <c r="E37" s="7">
        <f t="shared" si="4"/>
        <v>23</v>
      </c>
      <c r="F37" s="8">
        <f t="shared" si="7"/>
        <v>0.0582278481012658</v>
      </c>
      <c r="G37" s="2">
        <v>7</v>
      </c>
      <c r="H37" s="8">
        <f t="shared" si="8"/>
        <v>0.0542635658914729</v>
      </c>
      <c r="I37" s="2">
        <v>7</v>
      </c>
      <c r="J37" s="8">
        <f t="shared" si="9"/>
        <v>0.0518518518518519</v>
      </c>
      <c r="K37" s="8">
        <f t="shared" si="10"/>
        <v>0.548721847772481</v>
      </c>
      <c r="L37" s="7">
        <v>1</v>
      </c>
    </row>
    <row r="38" s="1" customFormat="1" ht="14.75" spans="1:12">
      <c r="A38" s="11" t="s">
        <v>37</v>
      </c>
      <c r="B38" s="9" t="s">
        <v>49</v>
      </c>
      <c r="C38" s="12">
        <v>5</v>
      </c>
      <c r="D38" s="12">
        <v>3.5</v>
      </c>
      <c r="E38" s="7">
        <f t="shared" si="4"/>
        <v>13.5</v>
      </c>
      <c r="F38" s="8">
        <f t="shared" si="7"/>
        <v>0.0341772151898734</v>
      </c>
      <c r="G38" s="2">
        <v>6</v>
      </c>
      <c r="H38" s="8">
        <f t="shared" si="8"/>
        <v>0.0465116279069767</v>
      </c>
      <c r="I38" s="2">
        <v>4</v>
      </c>
      <c r="J38" s="8">
        <f t="shared" si="9"/>
        <v>0.0296296296296296</v>
      </c>
      <c r="K38" s="8">
        <f t="shared" si="10"/>
        <v>0.448865914428089</v>
      </c>
      <c r="L38" s="7">
        <v>1</v>
      </c>
    </row>
    <row r="39" s="1" customFormat="1" ht="14.75" spans="1:12">
      <c r="A39" s="11" t="s">
        <v>37</v>
      </c>
      <c r="B39" s="9" t="s">
        <v>50</v>
      </c>
      <c r="C39" s="12">
        <v>5</v>
      </c>
      <c r="D39" s="12">
        <v>4</v>
      </c>
      <c r="E39" s="7">
        <f t="shared" si="4"/>
        <v>14</v>
      </c>
      <c r="F39" s="8">
        <f t="shared" si="7"/>
        <v>0.0354430379746835</v>
      </c>
      <c r="G39" s="2">
        <v>6</v>
      </c>
      <c r="H39" s="8">
        <f t="shared" si="8"/>
        <v>0.0465116279069767</v>
      </c>
      <c r="I39" s="2">
        <v>4</v>
      </c>
      <c r="J39" s="8">
        <f t="shared" si="9"/>
        <v>0.0296296296296296</v>
      </c>
      <c r="K39" s="8">
        <f t="shared" si="10"/>
        <v>0.465490577925425</v>
      </c>
      <c r="L39" s="7">
        <v>1</v>
      </c>
    </row>
    <row r="40" s="1" customFormat="1" ht="14.75" spans="1:12">
      <c r="A40" s="11" t="s">
        <v>37</v>
      </c>
      <c r="B40" s="9" t="s">
        <v>25</v>
      </c>
      <c r="C40" s="12">
        <v>4.5</v>
      </c>
      <c r="D40" s="12">
        <v>4.5</v>
      </c>
      <c r="E40" s="7">
        <f t="shared" si="4"/>
        <v>13.5</v>
      </c>
      <c r="F40" s="8">
        <f t="shared" si="7"/>
        <v>0.0341772151898734</v>
      </c>
      <c r="G40" s="2">
        <v>7</v>
      </c>
      <c r="H40" s="8">
        <f t="shared" si="8"/>
        <v>0.0542635658914729</v>
      </c>
      <c r="I40" s="2">
        <v>7</v>
      </c>
      <c r="J40" s="8">
        <f t="shared" si="9"/>
        <v>0.0518518518518519</v>
      </c>
      <c r="K40" s="8">
        <f t="shared" si="10"/>
        <v>0.322075867170804</v>
      </c>
      <c r="L40" s="7">
        <v>1</v>
      </c>
    </row>
    <row r="41" s="1" customFormat="1" ht="14.75" spans="1:12">
      <c r="A41" s="11" t="s">
        <v>37</v>
      </c>
      <c r="B41" s="9" t="s">
        <v>26</v>
      </c>
      <c r="C41" s="12">
        <v>4</v>
      </c>
      <c r="D41" s="12">
        <v>3.5</v>
      </c>
      <c r="E41" s="7">
        <f t="shared" si="4"/>
        <v>11.5</v>
      </c>
      <c r="F41" s="8">
        <f t="shared" si="7"/>
        <v>0.0291139240506329</v>
      </c>
      <c r="G41" s="2">
        <v>3</v>
      </c>
      <c r="H41" s="8">
        <f t="shared" si="8"/>
        <v>0.0232558139534884</v>
      </c>
      <c r="I41" s="2">
        <v>3</v>
      </c>
      <c r="J41" s="8">
        <f t="shared" si="9"/>
        <v>0.0222222222222222</v>
      </c>
      <c r="K41" s="8">
        <f t="shared" si="10"/>
        <v>0.640175489067894</v>
      </c>
      <c r="L41" s="7">
        <v>1</v>
      </c>
    </row>
    <row r="42" s="1" customFormat="1" ht="14.75" spans="1:12">
      <c r="A42" s="11" t="s">
        <v>37</v>
      </c>
      <c r="B42" s="9" t="s">
        <v>27</v>
      </c>
      <c r="C42" s="12">
        <v>4.5</v>
      </c>
      <c r="D42" s="12">
        <v>4.5</v>
      </c>
      <c r="E42" s="7">
        <f t="shared" si="4"/>
        <v>13.5</v>
      </c>
      <c r="F42" s="8">
        <f t="shared" si="7"/>
        <v>0.0341772151898734</v>
      </c>
      <c r="G42" s="2">
        <v>3</v>
      </c>
      <c r="H42" s="8">
        <f t="shared" si="8"/>
        <v>0.0232558139534884</v>
      </c>
      <c r="I42" s="2">
        <v>3</v>
      </c>
      <c r="J42" s="8">
        <f t="shared" si="9"/>
        <v>0.0222222222222222</v>
      </c>
      <c r="K42" s="8">
        <f t="shared" si="10"/>
        <v>0.751510356731876</v>
      </c>
      <c r="L42" s="7">
        <v>1</v>
      </c>
    </row>
    <row r="43" s="1" customFormat="1" ht="14.75" spans="1:12">
      <c r="A43" s="11" t="s">
        <v>37</v>
      </c>
      <c r="B43" s="9" t="s">
        <v>28</v>
      </c>
      <c r="C43" s="12">
        <v>3.5</v>
      </c>
      <c r="D43" s="12">
        <v>3.5</v>
      </c>
      <c r="E43" s="7">
        <f t="shared" si="4"/>
        <v>10.5</v>
      </c>
      <c r="F43" s="8">
        <f t="shared" si="7"/>
        <v>0.0265822784810127</v>
      </c>
      <c r="G43" s="2">
        <v>3</v>
      </c>
      <c r="H43" s="8">
        <f t="shared" si="8"/>
        <v>0.0232558139534884</v>
      </c>
      <c r="I43" s="2">
        <v>3</v>
      </c>
      <c r="J43" s="8">
        <f t="shared" si="9"/>
        <v>0.0222222222222222</v>
      </c>
      <c r="K43" s="8">
        <f t="shared" si="10"/>
        <v>0.584508055235903</v>
      </c>
      <c r="L43" s="7">
        <v>1</v>
      </c>
    </row>
    <row r="44" s="1" customFormat="1" ht="14.75" spans="1:12">
      <c r="A44" s="11" t="s">
        <v>37</v>
      </c>
      <c r="B44" s="9" t="s">
        <v>29</v>
      </c>
      <c r="C44" s="12">
        <v>3.5</v>
      </c>
      <c r="D44" s="12">
        <v>3.5</v>
      </c>
      <c r="E44" s="7">
        <f t="shared" si="4"/>
        <v>10.5</v>
      </c>
      <c r="F44" s="8">
        <f t="shared" si="7"/>
        <v>0.0265822784810127</v>
      </c>
      <c r="G44" s="2">
        <v>3</v>
      </c>
      <c r="H44" s="8">
        <f t="shared" si="8"/>
        <v>0.0232558139534884</v>
      </c>
      <c r="I44" s="2">
        <v>3</v>
      </c>
      <c r="J44" s="8">
        <f t="shared" si="9"/>
        <v>0.0222222222222222</v>
      </c>
      <c r="K44" s="8">
        <f t="shared" si="10"/>
        <v>0.584508055235903</v>
      </c>
      <c r="L44" s="7">
        <v>1</v>
      </c>
    </row>
    <row r="45" s="1" customFormat="1" ht="14.75" spans="1:12">
      <c r="A45" s="11" t="s">
        <v>37</v>
      </c>
      <c r="B45" s="9" t="s">
        <v>30</v>
      </c>
      <c r="C45" s="12">
        <v>3.5</v>
      </c>
      <c r="D45" s="12">
        <v>3.5</v>
      </c>
      <c r="E45" s="7">
        <f t="shared" si="4"/>
        <v>10.5</v>
      </c>
      <c r="F45" s="8">
        <f t="shared" si="7"/>
        <v>0.0265822784810127</v>
      </c>
      <c r="G45" s="2">
        <v>3</v>
      </c>
      <c r="H45" s="8">
        <f t="shared" si="8"/>
        <v>0.0232558139534884</v>
      </c>
      <c r="I45" s="2">
        <v>3</v>
      </c>
      <c r="J45" s="8">
        <f t="shared" si="9"/>
        <v>0.0222222222222222</v>
      </c>
      <c r="K45" s="8">
        <f t="shared" si="10"/>
        <v>0.584508055235903</v>
      </c>
      <c r="L45" s="7">
        <v>1</v>
      </c>
    </row>
    <row r="46" s="1" customFormat="1" ht="14.75" spans="1:12">
      <c r="A46" s="11" t="s">
        <v>37</v>
      </c>
      <c r="B46" s="9" t="s">
        <v>31</v>
      </c>
      <c r="C46" s="12">
        <v>3.5</v>
      </c>
      <c r="D46" s="12">
        <v>3.5</v>
      </c>
      <c r="E46" s="7">
        <f t="shared" si="4"/>
        <v>10.5</v>
      </c>
      <c r="F46" s="8">
        <f t="shared" si="7"/>
        <v>0.0265822784810127</v>
      </c>
      <c r="G46" s="2">
        <v>3</v>
      </c>
      <c r="H46" s="8">
        <f t="shared" si="8"/>
        <v>0.0232558139534884</v>
      </c>
      <c r="I46" s="2">
        <v>3</v>
      </c>
      <c r="J46" s="8">
        <f t="shared" si="9"/>
        <v>0.0222222222222222</v>
      </c>
      <c r="K46" s="8">
        <f t="shared" si="10"/>
        <v>0.584508055235903</v>
      </c>
      <c r="L46" s="7">
        <v>1</v>
      </c>
    </row>
    <row r="47" s="1" customFormat="1" ht="14.75" spans="1:12">
      <c r="A47" s="11" t="s">
        <v>37</v>
      </c>
      <c r="B47" s="9" t="s">
        <v>32</v>
      </c>
      <c r="C47" s="12">
        <v>3.5</v>
      </c>
      <c r="D47" s="12">
        <v>3.5</v>
      </c>
      <c r="E47" s="7">
        <f t="shared" si="4"/>
        <v>10.5</v>
      </c>
      <c r="F47" s="8">
        <f t="shared" si="7"/>
        <v>0.0265822784810127</v>
      </c>
      <c r="G47" s="2">
        <v>3</v>
      </c>
      <c r="H47" s="8">
        <f t="shared" si="8"/>
        <v>0.0232558139534884</v>
      </c>
      <c r="I47" s="2">
        <v>3</v>
      </c>
      <c r="J47" s="8">
        <f t="shared" si="9"/>
        <v>0.0222222222222222</v>
      </c>
      <c r="K47" s="8">
        <f t="shared" si="10"/>
        <v>0.584508055235903</v>
      </c>
      <c r="L47" s="7">
        <v>1</v>
      </c>
    </row>
    <row r="48" s="1" customFormat="1" ht="14.75" spans="1:12">
      <c r="A48" s="11" t="s">
        <v>37</v>
      </c>
      <c r="B48" s="9" t="s">
        <v>33</v>
      </c>
      <c r="C48" s="12">
        <v>4</v>
      </c>
      <c r="D48" s="12">
        <v>4</v>
      </c>
      <c r="E48" s="7">
        <f t="shared" si="4"/>
        <v>12</v>
      </c>
      <c r="F48" s="8">
        <f t="shared" si="7"/>
        <v>0.030379746835443</v>
      </c>
      <c r="G48" s="2">
        <v>3</v>
      </c>
      <c r="H48" s="8">
        <f t="shared" si="8"/>
        <v>0.0232558139534884</v>
      </c>
      <c r="I48" s="2">
        <v>3</v>
      </c>
      <c r="J48" s="8">
        <f t="shared" si="9"/>
        <v>0.0222222222222222</v>
      </c>
      <c r="K48" s="8">
        <f t="shared" si="10"/>
        <v>0.668009205983889</v>
      </c>
      <c r="L48" s="7">
        <v>1</v>
      </c>
    </row>
    <row r="49" s="1" customFormat="1" ht="14.75" spans="1:12">
      <c r="A49" s="11" t="s">
        <v>37</v>
      </c>
      <c r="B49" s="9" t="s">
        <v>34</v>
      </c>
      <c r="C49" s="12">
        <v>5</v>
      </c>
      <c r="D49" s="12">
        <v>6</v>
      </c>
      <c r="E49" s="7">
        <f t="shared" si="4"/>
        <v>16</v>
      </c>
      <c r="F49" s="8">
        <f t="shared" si="7"/>
        <v>0.0405063291139241</v>
      </c>
      <c r="G49" s="2">
        <v>3</v>
      </c>
      <c r="H49" s="8">
        <f t="shared" si="8"/>
        <v>0.0232558139534884</v>
      </c>
      <c r="I49" s="2">
        <v>4</v>
      </c>
      <c r="J49" s="8">
        <f t="shared" si="9"/>
        <v>0.0296296296296296</v>
      </c>
      <c r="K49" s="8">
        <f t="shared" si="10"/>
        <v>0.765925864841463</v>
      </c>
      <c r="L49" s="7">
        <v>1</v>
      </c>
    </row>
    <row r="50" s="1" customFormat="1" ht="14.75" spans="1:12">
      <c r="A50" s="11" t="s">
        <v>37</v>
      </c>
      <c r="B50" s="9" t="s">
        <v>35</v>
      </c>
      <c r="C50" s="12">
        <v>4.5</v>
      </c>
      <c r="D50" s="12">
        <v>6</v>
      </c>
      <c r="E50" s="7">
        <f t="shared" si="4"/>
        <v>15</v>
      </c>
      <c r="F50" s="8">
        <f t="shared" si="7"/>
        <v>0.0379746835443038</v>
      </c>
      <c r="G50" s="2">
        <v>3</v>
      </c>
      <c r="H50" s="8">
        <f t="shared" si="8"/>
        <v>0.0232558139534884</v>
      </c>
      <c r="I50" s="2">
        <v>4</v>
      </c>
      <c r="J50" s="8">
        <f t="shared" si="9"/>
        <v>0.0296296296296296</v>
      </c>
      <c r="K50" s="8">
        <f t="shared" si="10"/>
        <v>0.718055498288871</v>
      </c>
      <c r="L50" s="7">
        <v>1</v>
      </c>
    </row>
    <row r="51" s="1" customFormat="1" ht="14.75" spans="1:12">
      <c r="A51" s="11" t="s">
        <v>37</v>
      </c>
      <c r="B51" s="9" t="s">
        <v>36</v>
      </c>
      <c r="C51" s="12">
        <v>5</v>
      </c>
      <c r="D51" s="12">
        <v>6</v>
      </c>
      <c r="E51" s="7">
        <f t="shared" si="4"/>
        <v>16</v>
      </c>
      <c r="F51" s="8">
        <f t="shared" si="7"/>
        <v>0.0405063291139241</v>
      </c>
      <c r="G51" s="2">
        <v>3</v>
      </c>
      <c r="H51" s="8">
        <f t="shared" si="8"/>
        <v>0.0232558139534884</v>
      </c>
      <c r="I51" s="2">
        <v>4</v>
      </c>
      <c r="J51" s="8">
        <f t="shared" si="9"/>
        <v>0.0296296296296296</v>
      </c>
      <c r="K51" s="8">
        <f t="shared" si="10"/>
        <v>0.765925864841463</v>
      </c>
      <c r="L51" s="7">
        <v>1</v>
      </c>
    </row>
    <row r="52" s="1" customFormat="1" ht="14.75" spans="1:12">
      <c r="A52" s="13" t="s">
        <v>51</v>
      </c>
      <c r="B52" s="5" t="s">
        <v>13</v>
      </c>
      <c r="C52" s="6">
        <v>9</v>
      </c>
      <c r="D52" s="6">
        <v>7</v>
      </c>
      <c r="E52" s="7">
        <f t="shared" si="4"/>
        <v>25</v>
      </c>
      <c r="F52" s="8">
        <f>E52/SUM($E$52:$E$64)</f>
        <v>0.0847457627118644</v>
      </c>
      <c r="G52" s="2">
        <v>8</v>
      </c>
      <c r="H52" s="8">
        <f>G52/SUM($G$52:$G$64)</f>
        <v>0.103896103896104</v>
      </c>
      <c r="I52" s="2">
        <v>8</v>
      </c>
      <c r="J52" s="8">
        <f>I52/SUM($I$52:$I$64)</f>
        <v>0.0975609756097561</v>
      </c>
      <c r="K52" s="8">
        <f t="shared" ref="K52:K64" si="11">(F52/(H52+J52))*0.25</f>
        <v>0.105166027076005</v>
      </c>
      <c r="L52" s="7">
        <v>0.25</v>
      </c>
    </row>
    <row r="53" s="1" customFormat="1" ht="28.75" spans="1:12">
      <c r="A53" s="13" t="s">
        <v>51</v>
      </c>
      <c r="B53" s="9" t="s">
        <v>14</v>
      </c>
      <c r="C53" s="10">
        <v>8</v>
      </c>
      <c r="D53" s="10">
        <v>8</v>
      </c>
      <c r="E53" s="7">
        <f t="shared" si="4"/>
        <v>24</v>
      </c>
      <c r="F53" s="8">
        <f t="shared" ref="F53:F64" si="12">E53/SUM($E$52:$E$64)</f>
        <v>0.0813559322033898</v>
      </c>
      <c r="G53" s="2">
        <v>5</v>
      </c>
      <c r="H53" s="8">
        <f t="shared" ref="H53:H64" si="13">G53/SUM($G$52:$G$64)</f>
        <v>0.0649350649350649</v>
      </c>
      <c r="I53" s="2">
        <v>4</v>
      </c>
      <c r="J53" s="8">
        <f t="shared" ref="J53:J64" si="14">I53/SUM($I$52:$I$64)</f>
        <v>0.0487804878048781</v>
      </c>
      <c r="K53" s="8">
        <f t="shared" si="11"/>
        <v>0.178858410839904</v>
      </c>
      <c r="L53" s="7">
        <v>0.25</v>
      </c>
    </row>
    <row r="54" s="1" customFormat="1" ht="14.75" spans="1:12">
      <c r="A54" s="13" t="s">
        <v>51</v>
      </c>
      <c r="B54" s="9" t="s">
        <v>15</v>
      </c>
      <c r="C54" s="10">
        <v>8</v>
      </c>
      <c r="D54" s="10">
        <v>8</v>
      </c>
      <c r="E54" s="7">
        <f t="shared" si="4"/>
        <v>24</v>
      </c>
      <c r="F54" s="8">
        <f t="shared" si="12"/>
        <v>0.0813559322033898</v>
      </c>
      <c r="G54" s="2">
        <v>6</v>
      </c>
      <c r="H54" s="8">
        <f t="shared" si="13"/>
        <v>0.0779220779220779</v>
      </c>
      <c r="I54" s="2">
        <v>8</v>
      </c>
      <c r="J54" s="8">
        <f t="shared" si="14"/>
        <v>0.0975609756097561</v>
      </c>
      <c r="K54" s="8">
        <f t="shared" si="11"/>
        <v>0.115902833017194</v>
      </c>
      <c r="L54" s="7">
        <v>0.25</v>
      </c>
    </row>
    <row r="55" s="1" customFormat="1" ht="14.75" spans="1:12">
      <c r="A55" s="13" t="s">
        <v>51</v>
      </c>
      <c r="B55" s="9" t="s">
        <v>16</v>
      </c>
      <c r="C55" s="10">
        <v>8</v>
      </c>
      <c r="D55" s="10">
        <v>9</v>
      </c>
      <c r="E55" s="7">
        <f t="shared" si="4"/>
        <v>25</v>
      </c>
      <c r="F55" s="8">
        <f t="shared" si="12"/>
        <v>0.0847457627118644</v>
      </c>
      <c r="G55" s="2">
        <v>7</v>
      </c>
      <c r="H55" s="8">
        <f t="shared" si="13"/>
        <v>0.0909090909090909</v>
      </c>
      <c r="I55" s="2">
        <v>7</v>
      </c>
      <c r="J55" s="8">
        <f t="shared" si="14"/>
        <v>0.0853658536585366</v>
      </c>
      <c r="K55" s="8">
        <f t="shared" si="11"/>
        <v>0.12018974522972</v>
      </c>
      <c r="L55" s="7">
        <v>0.25</v>
      </c>
    </row>
    <row r="56" s="1" customFormat="1" ht="14.75" spans="1:12">
      <c r="A56" s="13" t="s">
        <v>51</v>
      </c>
      <c r="B56" s="9" t="s">
        <v>52</v>
      </c>
      <c r="C56" s="10">
        <v>8</v>
      </c>
      <c r="D56" s="10">
        <v>8</v>
      </c>
      <c r="E56" s="7">
        <f t="shared" si="4"/>
        <v>24</v>
      </c>
      <c r="F56" s="8">
        <f t="shared" si="12"/>
        <v>0.0813559322033898</v>
      </c>
      <c r="G56" s="2">
        <v>5</v>
      </c>
      <c r="H56" s="8">
        <f t="shared" si="13"/>
        <v>0.0649350649350649</v>
      </c>
      <c r="I56" s="2">
        <v>6</v>
      </c>
      <c r="J56" s="8">
        <f t="shared" si="14"/>
        <v>0.0731707317073171</v>
      </c>
      <c r="K56" s="8">
        <f t="shared" si="11"/>
        <v>0.147271030943866</v>
      </c>
      <c r="L56" s="7">
        <v>0.25</v>
      </c>
    </row>
    <row r="57" s="1" customFormat="1" ht="14.75" spans="1:12">
      <c r="A57" s="13" t="s">
        <v>51</v>
      </c>
      <c r="B57" s="9" t="s">
        <v>53</v>
      </c>
      <c r="C57" s="10">
        <v>7</v>
      </c>
      <c r="D57" s="10">
        <v>8</v>
      </c>
      <c r="E57" s="7">
        <f t="shared" si="4"/>
        <v>22</v>
      </c>
      <c r="F57" s="8">
        <f t="shared" si="12"/>
        <v>0.0745762711864407</v>
      </c>
      <c r="G57" s="2">
        <v>5</v>
      </c>
      <c r="H57" s="8">
        <f t="shared" si="13"/>
        <v>0.0649350649350649</v>
      </c>
      <c r="I57" s="2">
        <v>5</v>
      </c>
      <c r="J57" s="8">
        <f t="shared" si="14"/>
        <v>0.0609756097560976</v>
      </c>
      <c r="K57" s="8">
        <f t="shared" si="11"/>
        <v>0.148073766123015</v>
      </c>
      <c r="L57" s="7">
        <v>0.25</v>
      </c>
    </row>
    <row r="58" s="1" customFormat="1" ht="14.75" spans="1:12">
      <c r="A58" s="13" t="s">
        <v>51</v>
      </c>
      <c r="B58" s="9" t="s">
        <v>54</v>
      </c>
      <c r="C58" s="10">
        <v>8</v>
      </c>
      <c r="D58" s="10">
        <v>5</v>
      </c>
      <c r="E58" s="7">
        <f t="shared" si="4"/>
        <v>21</v>
      </c>
      <c r="F58" s="8">
        <f t="shared" si="12"/>
        <v>0.0711864406779661</v>
      </c>
      <c r="G58" s="2">
        <v>4</v>
      </c>
      <c r="H58" s="8">
        <f t="shared" si="13"/>
        <v>0.051948051948052</v>
      </c>
      <c r="I58" s="2">
        <v>6</v>
      </c>
      <c r="J58" s="8">
        <f t="shared" si="14"/>
        <v>0.0731707317073171</v>
      </c>
      <c r="K58" s="8"/>
      <c r="L58" s="7">
        <v>0.25</v>
      </c>
    </row>
    <row r="59" s="1" customFormat="1" ht="14.75" spans="1:12">
      <c r="A59" s="13" t="s">
        <v>51</v>
      </c>
      <c r="B59" s="9" t="s">
        <v>44</v>
      </c>
      <c r="C59" s="10">
        <v>8</v>
      </c>
      <c r="D59" s="10">
        <v>7</v>
      </c>
      <c r="E59" s="7">
        <f t="shared" si="4"/>
        <v>23</v>
      </c>
      <c r="F59" s="8">
        <f t="shared" si="12"/>
        <v>0.0779661016949153</v>
      </c>
      <c r="G59" s="2">
        <v>8</v>
      </c>
      <c r="H59" s="8">
        <f t="shared" si="13"/>
        <v>0.103896103896104</v>
      </c>
      <c r="I59" s="2">
        <v>8</v>
      </c>
      <c r="J59" s="8">
        <f t="shared" si="14"/>
        <v>0.0975609756097561</v>
      </c>
      <c r="K59" s="8">
        <f t="shared" si="11"/>
        <v>0.0967527449099243</v>
      </c>
      <c r="L59" s="7">
        <v>0.25</v>
      </c>
    </row>
    <row r="60" s="1" customFormat="1" ht="28.75" spans="1:12">
      <c r="A60" s="13" t="s">
        <v>51</v>
      </c>
      <c r="B60" s="9" t="s">
        <v>46</v>
      </c>
      <c r="C60" s="10">
        <v>7</v>
      </c>
      <c r="D60" s="10">
        <v>8</v>
      </c>
      <c r="E60" s="7">
        <f t="shared" si="4"/>
        <v>22</v>
      </c>
      <c r="F60" s="8">
        <f t="shared" si="12"/>
        <v>0.0745762711864407</v>
      </c>
      <c r="G60" s="2">
        <v>8</v>
      </c>
      <c r="H60" s="8">
        <f t="shared" si="13"/>
        <v>0.103896103896104</v>
      </c>
      <c r="I60" s="2">
        <v>7</v>
      </c>
      <c r="J60" s="8">
        <f t="shared" si="14"/>
        <v>0.0853658536585366</v>
      </c>
      <c r="K60" s="8">
        <f t="shared" si="11"/>
        <v>0.0985093255797461</v>
      </c>
      <c r="L60" s="7">
        <v>0.25</v>
      </c>
    </row>
    <row r="61" s="1" customFormat="1" ht="14.75" spans="1:12">
      <c r="A61" s="13" t="s">
        <v>51</v>
      </c>
      <c r="B61" s="9" t="s">
        <v>55</v>
      </c>
      <c r="C61" s="10">
        <v>5</v>
      </c>
      <c r="D61" s="10">
        <v>6</v>
      </c>
      <c r="E61" s="7">
        <f t="shared" si="4"/>
        <v>16</v>
      </c>
      <c r="F61" s="8">
        <f t="shared" si="12"/>
        <v>0.0542372881355932</v>
      </c>
      <c r="G61" s="2">
        <v>5</v>
      </c>
      <c r="H61" s="8">
        <f t="shared" si="13"/>
        <v>0.0649350649350649</v>
      </c>
      <c r="I61" s="2">
        <v>8</v>
      </c>
      <c r="J61" s="8">
        <f t="shared" si="14"/>
        <v>0.0975609756097561</v>
      </c>
      <c r="K61" s="8">
        <f t="shared" si="11"/>
        <v>0.0834440149337562</v>
      </c>
      <c r="L61" s="7">
        <v>0.25</v>
      </c>
    </row>
    <row r="62" s="1" customFormat="1" ht="14.75" spans="1:12">
      <c r="A62" s="13" t="s">
        <v>51</v>
      </c>
      <c r="B62" s="9" t="s">
        <v>56</v>
      </c>
      <c r="C62" s="10">
        <v>8</v>
      </c>
      <c r="D62" s="10">
        <v>8</v>
      </c>
      <c r="E62" s="7">
        <f t="shared" si="4"/>
        <v>24</v>
      </c>
      <c r="F62" s="8">
        <f t="shared" si="12"/>
        <v>0.0813559322033898</v>
      </c>
      <c r="G62" s="2">
        <v>5</v>
      </c>
      <c r="H62" s="8">
        <f t="shared" si="13"/>
        <v>0.0649350649350649</v>
      </c>
      <c r="I62" s="2">
        <v>5</v>
      </c>
      <c r="J62" s="8">
        <f t="shared" si="14"/>
        <v>0.0609756097560976</v>
      </c>
      <c r="K62" s="8">
        <f t="shared" si="11"/>
        <v>0.161535017588743</v>
      </c>
      <c r="L62" s="7">
        <v>0.25</v>
      </c>
    </row>
    <row r="63" s="1" customFormat="1" ht="14.75" spans="1:12">
      <c r="A63" s="13" t="s">
        <v>51</v>
      </c>
      <c r="B63" s="9" t="s">
        <v>57</v>
      </c>
      <c r="C63" s="10">
        <v>8</v>
      </c>
      <c r="D63" s="10">
        <v>8</v>
      </c>
      <c r="E63" s="7">
        <f t="shared" si="4"/>
        <v>24</v>
      </c>
      <c r="F63" s="8">
        <f t="shared" si="12"/>
        <v>0.0813559322033898</v>
      </c>
      <c r="G63" s="2">
        <v>5</v>
      </c>
      <c r="H63" s="8">
        <f t="shared" si="13"/>
        <v>0.0649350649350649</v>
      </c>
      <c r="I63" s="2">
        <v>5</v>
      </c>
      <c r="J63" s="8">
        <f t="shared" si="14"/>
        <v>0.0609756097560976</v>
      </c>
      <c r="K63" s="8">
        <f t="shared" si="11"/>
        <v>0.161535017588743</v>
      </c>
      <c r="L63" s="7">
        <v>0.25</v>
      </c>
    </row>
    <row r="64" s="1" customFormat="1" ht="14.75" spans="1:12">
      <c r="A64" s="13" t="s">
        <v>51</v>
      </c>
      <c r="B64" s="9" t="s">
        <v>58</v>
      </c>
      <c r="C64" s="10">
        <v>7</v>
      </c>
      <c r="D64" s="10">
        <v>7</v>
      </c>
      <c r="E64" s="7">
        <f t="shared" si="4"/>
        <v>21</v>
      </c>
      <c r="F64" s="8">
        <f t="shared" si="12"/>
        <v>0.0711864406779661</v>
      </c>
      <c r="G64" s="2">
        <v>6</v>
      </c>
      <c r="H64" s="8">
        <f t="shared" si="13"/>
        <v>0.0779220779220779</v>
      </c>
      <c r="I64" s="2">
        <v>5</v>
      </c>
      <c r="J64" s="8">
        <f t="shared" si="14"/>
        <v>0.0609756097560976</v>
      </c>
      <c r="K64" s="8">
        <f t="shared" si="11"/>
        <v>0.128127476180353</v>
      </c>
      <c r="L64" s="7">
        <v>0.25</v>
      </c>
    </row>
    <row r="65" s="1" customFormat="1" ht="14.75" spans="1:12">
      <c r="A65" s="14" t="s">
        <v>59</v>
      </c>
      <c r="B65" s="5" t="s">
        <v>60</v>
      </c>
      <c r="C65" s="6">
        <v>8</v>
      </c>
      <c r="D65" s="6">
        <v>8</v>
      </c>
      <c r="E65" s="7">
        <f t="shared" ref="E65:E76" si="15">(C65*2+D65)*1</f>
        <v>24</v>
      </c>
      <c r="F65" s="8">
        <f>E65/SUM($E$65:$E$76)</f>
        <v>0.123711340206186</v>
      </c>
      <c r="G65" s="2">
        <v>8</v>
      </c>
      <c r="H65" s="8">
        <f>G65/SUM($G$65:$G$76)</f>
        <v>0.10958904109589</v>
      </c>
      <c r="I65" s="2">
        <v>7</v>
      </c>
      <c r="J65" s="8">
        <f>I65/SUM($I$65:$I$76)</f>
        <v>0.0853658536585366</v>
      </c>
      <c r="K65" s="8">
        <f t="shared" ref="K65:K76" si="16">(F65/(H65+J65))*1</f>
        <v>0.634563909575173</v>
      </c>
      <c r="L65" s="7">
        <v>1</v>
      </c>
    </row>
    <row r="66" s="1" customFormat="1" ht="28.75" spans="1:12">
      <c r="A66" s="14" t="s">
        <v>59</v>
      </c>
      <c r="B66" s="9" t="s">
        <v>61</v>
      </c>
      <c r="C66" s="10">
        <v>6</v>
      </c>
      <c r="D66" s="10">
        <v>7</v>
      </c>
      <c r="E66" s="7">
        <f t="shared" si="15"/>
        <v>19</v>
      </c>
      <c r="F66" s="8">
        <f t="shared" ref="F66:F76" si="17">E66/SUM($E$65:$E$76)</f>
        <v>0.0979381443298969</v>
      </c>
      <c r="G66" s="2">
        <v>5</v>
      </c>
      <c r="H66" s="8">
        <f t="shared" ref="H66:H76" si="18">G66/SUM($G$65:$G$76)</f>
        <v>0.0684931506849315</v>
      </c>
      <c r="I66" s="2">
        <v>8</v>
      </c>
      <c r="J66" s="8">
        <f t="shared" ref="J66:J76" si="19">I66/SUM($I$65:$I$76)</f>
        <v>0.0975609756097561</v>
      </c>
      <c r="K66" s="8">
        <f t="shared" si="16"/>
        <v>0.589796511024912</v>
      </c>
      <c r="L66" s="7">
        <v>1</v>
      </c>
    </row>
    <row r="67" s="1" customFormat="1" ht="28.75" spans="1:12">
      <c r="A67" s="14" t="s">
        <v>59</v>
      </c>
      <c r="B67" s="9" t="s">
        <v>62</v>
      </c>
      <c r="C67" s="10">
        <v>5</v>
      </c>
      <c r="D67" s="10">
        <v>7</v>
      </c>
      <c r="E67" s="7">
        <f t="shared" si="15"/>
        <v>17</v>
      </c>
      <c r="F67" s="8">
        <f t="shared" si="17"/>
        <v>0.0876288659793814</v>
      </c>
      <c r="G67" s="2">
        <v>8</v>
      </c>
      <c r="H67" s="8">
        <f t="shared" si="18"/>
        <v>0.10958904109589</v>
      </c>
      <c r="I67" s="2">
        <v>8</v>
      </c>
      <c r="J67" s="8">
        <f t="shared" si="19"/>
        <v>0.0975609756097561</v>
      </c>
      <c r="K67" s="8">
        <f t="shared" si="16"/>
        <v>0.423021283671433</v>
      </c>
      <c r="L67" s="7">
        <v>1</v>
      </c>
    </row>
    <row r="68" s="1" customFormat="1" ht="14.75" spans="1:12">
      <c r="A68" s="14" t="s">
        <v>59</v>
      </c>
      <c r="B68" s="9" t="s">
        <v>63</v>
      </c>
      <c r="C68" s="10">
        <v>4</v>
      </c>
      <c r="D68" s="10">
        <v>5</v>
      </c>
      <c r="E68" s="7">
        <f t="shared" si="15"/>
        <v>13</v>
      </c>
      <c r="F68" s="8">
        <f t="shared" si="17"/>
        <v>0.0670103092783505</v>
      </c>
      <c r="G68" s="2">
        <v>3</v>
      </c>
      <c r="H68" s="8">
        <f t="shared" si="18"/>
        <v>0.0410958904109589</v>
      </c>
      <c r="I68" s="2">
        <v>7</v>
      </c>
      <c r="J68" s="8">
        <f t="shared" si="19"/>
        <v>0.0853658536585366</v>
      </c>
      <c r="K68" s="8">
        <f t="shared" si="16"/>
        <v>0.529886012338449</v>
      </c>
      <c r="L68" s="7">
        <v>1</v>
      </c>
    </row>
    <row r="69" s="1" customFormat="1" ht="14.75" spans="1:12">
      <c r="A69" s="14" t="s">
        <v>59</v>
      </c>
      <c r="B69" s="9" t="s">
        <v>64</v>
      </c>
      <c r="C69" s="10">
        <v>5</v>
      </c>
      <c r="D69" s="10">
        <v>5</v>
      </c>
      <c r="E69" s="7">
        <f t="shared" si="15"/>
        <v>15</v>
      </c>
      <c r="F69" s="8">
        <f t="shared" si="17"/>
        <v>0.077319587628866</v>
      </c>
      <c r="G69" s="2">
        <v>3</v>
      </c>
      <c r="H69" s="8">
        <f t="shared" si="18"/>
        <v>0.0410958904109589</v>
      </c>
      <c r="I69" s="2">
        <v>6</v>
      </c>
      <c r="J69" s="8">
        <f t="shared" si="19"/>
        <v>0.0731707317073171</v>
      </c>
      <c r="K69" s="8">
        <f t="shared" si="16"/>
        <v>0.676659432085368</v>
      </c>
      <c r="L69" s="7">
        <v>1</v>
      </c>
    </row>
    <row r="70" s="1" customFormat="1" ht="14.75" spans="1:12">
      <c r="A70" s="14" t="s">
        <v>59</v>
      </c>
      <c r="B70" s="9" t="s">
        <v>65</v>
      </c>
      <c r="C70" s="10">
        <v>4</v>
      </c>
      <c r="D70" s="10">
        <v>7</v>
      </c>
      <c r="E70" s="7">
        <f t="shared" si="15"/>
        <v>15</v>
      </c>
      <c r="F70" s="8">
        <f t="shared" si="17"/>
        <v>0.077319587628866</v>
      </c>
      <c r="G70" s="2">
        <v>7</v>
      </c>
      <c r="H70" s="8">
        <f t="shared" si="18"/>
        <v>0.0958904109589041</v>
      </c>
      <c r="I70" s="2">
        <v>4</v>
      </c>
      <c r="J70" s="8">
        <f t="shared" si="19"/>
        <v>0.0487804878048781</v>
      </c>
      <c r="K70" s="8">
        <f t="shared" si="16"/>
        <v>0.534451560677127</v>
      </c>
      <c r="L70" s="7">
        <v>1</v>
      </c>
    </row>
    <row r="71" s="1" customFormat="1" ht="14.75" spans="1:12">
      <c r="A71" s="14" t="s">
        <v>59</v>
      </c>
      <c r="B71" s="9" t="s">
        <v>66</v>
      </c>
      <c r="C71" s="10">
        <v>5</v>
      </c>
      <c r="D71" s="10">
        <v>8</v>
      </c>
      <c r="E71" s="7">
        <f t="shared" si="15"/>
        <v>18</v>
      </c>
      <c r="F71" s="8">
        <f t="shared" si="17"/>
        <v>0.0927835051546392</v>
      </c>
      <c r="G71" s="2">
        <v>7</v>
      </c>
      <c r="H71" s="8">
        <f t="shared" si="18"/>
        <v>0.0958904109589041</v>
      </c>
      <c r="I71" s="2">
        <v>7</v>
      </c>
      <c r="J71" s="8">
        <f t="shared" si="19"/>
        <v>0.0853658536585366</v>
      </c>
      <c r="K71" s="8">
        <f t="shared" si="16"/>
        <v>0.511891301249465</v>
      </c>
      <c r="L71" s="7">
        <v>1</v>
      </c>
    </row>
    <row r="72" s="1" customFormat="1" ht="28.75" spans="1:12">
      <c r="A72" s="14" t="s">
        <v>59</v>
      </c>
      <c r="B72" s="9" t="s">
        <v>67</v>
      </c>
      <c r="C72" s="10">
        <v>5</v>
      </c>
      <c r="D72" s="10">
        <v>4</v>
      </c>
      <c r="E72" s="7">
        <f t="shared" si="15"/>
        <v>14</v>
      </c>
      <c r="F72" s="8">
        <f t="shared" si="17"/>
        <v>0.0721649484536082</v>
      </c>
      <c r="G72" s="2">
        <v>8</v>
      </c>
      <c r="H72" s="8">
        <f t="shared" si="18"/>
        <v>0.10958904109589</v>
      </c>
      <c r="I72" s="2">
        <v>6</v>
      </c>
      <c r="J72" s="8">
        <f t="shared" si="19"/>
        <v>0.0731707317073171</v>
      </c>
      <c r="K72" s="8">
        <f t="shared" si="16"/>
        <v>0.394862323074313</v>
      </c>
      <c r="L72" s="7">
        <v>1</v>
      </c>
    </row>
    <row r="73" s="1" customFormat="1" ht="14.75" spans="1:12">
      <c r="A73" s="14" t="s">
        <v>59</v>
      </c>
      <c r="B73" s="9" t="s">
        <v>68</v>
      </c>
      <c r="C73" s="10">
        <v>5</v>
      </c>
      <c r="D73" s="10">
        <v>8</v>
      </c>
      <c r="E73" s="7">
        <f t="shared" si="15"/>
        <v>18</v>
      </c>
      <c r="F73" s="8">
        <f t="shared" si="17"/>
        <v>0.0927835051546392</v>
      </c>
      <c r="G73" s="2">
        <v>6</v>
      </c>
      <c r="H73" s="8">
        <f t="shared" si="18"/>
        <v>0.0821917808219178</v>
      </c>
      <c r="I73" s="2">
        <v>7</v>
      </c>
      <c r="J73" s="8">
        <f t="shared" si="19"/>
        <v>0.0853658536585366</v>
      </c>
      <c r="K73" s="8">
        <f t="shared" si="16"/>
        <v>0.553740839337657</v>
      </c>
      <c r="L73" s="7">
        <v>1</v>
      </c>
    </row>
    <row r="74" s="1" customFormat="1" ht="14.75" spans="1:12">
      <c r="A74" s="14" t="s">
        <v>59</v>
      </c>
      <c r="B74" s="9" t="s">
        <v>13</v>
      </c>
      <c r="C74" s="10">
        <v>5</v>
      </c>
      <c r="D74" s="10">
        <v>5</v>
      </c>
      <c r="E74" s="7">
        <f t="shared" si="15"/>
        <v>15</v>
      </c>
      <c r="F74" s="8">
        <f t="shared" si="17"/>
        <v>0.077319587628866</v>
      </c>
      <c r="G74" s="2">
        <v>5</v>
      </c>
      <c r="H74" s="8">
        <f t="shared" si="18"/>
        <v>0.0684931506849315</v>
      </c>
      <c r="I74" s="2">
        <v>8</v>
      </c>
      <c r="J74" s="8">
        <f t="shared" si="19"/>
        <v>0.0975609756097561</v>
      </c>
      <c r="K74" s="8">
        <f t="shared" si="16"/>
        <v>0.465628824493352</v>
      </c>
      <c r="L74" s="7">
        <v>1</v>
      </c>
    </row>
    <row r="75" s="1" customFormat="1" ht="14.75" spans="1:12">
      <c r="A75" s="14" t="s">
        <v>59</v>
      </c>
      <c r="B75" s="9" t="s">
        <v>69</v>
      </c>
      <c r="C75" s="10">
        <v>4</v>
      </c>
      <c r="D75" s="10">
        <v>4</v>
      </c>
      <c r="E75" s="7">
        <f t="shared" si="15"/>
        <v>12</v>
      </c>
      <c r="F75" s="8">
        <f t="shared" si="17"/>
        <v>0.0618556701030928</v>
      </c>
      <c r="G75" s="2">
        <v>8</v>
      </c>
      <c r="H75" s="8">
        <f t="shared" si="18"/>
        <v>0.10958904109589</v>
      </c>
      <c r="I75" s="2">
        <v>8</v>
      </c>
      <c r="J75" s="8">
        <f t="shared" si="19"/>
        <v>0.0975609756097561</v>
      </c>
      <c r="K75" s="8">
        <f t="shared" si="16"/>
        <v>0.298603259062188</v>
      </c>
      <c r="L75" s="7">
        <v>1</v>
      </c>
    </row>
    <row r="76" s="1" customFormat="1" ht="14.75" spans="1:12">
      <c r="A76" s="14" t="s">
        <v>59</v>
      </c>
      <c r="B76" s="9" t="s">
        <v>70</v>
      </c>
      <c r="C76" s="10">
        <v>5</v>
      </c>
      <c r="D76" s="10">
        <v>4</v>
      </c>
      <c r="E76" s="7">
        <f t="shared" si="15"/>
        <v>14</v>
      </c>
      <c r="F76" s="8">
        <f t="shared" si="17"/>
        <v>0.0721649484536082</v>
      </c>
      <c r="G76" s="2">
        <v>5</v>
      </c>
      <c r="H76" s="8">
        <f t="shared" si="18"/>
        <v>0.0684931506849315</v>
      </c>
      <c r="I76" s="2">
        <v>6</v>
      </c>
      <c r="J76" s="8">
        <f t="shared" si="19"/>
        <v>0.0731707317073171</v>
      </c>
      <c r="K76" s="8">
        <f t="shared" si="16"/>
        <v>0.509409647928418</v>
      </c>
      <c r="L76" s="7">
        <v>1</v>
      </c>
    </row>
  </sheetData>
  <autoFilter ref="A1:L76">
    <extLst/>
  </autoFilter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4"/>
  <sheetViews>
    <sheetView workbookViewId="0">
      <selection activeCell="K18" sqref="K18"/>
    </sheetView>
  </sheetViews>
  <sheetFormatPr defaultColWidth="8.72727272727273" defaultRowHeight="14"/>
  <sheetData>
    <row r="1" spans="1:1">
      <c r="A1" t="s">
        <v>71</v>
      </c>
    </row>
    <row r="2" spans="1:1">
      <c r="A2" t="s">
        <v>72</v>
      </c>
    </row>
    <row r="3" spans="1:1">
      <c r="A3" t="s">
        <v>73</v>
      </c>
    </row>
    <row r="4" spans="1:1">
      <c r="A4" t="s">
        <v>74</v>
      </c>
    </row>
    <row r="5" spans="1:1">
      <c r="A5" t="s">
        <v>75</v>
      </c>
    </row>
    <row r="6" spans="1:1">
      <c r="A6" t="s">
        <v>74</v>
      </c>
    </row>
    <row r="7" spans="1:1">
      <c r="A7" t="s">
        <v>76</v>
      </c>
    </row>
    <row r="9" spans="1:1">
      <c r="A9" t="s">
        <v>77</v>
      </c>
    </row>
    <row r="10" spans="1:1">
      <c r="A10" t="s">
        <v>78</v>
      </c>
    </row>
    <row r="11" spans="1:1">
      <c r="A11" t="s">
        <v>79</v>
      </c>
    </row>
    <row r="12" spans="1:1">
      <c r="A12" t="s">
        <v>80</v>
      </c>
    </row>
    <row r="13" spans="1:1">
      <c r="A13" t="s">
        <v>81</v>
      </c>
    </row>
    <row r="14" spans="1:1">
      <c r="A14" t="s">
        <v>82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软软</cp:lastModifiedBy>
  <dcterms:created xsi:type="dcterms:W3CDTF">2022-05-16T17:19:00Z</dcterms:created>
  <dcterms:modified xsi:type="dcterms:W3CDTF">2022-05-23T06:45:56Z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