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<sst xmlns="http://schemas.openxmlformats.org/spreadsheetml/2006/main" count="93" uniqueCount="51">
  <si>
    <t>用户类型</t>
  </si>
  <si>
    <t>非功能性需求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</si>
  <si>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</si>
  <si>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</si>
  <si>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</si>
  <si>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</si>
  <si>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</si>
  <si>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</si>
  <si>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</si>
  <si>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</si>
  <si>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优先级</t>
  </si>
  <si>
    <t>一般用户（教师）</t>
  </si>
  <si>
    <t>界面清爽美观</t>
  </si>
  <si>
    <t>操作流畅不卡顿</t>
  </si>
  <si>
    <t>修改课程信息要方便简洁</t>
  </si>
  <si>
    <t>可以筛选不同进度的课程</t>
  </si>
  <si>
    <t>开课的过程简单方便</t>
  </si>
  <si>
    <t>可以上传不同格式的课件资料</t>
  </si>
  <si>
    <t>发布公告要第一时间让同学们看见</t>
  </si>
  <si>
    <t>上传资料的速度要快</t>
  </si>
  <si>
    <t>首页推荐内容要符合授课方向</t>
  </si>
  <si>
    <t>博客推荐内容要个性化</t>
  </si>
  <si>
    <t>问答优先推荐属于授课范围的问题</t>
  </si>
  <si>
    <t>网站的覆盖内容要在软件工程专业内</t>
  </si>
  <si>
    <t>沟通没有延迟</t>
  </si>
  <si>
    <t>一般用户（学生）</t>
  </si>
  <si>
    <t>界面美观清爽</t>
  </si>
  <si>
    <t>操作简单直观</t>
  </si>
  <si>
    <t>网站各个栏目功能有明显的区分</t>
  </si>
  <si>
    <t>醒目的看到课程公告</t>
  </si>
  <si>
    <t>快捷进入我的课程</t>
  </si>
  <si>
    <t>首页内容丰富</t>
  </si>
  <si>
    <t>课程分类清晰</t>
  </si>
  <si>
    <t>所有的响应时间都要在3s以内</t>
  </si>
  <si>
    <t>可以下载各种格式的课件资料</t>
  </si>
  <si>
    <t>下载速度要得到保证</t>
  </si>
  <si>
    <t>网站可以同时容纳大量用户不会崩溃</t>
  </si>
  <si>
    <t>所有下载资源渠道都是安全的</t>
  </si>
  <si>
    <t>个人信息得到充分保密</t>
  </si>
  <si>
    <t>个人主页可以更换背景</t>
  </si>
  <si>
    <t>博客页可以更换背景</t>
  </si>
  <si>
    <t>游客</t>
  </si>
  <si>
    <t>不登录也能使用一部分功能</t>
  </si>
  <si>
    <t>网站拥有明显的功能分区</t>
  </si>
  <si>
    <t>可以同时打开多个界面</t>
  </si>
  <si>
    <t>管理员</t>
  </si>
  <si>
    <t>网页流畅不卡顿</t>
  </si>
  <si>
    <t>界面直观，可以一键看到网站各种数据的统计</t>
  </si>
  <si>
    <t>网页延迟要少于3s</t>
  </si>
  <si>
    <t>不同的数据提供不同的主题色</t>
  </si>
  <si>
    <t>界面的逻辑跳转符合实际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</si>
</sst>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2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A36" workbookViewId="0">
      <selection activeCell="C48" sqref="C48"/>
    </sheetView>
  </sheetViews>
  <sheetFormatPr defaultColWidth="8.72727272727273" defaultRowHeight="14"/>
  <cols>
    <col min="1" max="1" width="19" style="2" customWidth="1"/>
    <col min="2" max="2" width="40.8181818181818" style="2" customWidth="1"/>
    <col min="3" max="3" width="12.1818181818182" style="2" customWidth="1"/>
    <col min="4" max="4" width="11.8181818181818" style="2" customWidth="1"/>
    <col min="5" max="5" width="11.2727272727273" style="2" customWidth="1"/>
    <col min="6" max="6" width="12.5454545454545" style="2" customWidth="1"/>
    <col min="7" max="7" width="10.2727272727273" style="2" customWidth="1"/>
    <col min="8" max="8" width="10.8181818181818" style="2" customWidth="1"/>
    <col min="9" max="9" width="10.2727272727273" style="2" customWidth="1"/>
    <col min="10" max="10" width="9.54545454545454" style="2" customWidth="1"/>
    <col min="11" max="11" width="11.9090909090909" style="2" customWidth="1"/>
    <col min="12" max="16384" width="8.72727272727273" style="2"/>
  </cols>
  <sheetData>
    <row r="1" ht="23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5" t="s">
        <v>12</v>
      </c>
      <c r="C2" s="5">
        <v>8</v>
      </c>
      <c r="D2" s="5">
        <v>6</v>
      </c>
      <c r="E2" s="5">
        <f t="shared" ref="E2:E14" si="0">C2*2+D2</f>
        <v>22</v>
      </c>
      <c r="F2" s="6">
        <f t="shared" ref="F2:F14" si="1">E2/$E$15</f>
        <v>0.0960698689956332</v>
      </c>
      <c r="G2" s="5">
        <v>5</v>
      </c>
      <c r="H2" s="6">
        <f t="shared" ref="H2:H14" si="2">G2/$G$15</f>
        <v>0.0909090909090909</v>
      </c>
      <c r="I2" s="5">
        <v>5</v>
      </c>
      <c r="J2" s="6">
        <f t="shared" ref="J2:J14" si="3">I2/$I$15</f>
        <v>0.0925925925925926</v>
      </c>
      <c r="K2" s="6">
        <f t="shared" ref="K2:K14" si="4">F2/(H2+J2)</f>
        <v>0.523536717278955</v>
      </c>
    </row>
    <row r="3" spans="1:11">
      <c r="A3" s="4" t="s">
        <v>11</v>
      </c>
      <c r="B3" s="5" t="s">
        <v>13</v>
      </c>
      <c r="C3" s="5">
        <v>6</v>
      </c>
      <c r="D3" s="5">
        <v>5</v>
      </c>
      <c r="E3" s="5">
        <f t="shared" si="0"/>
        <v>17</v>
      </c>
      <c r="F3" s="6">
        <f t="shared" si="1"/>
        <v>0.074235807860262</v>
      </c>
      <c r="G3" s="5">
        <v>5</v>
      </c>
      <c r="H3" s="6">
        <f t="shared" si="2"/>
        <v>0.0909090909090909</v>
      </c>
      <c r="I3" s="5">
        <v>5</v>
      </c>
      <c r="J3" s="6">
        <f t="shared" si="3"/>
        <v>0.0925925925925926</v>
      </c>
      <c r="K3" s="6">
        <f t="shared" si="4"/>
        <v>0.404551099715556</v>
      </c>
    </row>
    <row r="4" ht="13" customHeight="1" spans="1:11">
      <c r="A4" s="4" t="s">
        <v>11</v>
      </c>
      <c r="B4" s="4" t="s">
        <v>14</v>
      </c>
      <c r="C4" s="5">
        <v>7</v>
      </c>
      <c r="D4" s="5">
        <v>7</v>
      </c>
      <c r="E4" s="5">
        <f t="shared" si="0"/>
        <v>21</v>
      </c>
      <c r="F4" s="6">
        <f t="shared" si="1"/>
        <v>0.091703056768559</v>
      </c>
      <c r="G4" s="5">
        <v>6</v>
      </c>
      <c r="H4" s="6">
        <f t="shared" si="2"/>
        <v>0.109090909090909</v>
      </c>
      <c r="I4" s="5">
        <v>4</v>
      </c>
      <c r="J4" s="6">
        <f t="shared" si="3"/>
        <v>0.0740740740740741</v>
      </c>
      <c r="K4" s="6">
        <f t="shared" si="4"/>
        <v>0.500658232725405</v>
      </c>
    </row>
    <row r="5" spans="1:11">
      <c r="A5" s="4" t="s">
        <v>11</v>
      </c>
      <c r="B5" s="4" t="s">
        <v>15</v>
      </c>
      <c r="C5" s="5">
        <v>7</v>
      </c>
      <c r="D5" s="5">
        <v>7</v>
      </c>
      <c r="E5" s="5">
        <f t="shared" si="0"/>
        <v>21</v>
      </c>
      <c r="F5" s="6">
        <f t="shared" si="1"/>
        <v>0.091703056768559</v>
      </c>
      <c r="G5" s="5">
        <v>5</v>
      </c>
      <c r="H5" s="6">
        <f t="shared" si="2"/>
        <v>0.0909090909090909</v>
      </c>
      <c r="I5" s="5">
        <v>4</v>
      </c>
      <c r="J5" s="6">
        <f t="shared" si="3"/>
        <v>0.0740740740740741</v>
      </c>
      <c r="K5" s="6">
        <f t="shared" si="4"/>
        <v>0.555832813474735</v>
      </c>
    </row>
    <row r="6" spans="1:11">
      <c r="A6" s="4" t="s">
        <v>11</v>
      </c>
      <c r="B6" s="4" t="s">
        <v>16</v>
      </c>
      <c r="C6" s="5">
        <v>8</v>
      </c>
      <c r="D6" s="5">
        <v>7</v>
      </c>
      <c r="E6" s="5">
        <f t="shared" si="0"/>
        <v>23</v>
      </c>
      <c r="F6" s="6">
        <f t="shared" si="1"/>
        <v>0.100436681222707</v>
      </c>
      <c r="G6" s="5">
        <v>4</v>
      </c>
      <c r="H6" s="6">
        <f t="shared" si="2"/>
        <v>0.0727272727272727</v>
      </c>
      <c r="I6" s="5">
        <v>4</v>
      </c>
      <c r="J6" s="6">
        <f t="shared" si="3"/>
        <v>0.0740740740740741</v>
      </c>
      <c r="K6" s="6">
        <f t="shared" si="4"/>
        <v>0.684167300989544</v>
      </c>
    </row>
    <row r="7" spans="1:11">
      <c r="A7" s="4" t="s">
        <v>11</v>
      </c>
      <c r="B7" s="4" t="s">
        <v>17</v>
      </c>
      <c r="C7" s="5">
        <v>7</v>
      </c>
      <c r="D7" s="5">
        <v>5</v>
      </c>
      <c r="E7" s="5">
        <f t="shared" si="0"/>
        <v>19</v>
      </c>
      <c r="F7" s="6">
        <f t="shared" si="1"/>
        <v>0.0829694323144105</v>
      </c>
      <c r="G7" s="5">
        <v>6</v>
      </c>
      <c r="H7" s="6">
        <f t="shared" si="2"/>
        <v>0.109090909090909</v>
      </c>
      <c r="I7" s="5">
        <v>4</v>
      </c>
      <c r="J7" s="6">
        <f t="shared" si="3"/>
        <v>0.0740740740740741</v>
      </c>
      <c r="K7" s="6">
        <f t="shared" si="4"/>
        <v>0.452976496275366</v>
      </c>
    </row>
    <row r="8" customFormat="1" spans="1:11">
      <c r="A8" s="4" t="s">
        <v>11</v>
      </c>
      <c r="B8" s="4" t="s">
        <v>18</v>
      </c>
      <c r="C8" s="5">
        <v>5</v>
      </c>
      <c r="D8" s="5">
        <v>7</v>
      </c>
      <c r="E8" s="5">
        <f t="shared" si="0"/>
        <v>17</v>
      </c>
      <c r="F8" s="6">
        <f t="shared" si="1"/>
        <v>0.074235807860262</v>
      </c>
      <c r="G8" s="5">
        <v>3</v>
      </c>
      <c r="H8" s="6">
        <f t="shared" si="2"/>
        <v>0.0545454545454545</v>
      </c>
      <c r="I8" s="5">
        <v>4</v>
      </c>
      <c r="J8" s="6">
        <f t="shared" si="3"/>
        <v>0.0740740740740741</v>
      </c>
      <c r="K8" s="6">
        <f t="shared" si="4"/>
        <v>0.57717368938476</v>
      </c>
    </row>
    <row r="9" customFormat="1" spans="1:11">
      <c r="A9" s="4" t="s">
        <v>11</v>
      </c>
      <c r="B9" s="4" t="s">
        <v>19</v>
      </c>
      <c r="C9" s="5">
        <v>4</v>
      </c>
      <c r="D9" s="5">
        <v>4</v>
      </c>
      <c r="E9" s="5">
        <f t="shared" si="0"/>
        <v>12</v>
      </c>
      <c r="F9" s="6">
        <f t="shared" si="1"/>
        <v>0.0524017467248908</v>
      </c>
      <c r="G9" s="5">
        <v>2</v>
      </c>
      <c r="H9" s="6">
        <f t="shared" si="2"/>
        <v>0.0363636363636364</v>
      </c>
      <c r="I9" s="5">
        <v>4</v>
      </c>
      <c r="J9" s="6">
        <f t="shared" si="3"/>
        <v>0.0740740740740741</v>
      </c>
      <c r="K9" s="6">
        <f t="shared" si="4"/>
        <v>0.474491426136969</v>
      </c>
    </row>
    <row r="10" customFormat="1" spans="1:11">
      <c r="A10" s="4" t="s">
        <v>11</v>
      </c>
      <c r="B10" s="4" t="s">
        <v>20</v>
      </c>
      <c r="C10" s="5">
        <v>7</v>
      </c>
      <c r="D10" s="5">
        <v>4</v>
      </c>
      <c r="E10" s="5">
        <f t="shared" si="0"/>
        <v>18</v>
      </c>
      <c r="F10" s="6">
        <f t="shared" si="1"/>
        <v>0.0786026200873362</v>
      </c>
      <c r="G10" s="5">
        <v>3</v>
      </c>
      <c r="H10" s="6">
        <f t="shared" si="2"/>
        <v>0.0545454545454545</v>
      </c>
      <c r="I10" s="5">
        <v>5</v>
      </c>
      <c r="J10" s="6">
        <f t="shared" si="3"/>
        <v>0.0925925925925926</v>
      </c>
      <c r="K10" s="6">
        <f t="shared" si="4"/>
        <v>0.534210026680523</v>
      </c>
    </row>
    <row r="11" customFormat="1" spans="1:11">
      <c r="A11" s="4" t="s">
        <v>11</v>
      </c>
      <c r="B11" s="4" t="s">
        <v>21</v>
      </c>
      <c r="C11" s="5">
        <v>5</v>
      </c>
      <c r="D11" s="5">
        <v>3</v>
      </c>
      <c r="E11" s="5">
        <f t="shared" si="0"/>
        <v>13</v>
      </c>
      <c r="F11" s="6">
        <f t="shared" si="1"/>
        <v>0.0567685589519651</v>
      </c>
      <c r="G11" s="5">
        <v>4</v>
      </c>
      <c r="H11" s="6">
        <f t="shared" si="2"/>
        <v>0.0727272727272727</v>
      </c>
      <c r="I11" s="5">
        <v>3</v>
      </c>
      <c r="J11" s="6">
        <f t="shared" si="3"/>
        <v>0.0555555555555556</v>
      </c>
      <c r="K11" s="6">
        <f t="shared" si="4"/>
        <v>0.442526561909019</v>
      </c>
    </row>
    <row r="12" customFormat="1" spans="1:11">
      <c r="A12" s="4" t="s">
        <v>11</v>
      </c>
      <c r="B12" s="4" t="s">
        <v>22</v>
      </c>
      <c r="C12" s="5">
        <v>4</v>
      </c>
      <c r="D12" s="5">
        <v>3</v>
      </c>
      <c r="E12" s="5">
        <f t="shared" si="0"/>
        <v>11</v>
      </c>
      <c r="F12" s="6">
        <f t="shared" si="1"/>
        <v>0.0480349344978166</v>
      </c>
      <c r="G12" s="5">
        <v>3</v>
      </c>
      <c r="H12" s="6">
        <f t="shared" si="2"/>
        <v>0.0545454545454545</v>
      </c>
      <c r="I12" s="5">
        <v>3</v>
      </c>
      <c r="J12" s="6">
        <f t="shared" si="3"/>
        <v>0.0555555555555556</v>
      </c>
      <c r="K12" s="6">
        <f t="shared" si="4"/>
        <v>0.436280597732463</v>
      </c>
    </row>
    <row r="13" customFormat="1" spans="1:11">
      <c r="A13" s="4" t="s">
        <v>11</v>
      </c>
      <c r="B13" s="4" t="s">
        <v>23</v>
      </c>
      <c r="C13" s="5">
        <v>6</v>
      </c>
      <c r="D13" s="5">
        <v>6</v>
      </c>
      <c r="E13" s="5">
        <f t="shared" si="0"/>
        <v>18</v>
      </c>
      <c r="F13" s="6">
        <f t="shared" si="1"/>
        <v>0.0786026200873362</v>
      </c>
      <c r="G13" s="5">
        <v>5</v>
      </c>
      <c r="H13" s="6">
        <f t="shared" si="2"/>
        <v>0.0909090909090909</v>
      </c>
      <c r="I13" s="5">
        <v>5</v>
      </c>
      <c r="J13" s="6">
        <f t="shared" si="3"/>
        <v>0.0925925925925926</v>
      </c>
      <c r="K13" s="6">
        <f t="shared" si="4"/>
        <v>0.428348223228236</v>
      </c>
    </row>
    <row r="14" customFormat="1" spans="1:11">
      <c r="A14" s="4" t="s">
        <v>11</v>
      </c>
      <c r="B14" s="4" t="s">
        <v>24</v>
      </c>
      <c r="C14" s="5">
        <v>5</v>
      </c>
      <c r="D14" s="5">
        <v>7</v>
      </c>
      <c r="E14" s="5">
        <f t="shared" si="0"/>
        <v>17</v>
      </c>
      <c r="F14" s="6">
        <f t="shared" si="1"/>
        <v>0.074235807860262</v>
      </c>
      <c r="G14" s="5">
        <v>4</v>
      </c>
      <c r="H14" s="6">
        <f t="shared" si="2"/>
        <v>0.0727272727272727</v>
      </c>
      <c r="I14" s="5">
        <v>4</v>
      </c>
      <c r="J14" s="6">
        <f t="shared" si="3"/>
        <v>0.0740740740740741</v>
      </c>
      <c r="K14" s="6">
        <f t="shared" si="4"/>
        <v>0.505688874644445</v>
      </c>
    </row>
    <row r="15" s="1" customFormat="1" ht="24" customHeight="1" spans="1:11">
      <c r="A15" s="7"/>
      <c r="B15" s="8"/>
      <c r="C15" s="8"/>
      <c r="D15" s="8"/>
      <c r="E15" s="8">
        <f>SUM(E2:E14)</f>
        <v>229</v>
      </c>
      <c r="F15" s="8"/>
      <c r="G15" s="8">
        <f>SUM(G2:G14)</f>
        <v>55</v>
      </c>
      <c r="H15" s="8"/>
      <c r="I15" s="8">
        <f>SUM(I2:I14)</f>
        <v>54</v>
      </c>
      <c r="J15" s="8"/>
      <c r="K15" s="15"/>
    </row>
    <row r="16" ht="13" customHeight="1" spans="1:11">
      <c r="A16" s="9" t="s">
        <v>25</v>
      </c>
      <c r="B16" s="10" t="s">
        <v>26</v>
      </c>
      <c r="C16" s="5">
        <v>8</v>
      </c>
      <c r="D16" s="5">
        <v>7</v>
      </c>
      <c r="E16" s="5">
        <f t="shared" ref="E16:E31" si="5">C16*2+D16</f>
        <v>23</v>
      </c>
      <c r="F16" s="6">
        <f t="shared" ref="F16:F31" si="6">E16/$E$32</f>
        <v>0.0749185667752443</v>
      </c>
      <c r="G16" s="5">
        <v>5</v>
      </c>
      <c r="H16" s="6">
        <f t="shared" ref="H16:H31" si="7">G16/$G$32</f>
        <v>0.0666666666666667</v>
      </c>
      <c r="I16" s="5">
        <v>4</v>
      </c>
      <c r="J16" s="6">
        <f t="shared" ref="J16:J31" si="8">I16/$I$32</f>
        <v>0.0547945205479452</v>
      </c>
      <c r="K16" s="6">
        <f t="shared" ref="K16:K31" si="9">F16/(H16+J16)</f>
        <v>0.616810756533026</v>
      </c>
    </row>
    <row r="17" ht="13" customHeight="1" spans="1:11">
      <c r="A17" s="9" t="s">
        <v>25</v>
      </c>
      <c r="B17" s="10" t="s">
        <v>27</v>
      </c>
      <c r="C17" s="5">
        <v>7</v>
      </c>
      <c r="D17" s="5">
        <v>6</v>
      </c>
      <c r="E17" s="5">
        <f t="shared" si="5"/>
        <v>20</v>
      </c>
      <c r="F17" s="6">
        <f t="shared" si="6"/>
        <v>0.0651465798045603</v>
      </c>
      <c r="G17" s="5">
        <v>5</v>
      </c>
      <c r="H17" s="6">
        <f t="shared" si="7"/>
        <v>0.0666666666666667</v>
      </c>
      <c r="I17" s="5">
        <v>4</v>
      </c>
      <c r="J17" s="6">
        <f t="shared" si="8"/>
        <v>0.0547945205479452</v>
      </c>
      <c r="K17" s="6">
        <f t="shared" si="9"/>
        <v>0.536357179593936</v>
      </c>
    </row>
    <row r="18" spans="1:11">
      <c r="A18" s="11" t="s">
        <v>25</v>
      </c>
      <c r="B18" s="11" t="s">
        <v>13</v>
      </c>
      <c r="C18" s="5">
        <v>8</v>
      </c>
      <c r="D18" s="5">
        <v>7</v>
      </c>
      <c r="E18" s="5">
        <f t="shared" si="5"/>
        <v>23</v>
      </c>
      <c r="F18" s="6">
        <f t="shared" si="6"/>
        <v>0.0749185667752443</v>
      </c>
      <c r="G18" s="5">
        <v>6</v>
      </c>
      <c r="H18" s="6">
        <f t="shared" si="7"/>
        <v>0.08</v>
      </c>
      <c r="I18" s="5">
        <v>5</v>
      </c>
      <c r="J18" s="6">
        <f t="shared" si="8"/>
        <v>0.0684931506849315</v>
      </c>
      <c r="K18" s="6">
        <f t="shared" si="9"/>
        <v>0.504525403560225</v>
      </c>
    </row>
    <row r="19" spans="1:11">
      <c r="A19" s="11" t="s">
        <v>25</v>
      </c>
      <c r="B19" s="11" t="s">
        <v>28</v>
      </c>
      <c r="C19" s="5">
        <v>7</v>
      </c>
      <c r="D19" s="5">
        <v>7</v>
      </c>
      <c r="E19" s="5">
        <f t="shared" si="5"/>
        <v>21</v>
      </c>
      <c r="F19" s="6">
        <f t="shared" si="6"/>
        <v>0.0684039087947883</v>
      </c>
      <c r="G19" s="5">
        <v>6</v>
      </c>
      <c r="H19" s="6">
        <f t="shared" si="7"/>
        <v>0.08</v>
      </c>
      <c r="I19" s="5">
        <v>5</v>
      </c>
      <c r="J19" s="6">
        <f t="shared" si="8"/>
        <v>0.0684931506849315</v>
      </c>
      <c r="K19" s="6">
        <f t="shared" si="9"/>
        <v>0.460653629337596</v>
      </c>
    </row>
    <row r="20" spans="1:11">
      <c r="A20" s="11" t="s">
        <v>25</v>
      </c>
      <c r="B20" s="11" t="s">
        <v>29</v>
      </c>
      <c r="C20" s="5">
        <v>6</v>
      </c>
      <c r="D20" s="5">
        <v>6</v>
      </c>
      <c r="E20" s="5">
        <f t="shared" si="5"/>
        <v>18</v>
      </c>
      <c r="F20" s="6">
        <f t="shared" si="6"/>
        <v>0.0586319218241042</v>
      </c>
      <c r="G20" s="5">
        <v>6</v>
      </c>
      <c r="H20" s="6">
        <f t="shared" si="7"/>
        <v>0.08</v>
      </c>
      <c r="I20" s="5">
        <v>5</v>
      </c>
      <c r="J20" s="6">
        <f t="shared" si="8"/>
        <v>0.0684931506849315</v>
      </c>
      <c r="K20" s="6">
        <f t="shared" si="9"/>
        <v>0.394845968003654</v>
      </c>
    </row>
    <row r="21" spans="1:11">
      <c r="A21" s="11" t="s">
        <v>25</v>
      </c>
      <c r="B21" s="11" t="s">
        <v>30</v>
      </c>
      <c r="C21" s="5">
        <v>8</v>
      </c>
      <c r="D21" s="5">
        <v>7</v>
      </c>
      <c r="E21" s="5">
        <f t="shared" si="5"/>
        <v>23</v>
      </c>
      <c r="F21" s="6">
        <f t="shared" si="6"/>
        <v>0.0749185667752443</v>
      </c>
      <c r="G21" s="5">
        <v>5</v>
      </c>
      <c r="H21" s="6">
        <f t="shared" si="7"/>
        <v>0.0666666666666667</v>
      </c>
      <c r="I21" s="5">
        <v>5</v>
      </c>
      <c r="J21" s="6">
        <f t="shared" si="8"/>
        <v>0.0684931506849315</v>
      </c>
      <c r="K21" s="6">
        <f t="shared" si="9"/>
        <v>0.554296152830355</v>
      </c>
    </row>
    <row r="22" spans="1:11">
      <c r="A22" s="11" t="s">
        <v>25</v>
      </c>
      <c r="B22" s="11" t="s">
        <v>31</v>
      </c>
      <c r="C22" s="5">
        <v>8</v>
      </c>
      <c r="D22" s="5">
        <v>7</v>
      </c>
      <c r="E22" s="5">
        <f t="shared" si="5"/>
        <v>23</v>
      </c>
      <c r="F22" s="6">
        <f t="shared" si="6"/>
        <v>0.0749185667752443</v>
      </c>
      <c r="G22" s="5">
        <v>6</v>
      </c>
      <c r="H22" s="6">
        <f t="shared" si="7"/>
        <v>0.08</v>
      </c>
      <c r="I22" s="5">
        <v>5</v>
      </c>
      <c r="J22" s="6">
        <f t="shared" si="8"/>
        <v>0.0684931506849315</v>
      </c>
      <c r="K22" s="6">
        <f t="shared" si="9"/>
        <v>0.504525403560225</v>
      </c>
    </row>
    <row r="23" spans="1:11">
      <c r="A23" s="11" t="s">
        <v>25</v>
      </c>
      <c r="B23" s="11" t="s">
        <v>32</v>
      </c>
      <c r="C23" s="5">
        <v>8</v>
      </c>
      <c r="D23" s="5">
        <v>7</v>
      </c>
      <c r="E23" s="5">
        <f t="shared" si="5"/>
        <v>23</v>
      </c>
      <c r="F23" s="6">
        <f t="shared" si="6"/>
        <v>0.0749185667752443</v>
      </c>
      <c r="G23" s="5">
        <v>5</v>
      </c>
      <c r="H23" s="6">
        <f t="shared" si="7"/>
        <v>0.0666666666666667</v>
      </c>
      <c r="I23" s="5">
        <v>5</v>
      </c>
      <c r="J23" s="6">
        <f t="shared" si="8"/>
        <v>0.0684931506849315</v>
      </c>
      <c r="K23" s="6">
        <f t="shared" si="9"/>
        <v>0.554296152830355</v>
      </c>
    </row>
    <row r="24" spans="1:11">
      <c r="A24" s="11" t="s">
        <v>25</v>
      </c>
      <c r="B24" s="11" t="s">
        <v>33</v>
      </c>
      <c r="C24" s="5">
        <v>6</v>
      </c>
      <c r="D24" s="5">
        <v>7</v>
      </c>
      <c r="E24" s="5">
        <f t="shared" si="5"/>
        <v>19</v>
      </c>
      <c r="F24" s="6">
        <f t="shared" si="6"/>
        <v>0.0618892508143322</v>
      </c>
      <c r="G24" s="5">
        <v>3</v>
      </c>
      <c r="H24" s="6">
        <f t="shared" si="7"/>
        <v>0.04</v>
      </c>
      <c r="I24" s="5">
        <v>4</v>
      </c>
      <c r="J24" s="6">
        <f t="shared" si="8"/>
        <v>0.0547945205479452</v>
      </c>
      <c r="K24" s="6">
        <f t="shared" si="9"/>
        <v>0.652877934891077</v>
      </c>
    </row>
    <row r="25" spans="1:11">
      <c r="A25" s="11" t="s">
        <v>25</v>
      </c>
      <c r="B25" s="11" t="s">
        <v>34</v>
      </c>
      <c r="C25" s="5">
        <v>4</v>
      </c>
      <c r="D25" s="5">
        <v>4</v>
      </c>
      <c r="E25" s="5">
        <f t="shared" si="5"/>
        <v>12</v>
      </c>
      <c r="F25" s="6">
        <f t="shared" si="6"/>
        <v>0.0390879478827362</v>
      </c>
      <c r="G25" s="5">
        <v>2</v>
      </c>
      <c r="H25" s="6">
        <f t="shared" si="7"/>
        <v>0.0266666666666667</v>
      </c>
      <c r="I25" s="5">
        <v>3</v>
      </c>
      <c r="J25" s="6">
        <f t="shared" si="8"/>
        <v>0.0410958904109589</v>
      </c>
      <c r="K25" s="6">
        <f t="shared" si="9"/>
        <v>0.576836966733101</v>
      </c>
    </row>
    <row r="26" spans="1:11">
      <c r="A26" s="11" t="s">
        <v>25</v>
      </c>
      <c r="B26" s="11" t="s">
        <v>35</v>
      </c>
      <c r="C26" s="5">
        <v>6</v>
      </c>
      <c r="D26" s="5">
        <v>5</v>
      </c>
      <c r="E26" s="5">
        <f t="shared" si="5"/>
        <v>17</v>
      </c>
      <c r="F26" s="6">
        <f t="shared" si="6"/>
        <v>0.0553745928338762</v>
      </c>
      <c r="G26" s="5">
        <v>5</v>
      </c>
      <c r="H26" s="6">
        <f t="shared" si="7"/>
        <v>0.0666666666666667</v>
      </c>
      <c r="I26" s="5">
        <v>3</v>
      </c>
      <c r="J26" s="6">
        <f t="shared" si="8"/>
        <v>0.0410958904109589</v>
      </c>
      <c r="K26" s="6">
        <f t="shared" si="9"/>
        <v>0.513857450449953</v>
      </c>
    </row>
    <row r="27" spans="1:11">
      <c r="A27" s="11" t="s">
        <v>25</v>
      </c>
      <c r="B27" s="10" t="s">
        <v>36</v>
      </c>
      <c r="C27" s="5">
        <v>7</v>
      </c>
      <c r="D27" s="5">
        <v>6</v>
      </c>
      <c r="E27" s="5">
        <f t="shared" si="5"/>
        <v>20</v>
      </c>
      <c r="F27" s="6">
        <f t="shared" si="6"/>
        <v>0.0651465798045603</v>
      </c>
      <c r="G27" s="5">
        <v>4</v>
      </c>
      <c r="H27" s="6">
        <f t="shared" si="7"/>
        <v>0.0533333333333333</v>
      </c>
      <c r="I27" s="5">
        <v>5</v>
      </c>
      <c r="J27" s="6">
        <f t="shared" si="8"/>
        <v>0.0684931506849315</v>
      </c>
      <c r="K27" s="6">
        <f t="shared" si="9"/>
        <v>0.534748912188857</v>
      </c>
    </row>
    <row r="28" spans="1:11">
      <c r="A28" s="11" t="s">
        <v>25</v>
      </c>
      <c r="B28" s="10" t="s">
        <v>37</v>
      </c>
      <c r="C28" s="5">
        <v>7</v>
      </c>
      <c r="D28" s="5">
        <v>5</v>
      </c>
      <c r="E28" s="5">
        <f t="shared" si="5"/>
        <v>19</v>
      </c>
      <c r="F28" s="6">
        <f t="shared" si="6"/>
        <v>0.0618892508143322</v>
      </c>
      <c r="G28" s="5">
        <v>4</v>
      </c>
      <c r="H28" s="6">
        <f t="shared" si="7"/>
        <v>0.0533333333333333</v>
      </c>
      <c r="I28" s="5">
        <v>5</v>
      </c>
      <c r="J28" s="6">
        <f t="shared" si="8"/>
        <v>0.0684931506849315</v>
      </c>
      <c r="K28" s="6">
        <f t="shared" si="9"/>
        <v>0.508011466579414</v>
      </c>
    </row>
    <row r="29" spans="1:11">
      <c r="A29" s="11" t="s">
        <v>25</v>
      </c>
      <c r="B29" s="10" t="s">
        <v>38</v>
      </c>
      <c r="C29" s="5">
        <v>6</v>
      </c>
      <c r="D29" s="5">
        <v>6</v>
      </c>
      <c r="E29" s="5">
        <f t="shared" si="5"/>
        <v>18</v>
      </c>
      <c r="F29" s="6">
        <f t="shared" si="6"/>
        <v>0.0586319218241042</v>
      </c>
      <c r="G29" s="5">
        <v>4</v>
      </c>
      <c r="H29" s="6">
        <f t="shared" si="7"/>
        <v>0.0533333333333333</v>
      </c>
      <c r="I29" s="5">
        <v>5</v>
      </c>
      <c r="J29" s="6">
        <f t="shared" si="8"/>
        <v>0.0684931506849315</v>
      </c>
      <c r="K29" s="6">
        <f t="shared" si="9"/>
        <v>0.481274020969971</v>
      </c>
    </row>
    <row r="30" spans="1:11">
      <c r="A30" s="11" t="s">
        <v>25</v>
      </c>
      <c r="B30" s="10" t="s">
        <v>39</v>
      </c>
      <c r="C30" s="5">
        <v>5</v>
      </c>
      <c r="D30" s="5">
        <v>4</v>
      </c>
      <c r="E30" s="5">
        <f t="shared" si="5"/>
        <v>14</v>
      </c>
      <c r="F30" s="6">
        <f t="shared" si="6"/>
        <v>0.0456026058631922</v>
      </c>
      <c r="G30" s="5">
        <v>5</v>
      </c>
      <c r="H30" s="6">
        <f t="shared" si="7"/>
        <v>0.0666666666666667</v>
      </c>
      <c r="I30" s="5">
        <v>5</v>
      </c>
      <c r="J30" s="6">
        <f t="shared" si="8"/>
        <v>0.0684931506849315</v>
      </c>
      <c r="K30" s="6">
        <f t="shared" si="9"/>
        <v>0.337397658244564</v>
      </c>
    </row>
    <row r="31" spans="1:11">
      <c r="A31" s="11" t="s">
        <v>25</v>
      </c>
      <c r="B31" s="10" t="s">
        <v>40</v>
      </c>
      <c r="C31" s="5">
        <v>5</v>
      </c>
      <c r="D31" s="5">
        <v>4</v>
      </c>
      <c r="E31" s="5">
        <f t="shared" si="5"/>
        <v>14</v>
      </c>
      <c r="F31" s="6">
        <f t="shared" si="6"/>
        <v>0.0456026058631922</v>
      </c>
      <c r="G31" s="5">
        <v>4</v>
      </c>
      <c r="H31" s="6">
        <f t="shared" si="7"/>
        <v>0.0533333333333333</v>
      </c>
      <c r="I31" s="5">
        <v>5</v>
      </c>
      <c r="J31" s="6">
        <f t="shared" si="8"/>
        <v>0.0684931506849315</v>
      </c>
      <c r="K31" s="6">
        <f t="shared" si="9"/>
        <v>0.3743242385322</v>
      </c>
    </row>
    <row r="32" s="1" customFormat="1" ht="25" customHeight="1" spans="1:11">
      <c r="A32" s="12"/>
      <c r="B32" s="13"/>
      <c r="E32" s="8">
        <f>SUM(E16:E31)</f>
        <v>307</v>
      </c>
      <c r="G32" s="1">
        <f>SUM(G16:G31)</f>
        <v>75</v>
      </c>
      <c r="I32" s="1">
        <f>SUM(I16:I31)</f>
        <v>73</v>
      </c>
      <c r="K32" s="15"/>
    </row>
    <row r="33" s="2" customFormat="1" spans="1:11">
      <c r="A33" s="11" t="s">
        <v>41</v>
      </c>
      <c r="B33" s="11" t="s">
        <v>42</v>
      </c>
      <c r="C33" s="5">
        <v>8</v>
      </c>
      <c r="D33" s="5">
        <v>6</v>
      </c>
      <c r="E33" s="5">
        <f t="shared" ref="E32:E42" si="10">C33*2+D33</f>
        <v>22</v>
      </c>
      <c r="F33" s="6">
        <f>E33/181</f>
        <v>0.121546961325967</v>
      </c>
      <c r="G33" s="5">
        <v>5</v>
      </c>
      <c r="H33" s="6">
        <f>G33/$G$40</f>
        <v>0.147058823529412</v>
      </c>
      <c r="I33" s="5">
        <v>5</v>
      </c>
      <c r="J33" s="6">
        <f>I33/$I$40</f>
        <v>0.142857142857143</v>
      </c>
      <c r="K33" s="6">
        <f t="shared" ref="K33:K42" si="11">F33/(H33+J33)</f>
        <v>0.419248939066378</v>
      </c>
    </row>
    <row r="34" s="2" customFormat="1" spans="1:11">
      <c r="A34" s="11" t="s">
        <v>41</v>
      </c>
      <c r="B34" s="11" t="s">
        <v>12</v>
      </c>
      <c r="C34" s="5">
        <v>7</v>
      </c>
      <c r="D34" s="5">
        <v>5</v>
      </c>
      <c r="E34" s="5">
        <f t="shared" si="10"/>
        <v>19</v>
      </c>
      <c r="F34" s="6">
        <f t="shared" ref="F34:F42" si="12">E34/181</f>
        <v>0.104972375690608</v>
      </c>
      <c r="G34" s="5">
        <v>5</v>
      </c>
      <c r="H34" s="6">
        <f t="shared" ref="H34:H42" si="13">G34/$G$40</f>
        <v>0.147058823529412</v>
      </c>
      <c r="I34" s="5">
        <v>5</v>
      </c>
      <c r="J34" s="6">
        <f t="shared" ref="J34:J42" si="14">I34/$I$40</f>
        <v>0.142857142857143</v>
      </c>
      <c r="K34" s="6">
        <f t="shared" si="11"/>
        <v>0.36207862919369</v>
      </c>
    </row>
    <row r="35" s="2" customFormat="1" spans="1:11">
      <c r="A35" s="11" t="s">
        <v>41</v>
      </c>
      <c r="B35" s="11" t="s">
        <v>43</v>
      </c>
      <c r="C35" s="5">
        <v>8</v>
      </c>
      <c r="D35" s="5">
        <v>7</v>
      </c>
      <c r="E35" s="5">
        <f t="shared" si="10"/>
        <v>23</v>
      </c>
      <c r="F35" s="6">
        <f t="shared" si="12"/>
        <v>0.12707182320442</v>
      </c>
      <c r="G35" s="5">
        <v>4</v>
      </c>
      <c r="H35" s="6">
        <f t="shared" si="13"/>
        <v>0.117647058823529</v>
      </c>
      <c r="I35" s="5">
        <v>5</v>
      </c>
      <c r="J35" s="6">
        <f t="shared" si="14"/>
        <v>0.142857142857143</v>
      </c>
      <c r="K35" s="6">
        <f t="shared" si="11"/>
        <v>0.487791837462128</v>
      </c>
    </row>
    <row r="36" s="2" customFormat="1" spans="1:11">
      <c r="A36" s="11" t="s">
        <v>41</v>
      </c>
      <c r="B36" s="11" t="s">
        <v>44</v>
      </c>
      <c r="C36" s="5">
        <v>6</v>
      </c>
      <c r="D36" s="5">
        <v>5</v>
      </c>
      <c r="E36" s="5">
        <f t="shared" si="10"/>
        <v>17</v>
      </c>
      <c r="F36" s="6">
        <f t="shared" si="12"/>
        <v>0.0939226519337017</v>
      </c>
      <c r="G36" s="5">
        <v>4</v>
      </c>
      <c r="H36" s="6">
        <f t="shared" si="13"/>
        <v>0.117647058823529</v>
      </c>
      <c r="I36" s="5">
        <v>5</v>
      </c>
      <c r="J36" s="6">
        <f t="shared" si="14"/>
        <v>0.142857142857143</v>
      </c>
      <c r="K36" s="6">
        <f t="shared" si="11"/>
        <v>0.36054179290679</v>
      </c>
    </row>
    <row r="37" s="2" customFormat="1" spans="1:11">
      <c r="A37" s="11" t="s">
        <v>41</v>
      </c>
      <c r="B37" s="11" t="s">
        <v>13</v>
      </c>
      <c r="C37" s="5">
        <v>6</v>
      </c>
      <c r="D37" s="5">
        <v>5</v>
      </c>
      <c r="E37" s="5">
        <f t="shared" si="10"/>
        <v>17</v>
      </c>
      <c r="F37" s="6">
        <f t="shared" si="12"/>
        <v>0.0939226519337017</v>
      </c>
      <c r="G37" s="5">
        <v>5</v>
      </c>
      <c r="H37" s="6">
        <f t="shared" si="13"/>
        <v>0.147058823529412</v>
      </c>
      <c r="I37" s="5">
        <v>5</v>
      </c>
      <c r="J37" s="6">
        <f t="shared" si="14"/>
        <v>0.142857142857143</v>
      </c>
      <c r="K37" s="6">
        <f t="shared" si="11"/>
        <v>0.323965089278565</v>
      </c>
    </row>
    <row r="38" s="2" customFormat="1" spans="1:11">
      <c r="A38" s="11" t="s">
        <v>41</v>
      </c>
      <c r="B38" s="11" t="s">
        <v>33</v>
      </c>
      <c r="C38" s="5">
        <v>7</v>
      </c>
      <c r="D38" s="5">
        <v>5</v>
      </c>
      <c r="E38" s="5">
        <f t="shared" si="10"/>
        <v>19</v>
      </c>
      <c r="F38" s="6">
        <f t="shared" si="12"/>
        <v>0.104972375690608</v>
      </c>
      <c r="G38" s="5">
        <v>5</v>
      </c>
      <c r="H38" s="6">
        <f t="shared" si="13"/>
        <v>0.147058823529412</v>
      </c>
      <c r="I38" s="5">
        <v>5</v>
      </c>
      <c r="J38" s="6">
        <f t="shared" si="14"/>
        <v>0.142857142857143</v>
      </c>
      <c r="K38" s="6">
        <f t="shared" si="11"/>
        <v>0.36207862919369</v>
      </c>
    </row>
    <row r="39" s="2" customFormat="1" spans="1:11">
      <c r="A39" s="11" t="s">
        <v>41</v>
      </c>
      <c r="B39" s="10" t="s">
        <v>36</v>
      </c>
      <c r="C39" s="5">
        <v>6</v>
      </c>
      <c r="D39" s="5">
        <v>5</v>
      </c>
      <c r="E39" s="5">
        <f t="shared" si="10"/>
        <v>17</v>
      </c>
      <c r="F39" s="6">
        <f t="shared" si="12"/>
        <v>0.0939226519337017</v>
      </c>
      <c r="G39" s="5">
        <v>6</v>
      </c>
      <c r="H39" s="6">
        <f t="shared" si="13"/>
        <v>0.176470588235294</v>
      </c>
      <c r="I39" s="5">
        <v>5</v>
      </c>
      <c r="J39" s="6">
        <f t="shared" si="14"/>
        <v>0.142857142857143</v>
      </c>
      <c r="K39" s="6">
        <f t="shared" si="11"/>
        <v>0.294126199476592</v>
      </c>
    </row>
    <row r="40" s="1" customFormat="1" ht="23" customHeight="1" spans="1:11">
      <c r="A40" s="12"/>
      <c r="B40" s="13"/>
      <c r="E40" s="8">
        <f>SUM(E33:E39)</f>
        <v>134</v>
      </c>
      <c r="G40" s="1">
        <f>SUM(G33:G39)</f>
        <v>34</v>
      </c>
      <c r="I40" s="1">
        <f>SUM(I33:I39)</f>
        <v>35</v>
      </c>
      <c r="K40" s="15"/>
    </row>
    <row r="41" spans="1:11">
      <c r="A41" s="2" t="s">
        <v>45</v>
      </c>
      <c r="B41" s="2" t="s">
        <v>46</v>
      </c>
      <c r="C41" s="2">
        <v>4</v>
      </c>
      <c r="D41" s="2">
        <v>8</v>
      </c>
      <c r="E41" s="2">
        <f>C41*2+D41</f>
        <v>16</v>
      </c>
      <c r="F41" s="14">
        <f>E41/$E$46</f>
        <v>0.207792207792208</v>
      </c>
      <c r="G41" s="2">
        <v>4</v>
      </c>
      <c r="H41" s="14">
        <f>G41/$G$46</f>
        <v>0.25</v>
      </c>
      <c r="I41" s="2">
        <v>7</v>
      </c>
      <c r="J41" s="14">
        <f>I41/$I$46</f>
        <v>0.259259259259259</v>
      </c>
      <c r="K41" s="14">
        <f>F41/(H41+J41)</f>
        <v>0.408028335301063</v>
      </c>
    </row>
    <row r="42" spans="1:11">
      <c r="A42" s="2" t="s">
        <v>45</v>
      </c>
      <c r="B42" s="2" t="s">
        <v>47</v>
      </c>
      <c r="C42" s="2">
        <v>5</v>
      </c>
      <c r="D42" s="2">
        <v>5</v>
      </c>
      <c r="E42" s="2">
        <f>C42*2+D42</f>
        <v>15</v>
      </c>
      <c r="F42" s="14">
        <f>E42/$E$46</f>
        <v>0.194805194805195</v>
      </c>
      <c r="G42" s="2">
        <v>3</v>
      </c>
      <c r="H42" s="14">
        <f>G42/$G$46</f>
        <v>0.1875</v>
      </c>
      <c r="I42" s="2">
        <v>5</v>
      </c>
      <c r="J42" s="14">
        <f>I42/$I$46</f>
        <v>0.185185185185185</v>
      </c>
      <c r="K42" s="14">
        <f>F42/(H42+J42)</f>
        <v>0.522707106558038</v>
      </c>
    </row>
    <row r="43" spans="1:11">
      <c r="A43" s="2" t="s">
        <v>45</v>
      </c>
      <c r="B43" s="2" t="s">
        <v>48</v>
      </c>
      <c r="C43" s="2">
        <v>5</v>
      </c>
      <c r="D43" s="2">
        <v>5</v>
      </c>
      <c r="E43" s="2">
        <f>C43*2+D43</f>
        <v>15</v>
      </c>
      <c r="F43" s="14">
        <f>E43/$E$46</f>
        <v>0.194805194805195</v>
      </c>
      <c r="G43" s="2">
        <v>3</v>
      </c>
      <c r="H43" s="14">
        <f>G43/$G$46</f>
        <v>0.1875</v>
      </c>
      <c r="I43" s="2">
        <v>5</v>
      </c>
      <c r="J43" s="14">
        <f>I43/$I$46</f>
        <v>0.185185185185185</v>
      </c>
      <c r="K43" s="14">
        <f>F43/(H43+J43)</f>
        <v>0.522707106558038</v>
      </c>
    </row>
    <row r="44" spans="1:11">
      <c r="A44" s="2" t="s">
        <v>45</v>
      </c>
      <c r="B44" s="2" t="s">
        <v>49</v>
      </c>
      <c r="C44" s="2">
        <v>5</v>
      </c>
      <c r="D44" s="2">
        <v>5</v>
      </c>
      <c r="E44" s="2">
        <f>C44*2+D44</f>
        <v>15</v>
      </c>
      <c r="F44" s="14">
        <f>E44/$E$46</f>
        <v>0.194805194805195</v>
      </c>
      <c r="G44" s="2">
        <v>3</v>
      </c>
      <c r="H44" s="14">
        <f>G44/$G$46</f>
        <v>0.1875</v>
      </c>
      <c r="I44" s="2">
        <v>5</v>
      </c>
      <c r="J44" s="14">
        <f>I44/$I$46</f>
        <v>0.185185185185185</v>
      </c>
      <c r="K44" s="14">
        <f>F44/(H44+J44)</f>
        <v>0.522707106558038</v>
      </c>
    </row>
    <row r="45" spans="1:11">
      <c r="A45" s="2" t="s">
        <v>45</v>
      </c>
      <c r="B45" s="2" t="s">
        <v>50</v>
      </c>
      <c r="C45" s="2">
        <v>5</v>
      </c>
      <c r="D45" s="2">
        <v>6</v>
      </c>
      <c r="E45" s="2">
        <f>C45*2+D45</f>
        <v>16</v>
      </c>
      <c r="F45" s="14">
        <f>E45/$E$46</f>
        <v>0.207792207792208</v>
      </c>
      <c r="G45" s="2">
        <v>3</v>
      </c>
      <c r="H45" s="14">
        <f>G45/$G$46</f>
        <v>0.1875</v>
      </c>
      <c r="I45" s="2">
        <v>5</v>
      </c>
      <c r="J45" s="14">
        <f>I45/$I$46</f>
        <v>0.185185185185185</v>
      </c>
      <c r="K45" s="14">
        <f>F45/(H45+J45)</f>
        <v>0.557554246995241</v>
      </c>
    </row>
    <row r="46" s="1" customFormat="1" ht="28" customHeight="1" spans="5:9">
      <c r="E46" s="1">
        <f>SUM(E41:E45)</f>
        <v>77</v>
      </c>
      <c r="G46" s="1">
        <f>SUM(G41:G45)</f>
        <v>16</v>
      </c>
      <c r="I46" s="1">
        <f>SUM(I41:I45)</f>
        <v>27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软软</cp:lastModifiedBy>
  <dcterms:created xsi:type="dcterms:W3CDTF">2022-03-29T14:09:00Z</dcterms:created>
  <dcterms:modified xsi:type="dcterms:W3CDTF">2022-05-03T15:20:30Z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