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My Documents\Classwork\SRA 311\"/>
    </mc:Choice>
  </mc:AlternateContent>
  <xr:revisionPtr revIDLastSave="0" documentId="13_ncr:1_{AF3428BF-2B62-4894-AF90-BD73C51F7C32}" xr6:coauthVersionLast="36" xr6:coauthVersionMax="36" xr10:uidLastSave="{00000000-0000-0000-0000-000000000000}"/>
  <bookViews>
    <workbookView xWindow="0" yWindow="0" windowWidth="28020" windowHeight="10080" xr2:uid="{5F4C59D1-2181-4FC9-8267-D6BA41841099}"/>
  </bookViews>
  <sheets>
    <sheet name="Sheet1" sheetId="1" r:id="rId1"/>
    <sheet name="Sheet3" sheetId="3" r:id="rId2"/>
    <sheet name="treeCalc_2" sheetId="4" state="hidden" r:id="rId3"/>
    <sheet name="treeCalc_1" sheetId="2" state="hidden" r:id="rId4"/>
  </sheets>
  <definedNames>
    <definedName name="treeList" hidden="1">"11000000000000000000000000000000000000000000000000000000000000000000000000000000000000000000000000000000000000000000000000000000000000000000000000000000000000000000000000000000000000000000000000000000"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J35" i="2"/>
  <c r="K15" i="2"/>
  <c r="J15" i="2"/>
  <c r="K53" i="2"/>
  <c r="J53" i="2"/>
  <c r="K52" i="2"/>
  <c r="J52" i="2"/>
  <c r="K51" i="2"/>
  <c r="J51" i="2"/>
  <c r="K50" i="2"/>
  <c r="J50" i="2"/>
  <c r="O50" i="2"/>
  <c r="K19" i="2"/>
  <c r="J19" i="2"/>
  <c r="O19" i="2"/>
  <c r="K49" i="2"/>
  <c r="J49" i="2"/>
  <c r="K48" i="2"/>
  <c r="J48" i="2"/>
  <c r="K20" i="2"/>
  <c r="J20" i="2"/>
  <c r="O20" i="2"/>
  <c r="K47" i="2"/>
  <c r="J47" i="2"/>
  <c r="K34" i="2"/>
  <c r="J34" i="2"/>
  <c r="K31" i="2"/>
  <c r="J31" i="2"/>
  <c r="O31" i="2"/>
  <c r="K33" i="2"/>
  <c r="J33" i="2"/>
  <c r="K32" i="2"/>
  <c r="J32" i="2"/>
  <c r="K30" i="2"/>
  <c r="J30" i="2"/>
  <c r="O30" i="2"/>
  <c r="K46" i="2"/>
  <c r="J46" i="2"/>
  <c r="O46" i="2"/>
  <c r="K13" i="2"/>
  <c r="J13" i="2"/>
  <c r="O13" i="2"/>
  <c r="K11" i="4"/>
  <c r="J11" i="4"/>
  <c r="B11" i="4"/>
  <c r="B2" i="4"/>
  <c r="K21" i="2"/>
  <c r="J21" i="2"/>
  <c r="K18" i="2"/>
  <c r="J18" i="2"/>
  <c r="O18" i="2"/>
  <c r="K14" i="2"/>
  <c r="J14" i="2"/>
  <c r="O14" i="2"/>
  <c r="K12" i="2"/>
  <c r="J12" i="2"/>
  <c r="O12" i="2"/>
  <c r="K11" i="2"/>
  <c r="J11" i="2"/>
  <c r="O11" i="2"/>
  <c r="B11" i="2"/>
  <c r="B2" i="2"/>
  <c r="F2" i="2"/>
  <c r="G30" i="1"/>
  <c r="I44" i="1"/>
  <c r="I43" i="1"/>
  <c r="H42" i="1"/>
  <c r="I40" i="1"/>
  <c r="I39" i="1"/>
  <c r="H48" i="1"/>
  <c r="E54" i="1"/>
  <c r="F2" i="4"/>
  <c r="G18" i="1"/>
  <c r="F22" i="1"/>
  <c r="E34" i="1"/>
  <c r="D38" i="1"/>
  <c r="H20" i="1"/>
  <c r="H19" i="1"/>
  <c r="F50" i="1"/>
  <c r="G51" i="1"/>
  <c r="H47" i="1"/>
  <c r="G46" i="1"/>
  <c r="G52" i="1"/>
  <c r="I11" i="1"/>
  <c r="I15" i="1"/>
  <c r="I12" i="1"/>
  <c r="I16" i="1"/>
  <c r="H14" i="1"/>
  <c r="I24" i="1"/>
  <c r="I27" i="1"/>
  <c r="H31" i="1"/>
  <c r="I28" i="1"/>
  <c r="I23" i="1"/>
  <c r="H26" i="1"/>
  <c r="H32" i="1"/>
  <c r="F36" i="1"/>
  <c r="F35" i="1"/>
  <c r="F56" i="1"/>
  <c r="F55" i="1"/>
  <c r="A53" i="2" l="1"/>
  <c r="A50" i="2"/>
  <c r="A52" i="2"/>
  <c r="A51" i="2"/>
  <c r="A19" i="2"/>
  <c r="A49" i="2"/>
  <c r="A48" i="2"/>
  <c r="A34" i="2"/>
  <c r="A47" i="2"/>
  <c r="A33" i="2"/>
  <c r="A30" i="2"/>
  <c r="A46" i="2"/>
  <c r="A31" i="2"/>
  <c r="A32" i="2"/>
  <c r="A13" i="2"/>
  <c r="A35" i="2"/>
  <c r="A11" i="4"/>
  <c r="A21" i="2"/>
  <c r="A20" i="2"/>
  <c r="A18" i="2"/>
  <c r="A15" i="2"/>
  <c r="A14" i="2"/>
  <c r="A12" i="2"/>
  <c r="A11" i="2"/>
</calcChain>
</file>

<file path=xl/sharedStrings.xml><?xml version="1.0" encoding="utf-8"?>
<sst xmlns="http://schemas.openxmlformats.org/spreadsheetml/2006/main" count="218" uniqueCount="79">
  <si>
    <t>1E973406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</si>
  <si>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</si>
  <si>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</si>
  <si>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</si>
  <si>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</si>
  <si>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</si>
  <si>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</si>
  <si>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</si>
  <si>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</si>
  <si>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</si>
  <si>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</si>
  <si>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</si>
  <si>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</si>
  <si>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</si>
  <si>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</si>
  <si>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</si>
  <si>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</si>
  <si>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</si>
  <si>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</si>
  <si>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</si>
  <si>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</si>
  <si>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</si>
  <si>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</si>
  <si>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</si>
  <si>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</si>
  <si>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</si>
  <si>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</si>
  <si>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</si>
  <si>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</si>
  <si>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</si>
  <si>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</si>
  <si>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</si>
  <si>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</si>
  <si>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</si>
  <si>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</si>
  <si>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</si>
  <si>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</si>
  <si>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New Tree</t>
  </si>
  <si>
    <t>=</t>
  </si>
  <si>
    <t>8.0.1</t>
  </si>
  <si>
    <t>5.0.0</t>
  </si>
  <si>
    <t>&lt;NF&gt;</t>
  </si>
  <si>
    <t>Automatic</t>
  </si>
  <si>
    <t/>
  </si>
  <si>
    <t>DEFAULT</t>
  </si>
  <si>
    <t>0</t>
  </si>
  <si>
    <t>4,0,0,0,0,0,0</t>
  </si>
  <si>
    <t>0,1,1,0,0,Exponential, 0,0,-1,0,-1,-1,.0001</t>
  </si>
  <si>
    <t>Chance</t>
  </si>
  <si>
    <t>1,0,0,2,2,3,0,0,0</t>
  </si>
  <si>
    <t>Yes</t>
  </si>
  <si>
    <t>No</t>
  </si>
  <si>
    <t>4,0,0,0,2,0,0</t>
  </si>
  <si>
    <t>1,0,0,2,4,5,1,0,0</t>
  </si>
  <si>
    <t>1,0,0,2,8,9,2,0,0</t>
  </si>
  <si>
    <t>Injuries</t>
  </si>
  <si>
    <t>4,0,0,0,8,0,0</t>
  </si>
  <si>
    <t>1,0,0,2,10,11,4,0,0</t>
  </si>
  <si>
    <t>Deaths</t>
  </si>
  <si>
    <t>A4E1508</t>
  </si>
  <si>
    <t>0,2,1,0,0,Exponential, 0,0,-1,0,-1,-1,.0001</t>
  </si>
  <si>
    <t>Training Watched</t>
  </si>
  <si>
    <t>4,0,0,0,21,0,0</t>
  </si>
  <si>
    <t>4,0,0,0,20,0,0</t>
  </si>
  <si>
    <t>1,0,0,2,36,25,1,0,0</t>
  </si>
  <si>
    <t>4,0,0,0,36,0,0</t>
  </si>
  <si>
    <t>4,0,0,0,3,0,0</t>
  </si>
  <si>
    <t>1,0,0,2,20,23,3,0,0</t>
  </si>
  <si>
    <t>1,0,0,2,21,22,36,0,0</t>
  </si>
  <si>
    <t>Accident occurs</t>
  </si>
  <si>
    <t>Distracted Driver</t>
  </si>
  <si>
    <t>1,0,0,2,24,37,20,0,0</t>
  </si>
  <si>
    <t>Accident Occurs</t>
  </si>
  <si>
    <t>4,0,0,0,10,0,0</t>
  </si>
  <si>
    <t>1,0,0,2,38,39,8,0,0</t>
  </si>
  <si>
    <t>1,0,0,2,40,43,4,0,0</t>
  </si>
  <si>
    <t>1,0,0,2,41,42,9,0,0</t>
  </si>
  <si>
    <t>4,0,0,0,40,0,0</t>
  </si>
  <si>
    <t>4,0,0,0,9,0,0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</si>
</sst>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001]0.0###%;[=0]0.0%;0.00E+00"/>
  </numFmts>
  <fonts count="5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54</xdr:row>
      <xdr:rowOff>185420</xdr:rowOff>
    </xdr:from>
    <xdr:to>
      <xdr:col>5</xdr:col>
      <xdr:colOff>127</xdr:colOff>
      <xdr:row>54</xdr:row>
      <xdr:rowOff>185420</xdr:rowOff>
    </xdr:to>
    <xdr:cxnSp macro="_xll.PtreeEvent_ObjectClick">
      <xdr:nvCxnSpPr>
        <xdr:cNvPr id="286" name="PTObj_DBranchHLine_1_25">
          <a:extLst>
            <a:ext uri="{FF2B5EF4-FFF2-40B4-BE49-F238E27FC236}">
              <a16:creationId xmlns:a16="http://schemas.microsoft.com/office/drawing/2014/main" id="{7C9D14C8-4B50-4132-BA60-89AAA3A0B45E}"/>
            </a:ext>
          </a:extLst>
        </xdr:cNvPr>
        <xdr:cNvCxnSpPr/>
      </xdr:nvCxnSpPr>
      <xdr:spPr>
        <a:xfrm>
          <a:off x="4433697" y="10472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52</xdr:row>
      <xdr:rowOff>180339</xdr:rowOff>
    </xdr:from>
    <xdr:to>
      <xdr:col>4</xdr:col>
      <xdr:colOff>242697</xdr:colOff>
      <xdr:row>54</xdr:row>
      <xdr:rowOff>185420</xdr:rowOff>
    </xdr:to>
    <xdr:cxnSp macro="_xll.PtreeEvent_ObjectClick">
      <xdr:nvCxnSpPr>
        <xdr:cNvPr id="285" name="PTObj_DBranchDLine_1_25">
          <a:extLst>
            <a:ext uri="{FF2B5EF4-FFF2-40B4-BE49-F238E27FC236}">
              <a16:creationId xmlns:a16="http://schemas.microsoft.com/office/drawing/2014/main" id="{76900540-03B2-42A4-A722-E96B42025DFD}"/>
            </a:ext>
          </a:extLst>
        </xdr:cNvPr>
        <xdr:cNvCxnSpPr/>
      </xdr:nvCxnSpPr>
      <xdr:spPr>
        <a:xfrm>
          <a:off x="4281297" y="10086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34</xdr:row>
      <xdr:rowOff>185420</xdr:rowOff>
    </xdr:from>
    <xdr:to>
      <xdr:col>5</xdr:col>
      <xdr:colOff>127</xdr:colOff>
      <xdr:row>34</xdr:row>
      <xdr:rowOff>185420</xdr:rowOff>
    </xdr:to>
    <xdr:cxnSp macro="_xll.PtreeEvent_ObjectClick">
      <xdr:nvCxnSpPr>
        <xdr:cNvPr id="282" name="PTObj_DBranchHLine_1_5">
          <a:extLst>
            <a:ext uri="{FF2B5EF4-FFF2-40B4-BE49-F238E27FC236}">
              <a16:creationId xmlns:a16="http://schemas.microsoft.com/office/drawing/2014/main" id="{9E273F84-B3B2-4B53-8FE5-7242D178B0BB}"/>
            </a:ext>
          </a:extLst>
        </xdr:cNvPr>
        <xdr:cNvCxnSpPr/>
      </xdr:nvCxnSpPr>
      <xdr:spPr>
        <a:xfrm>
          <a:off x="4433697" y="6662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32</xdr:row>
      <xdr:rowOff>180340</xdr:rowOff>
    </xdr:from>
    <xdr:to>
      <xdr:col>4</xdr:col>
      <xdr:colOff>242697</xdr:colOff>
      <xdr:row>34</xdr:row>
      <xdr:rowOff>185420</xdr:rowOff>
    </xdr:to>
    <xdr:cxnSp macro="_xll.PtreeEvent_ObjectClick">
      <xdr:nvCxnSpPr>
        <xdr:cNvPr id="281" name="PTObj_DBranchDLine_1_5">
          <a:extLst>
            <a:ext uri="{FF2B5EF4-FFF2-40B4-BE49-F238E27FC236}">
              <a16:creationId xmlns:a16="http://schemas.microsoft.com/office/drawing/2014/main" id="{8A29671B-F612-4BC4-956A-89820A3B5D6C}"/>
            </a:ext>
          </a:extLst>
        </xdr:cNvPr>
        <xdr:cNvCxnSpPr/>
      </xdr:nvCxnSpPr>
      <xdr:spPr>
        <a:xfrm>
          <a:off x="4281297" y="627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30</xdr:row>
      <xdr:rowOff>185420</xdr:rowOff>
    </xdr:from>
    <xdr:to>
      <xdr:col>7</xdr:col>
      <xdr:colOff>127</xdr:colOff>
      <xdr:row>30</xdr:row>
      <xdr:rowOff>185420</xdr:rowOff>
    </xdr:to>
    <xdr:cxnSp macro="_xll.PtreeEvent_ObjectClick">
      <xdr:nvCxnSpPr>
        <xdr:cNvPr id="278" name="PTObj_DBranchHLine_1_43">
          <a:extLst>
            <a:ext uri="{FF2B5EF4-FFF2-40B4-BE49-F238E27FC236}">
              <a16:creationId xmlns:a16="http://schemas.microsoft.com/office/drawing/2014/main" id="{DDF1F0D0-C410-404A-9A0F-34A5A8BD0966}"/>
            </a:ext>
          </a:extLst>
        </xdr:cNvPr>
        <xdr:cNvCxnSpPr/>
      </xdr:nvCxnSpPr>
      <xdr:spPr>
        <a:xfrm>
          <a:off x="7510272" y="590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28</xdr:row>
      <xdr:rowOff>180340</xdr:rowOff>
    </xdr:from>
    <xdr:to>
      <xdr:col>6</xdr:col>
      <xdr:colOff>242697</xdr:colOff>
      <xdr:row>30</xdr:row>
      <xdr:rowOff>185420</xdr:rowOff>
    </xdr:to>
    <xdr:cxnSp macro="_xll.PtreeEvent_ObjectClick">
      <xdr:nvCxnSpPr>
        <xdr:cNvPr id="277" name="PTObj_DBranchDLine_1_43">
          <a:extLst>
            <a:ext uri="{FF2B5EF4-FFF2-40B4-BE49-F238E27FC236}">
              <a16:creationId xmlns:a16="http://schemas.microsoft.com/office/drawing/2014/main" id="{BE9F23E5-BA67-4124-BF8C-A30EA153D42C}"/>
            </a:ext>
          </a:extLst>
        </xdr:cNvPr>
        <xdr:cNvCxnSpPr/>
      </xdr:nvCxnSpPr>
      <xdr:spPr>
        <a:xfrm>
          <a:off x="7357872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26</xdr:row>
      <xdr:rowOff>185420</xdr:rowOff>
    </xdr:from>
    <xdr:to>
      <xdr:col>8</xdr:col>
      <xdr:colOff>127</xdr:colOff>
      <xdr:row>26</xdr:row>
      <xdr:rowOff>185420</xdr:rowOff>
    </xdr:to>
    <xdr:cxnSp macro="_xll.PtreeEvent_ObjectClick">
      <xdr:nvCxnSpPr>
        <xdr:cNvPr id="274" name="PTObj_DBranchHLine_1_42">
          <a:extLst>
            <a:ext uri="{FF2B5EF4-FFF2-40B4-BE49-F238E27FC236}">
              <a16:creationId xmlns:a16="http://schemas.microsoft.com/office/drawing/2014/main" id="{BA7412BC-0A86-4520-AA03-E5401B73F599}"/>
            </a:ext>
          </a:extLst>
        </xdr:cNvPr>
        <xdr:cNvCxnSpPr/>
      </xdr:nvCxnSpPr>
      <xdr:spPr>
        <a:xfrm>
          <a:off x="9053322" y="513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24</xdr:row>
      <xdr:rowOff>180340</xdr:rowOff>
    </xdr:from>
    <xdr:to>
      <xdr:col>7</xdr:col>
      <xdr:colOff>242697</xdr:colOff>
      <xdr:row>26</xdr:row>
      <xdr:rowOff>185420</xdr:rowOff>
    </xdr:to>
    <xdr:cxnSp macro="_xll.PtreeEvent_ObjectClick">
      <xdr:nvCxnSpPr>
        <xdr:cNvPr id="273" name="PTObj_DBranchDLine_1_42">
          <a:extLst>
            <a:ext uri="{FF2B5EF4-FFF2-40B4-BE49-F238E27FC236}">
              <a16:creationId xmlns:a16="http://schemas.microsoft.com/office/drawing/2014/main" id="{F211BAC6-574A-4E8F-B070-AB607EB188F9}"/>
            </a:ext>
          </a:extLst>
        </xdr:cNvPr>
        <xdr:cNvCxnSpPr/>
      </xdr:nvCxnSpPr>
      <xdr:spPr>
        <a:xfrm>
          <a:off x="8900922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22</xdr:row>
      <xdr:rowOff>185420</xdr:rowOff>
    </xdr:from>
    <xdr:to>
      <xdr:col>8</xdr:col>
      <xdr:colOff>127</xdr:colOff>
      <xdr:row>22</xdr:row>
      <xdr:rowOff>185420</xdr:rowOff>
    </xdr:to>
    <xdr:cxnSp macro="_xll.PtreeEvent_ObjectClick">
      <xdr:nvCxnSpPr>
        <xdr:cNvPr id="270" name="PTObj_DBranchHLine_1_41">
          <a:extLst>
            <a:ext uri="{FF2B5EF4-FFF2-40B4-BE49-F238E27FC236}">
              <a16:creationId xmlns:a16="http://schemas.microsoft.com/office/drawing/2014/main" id="{79180C32-240F-4E5B-B8F4-4AD7EA3778C0}"/>
            </a:ext>
          </a:extLst>
        </xdr:cNvPr>
        <xdr:cNvCxnSpPr/>
      </xdr:nvCxnSpPr>
      <xdr:spPr>
        <a:xfrm>
          <a:off x="9053322" y="4376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22</xdr:row>
      <xdr:rowOff>185420</xdr:rowOff>
    </xdr:from>
    <xdr:to>
      <xdr:col>7</xdr:col>
      <xdr:colOff>242697</xdr:colOff>
      <xdr:row>24</xdr:row>
      <xdr:rowOff>180340</xdr:rowOff>
    </xdr:to>
    <xdr:cxnSp macro="_xll.PtreeEvent_ObjectClick">
      <xdr:nvCxnSpPr>
        <xdr:cNvPr id="269" name="PTObj_DBranchDLine_1_41">
          <a:extLst>
            <a:ext uri="{FF2B5EF4-FFF2-40B4-BE49-F238E27FC236}">
              <a16:creationId xmlns:a16="http://schemas.microsoft.com/office/drawing/2014/main" id="{E4451C6A-1BB9-41A2-81B2-32E1C060688C}"/>
            </a:ext>
          </a:extLst>
        </xdr:cNvPr>
        <xdr:cNvCxnSpPr/>
      </xdr:nvCxnSpPr>
      <xdr:spPr>
        <a:xfrm flipV="1">
          <a:off x="890092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24</xdr:row>
      <xdr:rowOff>185420</xdr:rowOff>
    </xdr:from>
    <xdr:to>
      <xdr:col>7</xdr:col>
      <xdr:colOff>127</xdr:colOff>
      <xdr:row>24</xdr:row>
      <xdr:rowOff>185420</xdr:rowOff>
    </xdr:to>
    <xdr:cxnSp macro="_xll.PtreeEvent_ObjectClick">
      <xdr:nvCxnSpPr>
        <xdr:cNvPr id="266" name="PTObj_DBranchHLine_1_40">
          <a:extLst>
            <a:ext uri="{FF2B5EF4-FFF2-40B4-BE49-F238E27FC236}">
              <a16:creationId xmlns:a16="http://schemas.microsoft.com/office/drawing/2014/main" id="{20107343-7E4A-487A-AFA0-86C2794BACFC}"/>
            </a:ext>
          </a:extLst>
        </xdr:cNvPr>
        <xdr:cNvCxnSpPr/>
      </xdr:nvCxnSpPr>
      <xdr:spPr>
        <a:xfrm>
          <a:off x="7510272" y="4757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24</xdr:row>
      <xdr:rowOff>185420</xdr:rowOff>
    </xdr:from>
    <xdr:to>
      <xdr:col>6</xdr:col>
      <xdr:colOff>242697</xdr:colOff>
      <xdr:row>28</xdr:row>
      <xdr:rowOff>180340</xdr:rowOff>
    </xdr:to>
    <xdr:cxnSp macro="_xll.PtreeEvent_ObjectClick">
      <xdr:nvCxnSpPr>
        <xdr:cNvPr id="265" name="PTObj_DBranchDLine_1_40">
          <a:extLst>
            <a:ext uri="{FF2B5EF4-FFF2-40B4-BE49-F238E27FC236}">
              <a16:creationId xmlns:a16="http://schemas.microsoft.com/office/drawing/2014/main" id="{1F63E341-C022-4641-90D1-209D02E01C27}"/>
            </a:ext>
          </a:extLst>
        </xdr:cNvPr>
        <xdr:cNvCxnSpPr/>
      </xdr:nvCxnSpPr>
      <xdr:spPr>
        <a:xfrm flipV="1">
          <a:off x="7357872" y="4757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28</xdr:row>
      <xdr:rowOff>185420</xdr:rowOff>
    </xdr:from>
    <xdr:to>
      <xdr:col>6</xdr:col>
      <xdr:colOff>127</xdr:colOff>
      <xdr:row>28</xdr:row>
      <xdr:rowOff>185420</xdr:rowOff>
    </xdr:to>
    <xdr:cxnSp macro="_xll.PtreeEvent_ObjectClick">
      <xdr:nvCxnSpPr>
        <xdr:cNvPr id="262" name="PTObj_DBranchHLine_1_9">
          <a:extLst>
            <a:ext uri="{FF2B5EF4-FFF2-40B4-BE49-F238E27FC236}">
              <a16:creationId xmlns:a16="http://schemas.microsoft.com/office/drawing/2014/main" id="{45594C7D-3D0C-4395-BFA8-B48317927A60}"/>
            </a:ext>
          </a:extLst>
        </xdr:cNvPr>
        <xdr:cNvCxnSpPr/>
      </xdr:nvCxnSpPr>
      <xdr:spPr>
        <a:xfrm>
          <a:off x="5967222" y="551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20</xdr:row>
      <xdr:rowOff>180340</xdr:rowOff>
    </xdr:from>
    <xdr:to>
      <xdr:col>5</xdr:col>
      <xdr:colOff>242697</xdr:colOff>
      <xdr:row>28</xdr:row>
      <xdr:rowOff>185420</xdr:rowOff>
    </xdr:to>
    <xdr:cxnSp macro="_xll.PtreeEvent_ObjectClick">
      <xdr:nvCxnSpPr>
        <xdr:cNvPr id="261" name="PTObj_DBranchDLine_1_9">
          <a:extLst>
            <a:ext uri="{FF2B5EF4-FFF2-40B4-BE49-F238E27FC236}">
              <a16:creationId xmlns:a16="http://schemas.microsoft.com/office/drawing/2014/main" id="{F3DAEAF9-72AE-4777-A8D6-FF5A3FAFC662}"/>
            </a:ext>
          </a:extLst>
        </xdr:cNvPr>
        <xdr:cNvCxnSpPr/>
      </xdr:nvCxnSpPr>
      <xdr:spPr>
        <a:xfrm>
          <a:off x="5814822" y="3990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14</xdr:row>
      <xdr:rowOff>185420</xdr:rowOff>
    </xdr:from>
    <xdr:to>
      <xdr:col>8</xdr:col>
      <xdr:colOff>127</xdr:colOff>
      <xdr:row>14</xdr:row>
      <xdr:rowOff>185420</xdr:rowOff>
    </xdr:to>
    <xdr:cxnSp macro="_xll.PtreeEvent_ObjectClick">
      <xdr:nvCxnSpPr>
        <xdr:cNvPr id="254" name="PTObj_DBranchHLine_1_39">
          <a:extLst>
            <a:ext uri="{FF2B5EF4-FFF2-40B4-BE49-F238E27FC236}">
              <a16:creationId xmlns:a16="http://schemas.microsoft.com/office/drawing/2014/main" id="{445F70B2-07FB-407C-B3C0-4FD2CF817B8D}"/>
            </a:ext>
          </a:extLst>
        </xdr:cNvPr>
        <xdr:cNvCxnSpPr/>
      </xdr:nvCxnSpPr>
      <xdr:spPr>
        <a:xfrm>
          <a:off x="9053322" y="285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12</xdr:row>
      <xdr:rowOff>180340</xdr:rowOff>
    </xdr:from>
    <xdr:to>
      <xdr:col>7</xdr:col>
      <xdr:colOff>242697</xdr:colOff>
      <xdr:row>14</xdr:row>
      <xdr:rowOff>185420</xdr:rowOff>
    </xdr:to>
    <xdr:cxnSp macro="_xll.PtreeEvent_ObjectClick">
      <xdr:nvCxnSpPr>
        <xdr:cNvPr id="253" name="PTObj_DBranchDLine_1_39">
          <a:extLst>
            <a:ext uri="{FF2B5EF4-FFF2-40B4-BE49-F238E27FC236}">
              <a16:creationId xmlns:a16="http://schemas.microsoft.com/office/drawing/2014/main" id="{28E317AF-4F7C-4261-A27E-84E0E2699791}"/>
            </a:ext>
          </a:extLst>
        </xdr:cNvPr>
        <xdr:cNvCxnSpPr/>
      </xdr:nvCxnSpPr>
      <xdr:spPr>
        <a:xfrm>
          <a:off x="8900922" y="246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10</xdr:row>
      <xdr:rowOff>185420</xdr:rowOff>
    </xdr:from>
    <xdr:to>
      <xdr:col>8</xdr:col>
      <xdr:colOff>127</xdr:colOff>
      <xdr:row>10</xdr:row>
      <xdr:rowOff>185420</xdr:rowOff>
    </xdr:to>
    <xdr:cxnSp macro="_xll.PtreeEvent_ObjectClick">
      <xdr:nvCxnSpPr>
        <xdr:cNvPr id="250" name="PTObj_DBranchHLine_1_38">
          <a:extLst>
            <a:ext uri="{FF2B5EF4-FFF2-40B4-BE49-F238E27FC236}">
              <a16:creationId xmlns:a16="http://schemas.microsoft.com/office/drawing/2014/main" id="{67C22E1A-9081-4F34-A4BD-7EB62BC89C92}"/>
            </a:ext>
          </a:extLst>
        </xdr:cNvPr>
        <xdr:cNvCxnSpPr/>
      </xdr:nvCxnSpPr>
      <xdr:spPr>
        <a:xfrm>
          <a:off x="9053322" y="209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10</xdr:row>
      <xdr:rowOff>185420</xdr:rowOff>
    </xdr:from>
    <xdr:to>
      <xdr:col>7</xdr:col>
      <xdr:colOff>242697</xdr:colOff>
      <xdr:row>12</xdr:row>
      <xdr:rowOff>180340</xdr:rowOff>
    </xdr:to>
    <xdr:cxnSp macro="_xll.PtreeEvent_ObjectClick">
      <xdr:nvCxnSpPr>
        <xdr:cNvPr id="249" name="PTObj_DBranchDLine_1_38">
          <a:extLst>
            <a:ext uri="{FF2B5EF4-FFF2-40B4-BE49-F238E27FC236}">
              <a16:creationId xmlns:a16="http://schemas.microsoft.com/office/drawing/2014/main" id="{634873D7-3596-435C-B5A0-5B0AE11BCB67}"/>
            </a:ext>
          </a:extLst>
        </xdr:cNvPr>
        <xdr:cNvCxnSpPr/>
      </xdr:nvCxnSpPr>
      <xdr:spPr>
        <a:xfrm flipV="1">
          <a:off x="8900922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12</xdr:row>
      <xdr:rowOff>185420</xdr:rowOff>
    </xdr:from>
    <xdr:to>
      <xdr:col>7</xdr:col>
      <xdr:colOff>127</xdr:colOff>
      <xdr:row>12</xdr:row>
      <xdr:rowOff>185420</xdr:rowOff>
    </xdr:to>
    <xdr:cxnSp macro="_xll.PtreeEvent_ObjectClick">
      <xdr:nvCxnSpPr>
        <xdr:cNvPr id="246" name="PTObj_DBranchHLine_1_10">
          <a:extLst>
            <a:ext uri="{FF2B5EF4-FFF2-40B4-BE49-F238E27FC236}">
              <a16:creationId xmlns:a16="http://schemas.microsoft.com/office/drawing/2014/main" id="{C6706D7B-5E7E-4AED-A34D-A8A315678D3B}"/>
            </a:ext>
          </a:extLst>
        </xdr:cNvPr>
        <xdr:cNvCxnSpPr/>
      </xdr:nvCxnSpPr>
      <xdr:spPr>
        <a:xfrm>
          <a:off x="7510272" y="209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12</xdr:row>
      <xdr:rowOff>185420</xdr:rowOff>
    </xdr:from>
    <xdr:to>
      <xdr:col>6</xdr:col>
      <xdr:colOff>242697</xdr:colOff>
      <xdr:row>16</xdr:row>
      <xdr:rowOff>180340</xdr:rowOff>
    </xdr:to>
    <xdr:cxnSp macro="_xll.PtreeEvent_ObjectClick">
      <xdr:nvCxnSpPr>
        <xdr:cNvPr id="245" name="PTObj_DBranchDLine_1_10">
          <a:extLst>
            <a:ext uri="{FF2B5EF4-FFF2-40B4-BE49-F238E27FC236}">
              <a16:creationId xmlns:a16="http://schemas.microsoft.com/office/drawing/2014/main" id="{076308DB-E1E5-4B4E-9E18-D81472133E52}"/>
            </a:ext>
          </a:extLst>
        </xdr:cNvPr>
        <xdr:cNvCxnSpPr/>
      </xdr:nvCxnSpPr>
      <xdr:spPr>
        <a:xfrm flipV="1">
          <a:off x="7357872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42</xdr:row>
      <xdr:rowOff>185420</xdr:rowOff>
    </xdr:from>
    <xdr:to>
      <xdr:col>8</xdr:col>
      <xdr:colOff>127</xdr:colOff>
      <xdr:row>42</xdr:row>
      <xdr:rowOff>185420</xdr:rowOff>
    </xdr:to>
    <xdr:cxnSp macro="_xll.PtreeEvent_ObjectClick">
      <xdr:nvCxnSpPr>
        <xdr:cNvPr id="238" name="PTObj_DBranchHLine_1_37">
          <a:extLst>
            <a:ext uri="{FF2B5EF4-FFF2-40B4-BE49-F238E27FC236}">
              <a16:creationId xmlns:a16="http://schemas.microsoft.com/office/drawing/2014/main" id="{609BB455-4594-44F8-8C44-DEB00B8B051D}"/>
            </a:ext>
          </a:extLst>
        </xdr:cNvPr>
        <xdr:cNvCxnSpPr/>
      </xdr:nvCxnSpPr>
      <xdr:spPr>
        <a:xfrm>
          <a:off x="9053322" y="971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40</xdr:row>
      <xdr:rowOff>180339</xdr:rowOff>
    </xdr:from>
    <xdr:to>
      <xdr:col>7</xdr:col>
      <xdr:colOff>242697</xdr:colOff>
      <xdr:row>42</xdr:row>
      <xdr:rowOff>185420</xdr:rowOff>
    </xdr:to>
    <xdr:cxnSp macro="_xll.PtreeEvent_ObjectClick">
      <xdr:nvCxnSpPr>
        <xdr:cNvPr id="237" name="PTObj_DBranchDLine_1_37">
          <a:extLst>
            <a:ext uri="{FF2B5EF4-FFF2-40B4-BE49-F238E27FC236}">
              <a16:creationId xmlns:a16="http://schemas.microsoft.com/office/drawing/2014/main" id="{432C1F11-9C56-46A7-A331-B0AE960BCA4A}"/>
            </a:ext>
          </a:extLst>
        </xdr:cNvPr>
        <xdr:cNvCxnSpPr/>
      </xdr:nvCxnSpPr>
      <xdr:spPr>
        <a:xfrm>
          <a:off x="8900922" y="932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38</xdr:row>
      <xdr:rowOff>185420</xdr:rowOff>
    </xdr:from>
    <xdr:to>
      <xdr:col>8</xdr:col>
      <xdr:colOff>127</xdr:colOff>
      <xdr:row>38</xdr:row>
      <xdr:rowOff>185420</xdr:rowOff>
    </xdr:to>
    <xdr:cxnSp macro="_xll.PtreeEvent_ObjectClick">
      <xdr:nvCxnSpPr>
        <xdr:cNvPr id="234" name="PTObj_DBranchHLine_1_24">
          <a:extLst>
            <a:ext uri="{FF2B5EF4-FFF2-40B4-BE49-F238E27FC236}">
              <a16:creationId xmlns:a16="http://schemas.microsoft.com/office/drawing/2014/main" id="{2DF6EFEC-7969-42DA-A8FE-F5406A43DBEC}"/>
            </a:ext>
          </a:extLst>
        </xdr:cNvPr>
        <xdr:cNvCxnSpPr/>
      </xdr:nvCxnSpPr>
      <xdr:spPr>
        <a:xfrm>
          <a:off x="905332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38</xdr:row>
      <xdr:rowOff>185420</xdr:rowOff>
    </xdr:from>
    <xdr:to>
      <xdr:col>7</xdr:col>
      <xdr:colOff>242697</xdr:colOff>
      <xdr:row>40</xdr:row>
      <xdr:rowOff>180339</xdr:rowOff>
    </xdr:to>
    <xdr:cxnSp macro="_xll.PtreeEvent_ObjectClick">
      <xdr:nvCxnSpPr>
        <xdr:cNvPr id="233" name="PTObj_DBranchDLine_1_24">
          <a:extLst>
            <a:ext uri="{FF2B5EF4-FFF2-40B4-BE49-F238E27FC236}">
              <a16:creationId xmlns:a16="http://schemas.microsoft.com/office/drawing/2014/main" id="{6862B5D6-C429-43F8-9BA0-95DE9643E29B}"/>
            </a:ext>
          </a:extLst>
        </xdr:cNvPr>
        <xdr:cNvCxnSpPr/>
      </xdr:nvCxnSpPr>
      <xdr:spPr>
        <a:xfrm flipV="1">
          <a:off x="8900922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40</xdr:row>
      <xdr:rowOff>185420</xdr:rowOff>
    </xdr:from>
    <xdr:to>
      <xdr:col>7</xdr:col>
      <xdr:colOff>127</xdr:colOff>
      <xdr:row>40</xdr:row>
      <xdr:rowOff>185420</xdr:rowOff>
    </xdr:to>
    <xdr:cxnSp macro="_xll.PtreeEvent_ObjectClick">
      <xdr:nvCxnSpPr>
        <xdr:cNvPr id="230" name="PTObj_DBranchHLine_1_21">
          <a:extLst>
            <a:ext uri="{FF2B5EF4-FFF2-40B4-BE49-F238E27FC236}">
              <a16:creationId xmlns:a16="http://schemas.microsoft.com/office/drawing/2014/main" id="{681FCF7C-8066-4E5F-B800-17AA658530F6}"/>
            </a:ext>
          </a:extLst>
        </xdr:cNvPr>
        <xdr:cNvCxnSpPr/>
      </xdr:nvCxnSpPr>
      <xdr:spPr>
        <a:xfrm>
          <a:off x="7510272" y="8948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40</xdr:row>
      <xdr:rowOff>185420</xdr:rowOff>
    </xdr:from>
    <xdr:to>
      <xdr:col>6</xdr:col>
      <xdr:colOff>242697</xdr:colOff>
      <xdr:row>44</xdr:row>
      <xdr:rowOff>180339</xdr:rowOff>
    </xdr:to>
    <xdr:cxnSp macro="_xll.PtreeEvent_ObjectClick">
      <xdr:nvCxnSpPr>
        <xdr:cNvPr id="229" name="PTObj_DBranchDLine_1_21">
          <a:extLst>
            <a:ext uri="{FF2B5EF4-FFF2-40B4-BE49-F238E27FC236}">
              <a16:creationId xmlns:a16="http://schemas.microsoft.com/office/drawing/2014/main" id="{0A38ED72-F9EA-4BA8-A088-69486FC36F62}"/>
            </a:ext>
          </a:extLst>
        </xdr:cNvPr>
        <xdr:cNvCxnSpPr/>
      </xdr:nvCxnSpPr>
      <xdr:spPr>
        <a:xfrm flipV="1">
          <a:off x="7357872" y="8948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50</xdr:row>
      <xdr:rowOff>185420</xdr:rowOff>
    </xdr:from>
    <xdr:to>
      <xdr:col>6</xdr:col>
      <xdr:colOff>127</xdr:colOff>
      <xdr:row>50</xdr:row>
      <xdr:rowOff>185420</xdr:rowOff>
    </xdr:to>
    <xdr:cxnSp macro="_xll.PtreeEvent_ObjectClick">
      <xdr:nvCxnSpPr>
        <xdr:cNvPr id="226" name="PTObj_DBranchHLine_1_23">
          <a:extLst>
            <a:ext uri="{FF2B5EF4-FFF2-40B4-BE49-F238E27FC236}">
              <a16:creationId xmlns:a16="http://schemas.microsoft.com/office/drawing/2014/main" id="{B47E7B2D-9ADF-4621-B76B-80E275F9A0D0}"/>
            </a:ext>
          </a:extLst>
        </xdr:cNvPr>
        <xdr:cNvCxnSpPr/>
      </xdr:nvCxnSpPr>
      <xdr:spPr>
        <a:xfrm>
          <a:off x="5967222" y="10472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48</xdr:row>
      <xdr:rowOff>180339</xdr:rowOff>
    </xdr:from>
    <xdr:to>
      <xdr:col>5</xdr:col>
      <xdr:colOff>242697</xdr:colOff>
      <xdr:row>50</xdr:row>
      <xdr:rowOff>185420</xdr:rowOff>
    </xdr:to>
    <xdr:cxnSp macro="_xll.PtreeEvent_ObjectClick">
      <xdr:nvCxnSpPr>
        <xdr:cNvPr id="225" name="PTObj_DBranchDLine_1_23">
          <a:extLst>
            <a:ext uri="{FF2B5EF4-FFF2-40B4-BE49-F238E27FC236}">
              <a16:creationId xmlns:a16="http://schemas.microsoft.com/office/drawing/2014/main" id="{A1C4DC04-54CB-40BA-92F0-5FC70F7C7AD9}"/>
            </a:ext>
          </a:extLst>
        </xdr:cNvPr>
        <xdr:cNvCxnSpPr/>
      </xdr:nvCxnSpPr>
      <xdr:spPr>
        <a:xfrm>
          <a:off x="5814822" y="10086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46</xdr:row>
      <xdr:rowOff>185420</xdr:rowOff>
    </xdr:from>
    <xdr:to>
      <xdr:col>7</xdr:col>
      <xdr:colOff>127</xdr:colOff>
      <xdr:row>46</xdr:row>
      <xdr:rowOff>185420</xdr:rowOff>
    </xdr:to>
    <xdr:cxnSp macro="_xll.PtreeEvent_ObjectClick">
      <xdr:nvCxnSpPr>
        <xdr:cNvPr id="222" name="PTObj_DBranchHLine_1_22">
          <a:extLst>
            <a:ext uri="{FF2B5EF4-FFF2-40B4-BE49-F238E27FC236}">
              <a16:creationId xmlns:a16="http://schemas.microsoft.com/office/drawing/2014/main" id="{E37F9EC8-B642-45B4-BB03-EADEA633A41F}"/>
            </a:ext>
          </a:extLst>
        </xdr:cNvPr>
        <xdr:cNvCxnSpPr/>
      </xdr:nvCxnSpPr>
      <xdr:spPr>
        <a:xfrm>
          <a:off x="7510272" y="971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44</xdr:row>
      <xdr:rowOff>180339</xdr:rowOff>
    </xdr:from>
    <xdr:to>
      <xdr:col>6</xdr:col>
      <xdr:colOff>242697</xdr:colOff>
      <xdr:row>46</xdr:row>
      <xdr:rowOff>185420</xdr:rowOff>
    </xdr:to>
    <xdr:cxnSp macro="_xll.PtreeEvent_ObjectClick">
      <xdr:nvCxnSpPr>
        <xdr:cNvPr id="221" name="PTObj_DBranchDLine_1_22">
          <a:extLst>
            <a:ext uri="{FF2B5EF4-FFF2-40B4-BE49-F238E27FC236}">
              <a16:creationId xmlns:a16="http://schemas.microsoft.com/office/drawing/2014/main" id="{12699C20-5ED7-4712-9D95-CFEE88E4100A}"/>
            </a:ext>
          </a:extLst>
        </xdr:cNvPr>
        <xdr:cNvCxnSpPr/>
      </xdr:nvCxnSpPr>
      <xdr:spPr>
        <a:xfrm>
          <a:off x="7357872" y="9324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44</xdr:row>
      <xdr:rowOff>185420</xdr:rowOff>
    </xdr:from>
    <xdr:to>
      <xdr:col>6</xdr:col>
      <xdr:colOff>127</xdr:colOff>
      <xdr:row>44</xdr:row>
      <xdr:rowOff>185420</xdr:rowOff>
    </xdr:to>
    <xdr:cxnSp macro="_xll.PtreeEvent_ObjectClick">
      <xdr:nvCxnSpPr>
        <xdr:cNvPr id="214" name="PTObj_DBranchHLine_1_20">
          <a:extLst>
            <a:ext uri="{FF2B5EF4-FFF2-40B4-BE49-F238E27FC236}">
              <a16:creationId xmlns:a16="http://schemas.microsoft.com/office/drawing/2014/main" id="{AA0790BC-14E7-4EA8-8E8A-1B3B084B9263}"/>
            </a:ext>
          </a:extLst>
        </xdr:cNvPr>
        <xdr:cNvCxnSpPr/>
      </xdr:nvCxnSpPr>
      <xdr:spPr>
        <a:xfrm>
          <a:off x="5967222" y="9329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44</xdr:row>
      <xdr:rowOff>185420</xdr:rowOff>
    </xdr:from>
    <xdr:to>
      <xdr:col>5</xdr:col>
      <xdr:colOff>242697</xdr:colOff>
      <xdr:row>48</xdr:row>
      <xdr:rowOff>180339</xdr:rowOff>
    </xdr:to>
    <xdr:cxnSp macro="_xll.PtreeEvent_ObjectClick">
      <xdr:nvCxnSpPr>
        <xdr:cNvPr id="213" name="PTObj_DBranchDLine_1_20">
          <a:extLst>
            <a:ext uri="{FF2B5EF4-FFF2-40B4-BE49-F238E27FC236}">
              <a16:creationId xmlns:a16="http://schemas.microsoft.com/office/drawing/2014/main" id="{5DC80852-C16A-4CE4-BAB3-7A640A0DB2D8}"/>
            </a:ext>
          </a:extLst>
        </xdr:cNvPr>
        <xdr:cNvCxnSpPr/>
      </xdr:nvCxnSpPr>
      <xdr:spPr>
        <a:xfrm flipV="1">
          <a:off x="5814822" y="9329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48</xdr:row>
      <xdr:rowOff>185420</xdr:rowOff>
    </xdr:from>
    <xdr:to>
      <xdr:col>5</xdr:col>
      <xdr:colOff>127</xdr:colOff>
      <xdr:row>48</xdr:row>
      <xdr:rowOff>185420</xdr:rowOff>
    </xdr:to>
    <xdr:cxnSp macro="_xll.PtreeEvent_ObjectClick">
      <xdr:nvCxnSpPr>
        <xdr:cNvPr id="210" name="PTObj_DBranchHLine_1_36">
          <a:extLst>
            <a:ext uri="{FF2B5EF4-FFF2-40B4-BE49-F238E27FC236}">
              <a16:creationId xmlns:a16="http://schemas.microsoft.com/office/drawing/2014/main" id="{8C596705-1DC3-4E7F-AB50-F106A26BB449}"/>
            </a:ext>
          </a:extLst>
        </xdr:cNvPr>
        <xdr:cNvCxnSpPr/>
      </xdr:nvCxnSpPr>
      <xdr:spPr>
        <a:xfrm>
          <a:off x="4433697" y="1009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48</xdr:row>
      <xdr:rowOff>185420</xdr:rowOff>
    </xdr:from>
    <xdr:to>
      <xdr:col>4</xdr:col>
      <xdr:colOff>242697</xdr:colOff>
      <xdr:row>52</xdr:row>
      <xdr:rowOff>180339</xdr:rowOff>
    </xdr:to>
    <xdr:cxnSp macro="_xll.PtreeEvent_ObjectClick">
      <xdr:nvCxnSpPr>
        <xdr:cNvPr id="209" name="PTObj_DBranchDLine_1_36">
          <a:extLst>
            <a:ext uri="{FF2B5EF4-FFF2-40B4-BE49-F238E27FC236}">
              <a16:creationId xmlns:a16="http://schemas.microsoft.com/office/drawing/2014/main" id="{4DF51C15-0635-43B0-8ED9-0C6BC32D58D9}"/>
            </a:ext>
          </a:extLst>
        </xdr:cNvPr>
        <xdr:cNvCxnSpPr/>
      </xdr:nvCxnSpPr>
      <xdr:spPr>
        <a:xfrm flipV="1">
          <a:off x="4281297" y="10091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52</xdr:row>
      <xdr:rowOff>185420</xdr:rowOff>
    </xdr:from>
    <xdr:to>
      <xdr:col>4</xdr:col>
      <xdr:colOff>127</xdr:colOff>
      <xdr:row>52</xdr:row>
      <xdr:rowOff>185420</xdr:rowOff>
    </xdr:to>
    <xdr:cxnSp macro="_xll.PtreeEvent_ObjectClick">
      <xdr:nvCxnSpPr>
        <xdr:cNvPr id="190" name="PTObj_DBranchHLine_1_3">
          <a:extLst>
            <a:ext uri="{FF2B5EF4-FFF2-40B4-BE49-F238E27FC236}">
              <a16:creationId xmlns:a16="http://schemas.microsoft.com/office/drawing/2014/main" id="{353EB619-D4A1-4FCD-A401-07ABCA88F88D}"/>
            </a:ext>
          </a:extLst>
        </xdr:cNvPr>
        <xdr:cNvCxnSpPr/>
      </xdr:nvCxnSpPr>
      <xdr:spPr>
        <a:xfrm>
          <a:off x="2900172" y="11234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36</xdr:row>
      <xdr:rowOff>180339</xdr:rowOff>
    </xdr:from>
    <xdr:to>
      <xdr:col>3</xdr:col>
      <xdr:colOff>242697</xdr:colOff>
      <xdr:row>52</xdr:row>
      <xdr:rowOff>185420</xdr:rowOff>
    </xdr:to>
    <xdr:cxnSp macro="_xll.PtreeEvent_ObjectClick">
      <xdr:nvCxnSpPr>
        <xdr:cNvPr id="189" name="PTObj_DBranchDLine_1_3">
          <a:extLst>
            <a:ext uri="{FF2B5EF4-FFF2-40B4-BE49-F238E27FC236}">
              <a16:creationId xmlns:a16="http://schemas.microsoft.com/office/drawing/2014/main" id="{A3B1045F-6071-40FA-BACE-FFD179D3C74F}"/>
            </a:ext>
          </a:extLst>
        </xdr:cNvPr>
        <xdr:cNvCxnSpPr/>
      </xdr:nvCxnSpPr>
      <xdr:spPr>
        <a:xfrm>
          <a:off x="2747772" y="8562339"/>
          <a:ext cx="152400" cy="2672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18</xdr:row>
      <xdr:rowOff>185420</xdr:rowOff>
    </xdr:from>
    <xdr:to>
      <xdr:col>7</xdr:col>
      <xdr:colOff>127</xdr:colOff>
      <xdr:row>18</xdr:row>
      <xdr:rowOff>185420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3080904E-BDC8-42BE-93EB-7F6DC546419D}"/>
            </a:ext>
          </a:extLst>
        </xdr:cNvPr>
        <xdr:cNvCxnSpPr/>
      </xdr:nvCxnSpPr>
      <xdr:spPr>
        <a:xfrm>
          <a:off x="7329297" y="2852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16</xdr:row>
      <xdr:rowOff>180340</xdr:rowOff>
    </xdr:from>
    <xdr:to>
      <xdr:col>6</xdr:col>
      <xdr:colOff>242697</xdr:colOff>
      <xdr:row>18</xdr:row>
      <xdr:rowOff>185420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1C2D4273-158C-412D-9C55-2495EA5B554B}"/>
            </a:ext>
          </a:extLst>
        </xdr:cNvPr>
        <xdr:cNvCxnSpPr/>
      </xdr:nvCxnSpPr>
      <xdr:spPr>
        <a:xfrm>
          <a:off x="7176897" y="2466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16</xdr:row>
      <xdr:rowOff>185420</xdr:rowOff>
    </xdr:from>
    <xdr:to>
      <xdr:col>6</xdr:col>
      <xdr:colOff>127</xdr:colOff>
      <xdr:row>16</xdr:row>
      <xdr:rowOff>185420</xdr:rowOff>
    </xdr:to>
    <xdr:cxnSp macro="_xll.PtreeEvent_ObjectClick">
      <xdr:nvCxnSpPr>
        <xdr:cNvPr id="54" name="PTObj_DBranchHLine_1_8">
          <a:extLst>
            <a:ext uri="{FF2B5EF4-FFF2-40B4-BE49-F238E27FC236}">
              <a16:creationId xmlns:a16="http://schemas.microsoft.com/office/drawing/2014/main" id="{C88EDE21-2F5F-44D5-A032-BD4BC3EE74C9}"/>
            </a:ext>
          </a:extLst>
        </xdr:cNvPr>
        <xdr:cNvCxnSpPr/>
      </xdr:nvCxnSpPr>
      <xdr:spPr>
        <a:xfrm>
          <a:off x="5786247" y="20904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16</xdr:row>
      <xdr:rowOff>185420</xdr:rowOff>
    </xdr:from>
    <xdr:to>
      <xdr:col>5</xdr:col>
      <xdr:colOff>242697</xdr:colOff>
      <xdr:row>20</xdr:row>
      <xdr:rowOff>180340</xdr:rowOff>
    </xdr:to>
    <xdr:cxnSp macro="_xll.PtreeEvent_ObjectClick">
      <xdr:nvCxnSpPr>
        <xdr:cNvPr id="53" name="PTObj_DBranchDLine_1_8">
          <a:extLst>
            <a:ext uri="{FF2B5EF4-FFF2-40B4-BE49-F238E27FC236}">
              <a16:creationId xmlns:a16="http://schemas.microsoft.com/office/drawing/2014/main" id="{C897D743-6BB3-4FA2-84F4-A83A5DC2FEA5}"/>
            </a:ext>
          </a:extLst>
        </xdr:cNvPr>
        <xdr:cNvCxnSpPr/>
      </xdr:nvCxnSpPr>
      <xdr:spPr>
        <a:xfrm flipV="1">
          <a:off x="5633847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20</xdr:row>
      <xdr:rowOff>185420</xdr:rowOff>
    </xdr:from>
    <xdr:to>
      <xdr:col>5</xdr:col>
      <xdr:colOff>127</xdr:colOff>
      <xdr:row>20</xdr:row>
      <xdr:rowOff>185420</xdr:rowOff>
    </xdr:to>
    <xdr:cxnSp macro="_xll.PtreeEvent_ObjectClick">
      <xdr:nvCxnSpPr>
        <xdr:cNvPr id="42" name="PTObj_DBranchHLine_1_4">
          <a:extLst>
            <a:ext uri="{FF2B5EF4-FFF2-40B4-BE49-F238E27FC236}">
              <a16:creationId xmlns:a16="http://schemas.microsoft.com/office/drawing/2014/main" id="{B237A6B5-093B-4C94-932B-BA50662FA2C0}"/>
            </a:ext>
          </a:extLst>
        </xdr:cNvPr>
        <xdr:cNvCxnSpPr/>
      </xdr:nvCxnSpPr>
      <xdr:spPr>
        <a:xfrm>
          <a:off x="4252722" y="2090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20</xdr:row>
      <xdr:rowOff>185420</xdr:rowOff>
    </xdr:from>
    <xdr:to>
      <xdr:col>4</xdr:col>
      <xdr:colOff>242697</xdr:colOff>
      <xdr:row>32</xdr:row>
      <xdr:rowOff>180340</xdr:rowOff>
    </xdr:to>
    <xdr:cxnSp macro="_xll.PtreeEvent_ObjectClick">
      <xdr:nvCxnSpPr>
        <xdr:cNvPr id="41" name="PTObj_DBranchDLine_1_4">
          <a:extLst>
            <a:ext uri="{FF2B5EF4-FFF2-40B4-BE49-F238E27FC236}">
              <a16:creationId xmlns:a16="http://schemas.microsoft.com/office/drawing/2014/main" id="{B7FA0E10-C5E1-4778-8D3B-6835DDF62946}"/>
            </a:ext>
          </a:extLst>
        </xdr:cNvPr>
        <xdr:cNvCxnSpPr/>
      </xdr:nvCxnSpPr>
      <xdr:spPr>
        <a:xfrm flipV="1">
          <a:off x="4100322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32</xdr:row>
      <xdr:rowOff>185420</xdr:rowOff>
    </xdr:from>
    <xdr:to>
      <xdr:col>4</xdr:col>
      <xdr:colOff>127</xdr:colOff>
      <xdr:row>32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id="{46B83944-C66F-4652-9ADB-04F97BD3CF0C}"/>
            </a:ext>
          </a:extLst>
        </xdr:cNvPr>
        <xdr:cNvCxnSpPr/>
      </xdr:nvCxnSpPr>
      <xdr:spPr>
        <a:xfrm>
          <a:off x="2719197" y="2090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32</xdr:row>
      <xdr:rowOff>185420</xdr:rowOff>
    </xdr:from>
    <xdr:to>
      <xdr:col>3</xdr:col>
      <xdr:colOff>242697</xdr:colOff>
      <xdr:row>36</xdr:row>
      <xdr:rowOff>180340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id="{C7A22169-01FE-4C57-8F74-FBD8C532C23A}"/>
            </a:ext>
          </a:extLst>
        </xdr:cNvPr>
        <xdr:cNvCxnSpPr/>
      </xdr:nvCxnSpPr>
      <xdr:spPr>
        <a:xfrm flipV="1">
          <a:off x="2566797" y="2090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36</xdr:row>
      <xdr:rowOff>185420</xdr:rowOff>
    </xdr:from>
    <xdr:to>
      <xdr:col>3</xdr:col>
      <xdr:colOff>127</xdr:colOff>
      <xdr:row>36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F6A3C6EC-2116-4945-966D-7F656EFD2082}"/>
            </a:ext>
          </a:extLst>
        </xdr:cNvPr>
        <xdr:cNvCxnSpPr/>
      </xdr:nvCxnSpPr>
      <xdr:spPr>
        <a:xfrm>
          <a:off x="1397000" y="2090420"/>
          <a:ext cx="10796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36</xdr:row>
      <xdr:rowOff>90170</xdr:rowOff>
    </xdr:from>
    <xdr:to>
      <xdr:col>3</xdr:col>
      <xdr:colOff>190627</xdr:colOff>
      <xdr:row>37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3D218B8C-1D8D-44BE-AA18-BA8F35DC7FF2}"/>
            </a:ext>
          </a:extLst>
        </xdr:cNvPr>
        <xdr:cNvSpPr/>
      </xdr:nvSpPr>
      <xdr:spPr>
        <a:xfrm>
          <a:off x="2476627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215900</xdr:colOff>
      <xdr:row>36</xdr:row>
      <xdr:rowOff>95107</xdr:rowOff>
    </xdr:from>
    <xdr:ext cx="793743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46655499-7C6D-4C45-9C6D-1525DF634F34}"/>
            </a:ext>
          </a:extLst>
        </xdr:cNvPr>
        <xdr:cNvSpPr txBox="1"/>
      </xdr:nvSpPr>
      <xdr:spPr>
        <a:xfrm>
          <a:off x="1435100" y="8477107"/>
          <a:ext cx="79374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Training Watched</a:t>
          </a:r>
        </a:p>
      </xdr:txBody>
    </xdr:sp>
    <xdr:clientData/>
  </xdr:oneCellAnchor>
  <xdr:twoCellAnchor editAs="oneCell">
    <xdr:from>
      <xdr:col>4</xdr:col>
      <xdr:colOff>127</xdr:colOff>
      <xdr:row>32</xdr:row>
      <xdr:rowOff>90170</xdr:rowOff>
    </xdr:from>
    <xdr:to>
      <xdr:col>4</xdr:col>
      <xdr:colOff>190627</xdr:colOff>
      <xdr:row>33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id="{3455E3F3-87AB-4385-A9AB-65C5933F0376}"/>
            </a:ext>
          </a:extLst>
        </xdr:cNvPr>
        <xdr:cNvSpPr/>
      </xdr:nvSpPr>
      <xdr:spPr>
        <a:xfrm>
          <a:off x="4010152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32</xdr:row>
      <xdr:rowOff>95107</xdr:rowOff>
    </xdr:from>
    <xdr:ext cx="196592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id="{149C068F-5CB6-49C5-AEFD-B53ADDE0DE9E}"/>
            </a:ext>
          </a:extLst>
        </xdr:cNvPr>
        <xdr:cNvSpPr txBox="1"/>
      </xdr:nvSpPr>
      <xdr:spPr>
        <a:xfrm>
          <a:off x="2757297" y="200010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90170</xdr:rowOff>
    </xdr:from>
    <xdr:to>
      <xdr:col>5</xdr:col>
      <xdr:colOff>190627</xdr:colOff>
      <xdr:row>21</xdr:row>
      <xdr:rowOff>90170</xdr:rowOff>
    </xdr:to>
    <xdr:sp macro="_xll.PtreeEvent_ObjectClick" textlink="">
      <xdr:nvSpPr>
        <xdr:cNvPr id="40" name="PTObj_DNode_1_4">
          <a:extLst>
            <a:ext uri="{FF2B5EF4-FFF2-40B4-BE49-F238E27FC236}">
              <a16:creationId xmlns:a16="http://schemas.microsoft.com/office/drawing/2014/main" id="{36BBE014-0C32-4089-B1AA-D691FEF26A45}"/>
            </a:ext>
          </a:extLst>
        </xdr:cNvPr>
        <xdr:cNvSpPr/>
      </xdr:nvSpPr>
      <xdr:spPr>
        <a:xfrm>
          <a:off x="5543677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20</xdr:row>
      <xdr:rowOff>95107</xdr:rowOff>
    </xdr:from>
    <xdr:ext cx="196592" cy="180627"/>
    <xdr:sp macro="_xll.PtreeEvent_ObjectClick" textlink="">
      <xdr:nvSpPr>
        <xdr:cNvPr id="43" name="PTObj_DBranchName_1_4">
          <a:extLst>
            <a:ext uri="{FF2B5EF4-FFF2-40B4-BE49-F238E27FC236}">
              <a16:creationId xmlns:a16="http://schemas.microsoft.com/office/drawing/2014/main" id="{69C38D6B-4AFB-4787-8C44-1FE5BF5F60CC}"/>
            </a:ext>
          </a:extLst>
        </xdr:cNvPr>
        <xdr:cNvSpPr txBox="1"/>
      </xdr:nvSpPr>
      <xdr:spPr>
        <a:xfrm>
          <a:off x="4290822" y="200010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16</xdr:row>
      <xdr:rowOff>90170</xdr:rowOff>
    </xdr:from>
    <xdr:to>
      <xdr:col>6</xdr:col>
      <xdr:colOff>190627</xdr:colOff>
      <xdr:row>17</xdr:row>
      <xdr:rowOff>90170</xdr:rowOff>
    </xdr:to>
    <xdr:sp macro="_xll.PtreeEvent_ObjectClick" textlink="">
      <xdr:nvSpPr>
        <xdr:cNvPr id="52" name="PTObj_DNode_1_8">
          <a:extLst>
            <a:ext uri="{FF2B5EF4-FFF2-40B4-BE49-F238E27FC236}">
              <a16:creationId xmlns:a16="http://schemas.microsoft.com/office/drawing/2014/main" id="{A11AD969-8B48-4CA3-83CA-BE9953D57507}"/>
            </a:ext>
          </a:extLst>
        </xdr:cNvPr>
        <xdr:cNvSpPr/>
      </xdr:nvSpPr>
      <xdr:spPr>
        <a:xfrm>
          <a:off x="7086727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16</xdr:row>
      <xdr:rowOff>95107</xdr:rowOff>
    </xdr:from>
    <xdr:ext cx="196592" cy="180627"/>
    <xdr:sp macro="_xll.PtreeEvent_ObjectClick" textlink="">
      <xdr:nvSpPr>
        <xdr:cNvPr id="55" name="PTObj_DBranchName_1_8">
          <a:extLst>
            <a:ext uri="{FF2B5EF4-FFF2-40B4-BE49-F238E27FC236}">
              <a16:creationId xmlns:a16="http://schemas.microsoft.com/office/drawing/2014/main" id="{5476F0DD-3BC1-4EE2-AE25-560CBD143509}"/>
            </a:ext>
          </a:extLst>
        </xdr:cNvPr>
        <xdr:cNvSpPr txBox="1"/>
      </xdr:nvSpPr>
      <xdr:spPr>
        <a:xfrm>
          <a:off x="5824347" y="200010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18</xdr:row>
      <xdr:rowOff>90170</xdr:rowOff>
    </xdr:from>
    <xdr:to>
      <xdr:col>7</xdr:col>
      <xdr:colOff>190627</xdr:colOff>
      <xdr:row>19</xdr:row>
      <xdr:rowOff>90170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E1600A66-DC19-40E6-A8C4-37F1835F627D}"/>
            </a:ext>
          </a:extLst>
        </xdr:cNvPr>
        <xdr:cNvSpPr/>
      </xdr:nvSpPr>
      <xdr:spPr>
        <a:xfrm rot="-5400000">
          <a:off x="8477377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18</xdr:row>
      <xdr:rowOff>95107</xdr:rowOff>
    </xdr:from>
    <xdr:ext cx="175754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9AB5852D-CAF2-4FD6-A3D9-AEC40484BB54}"/>
            </a:ext>
          </a:extLst>
        </xdr:cNvPr>
        <xdr:cNvSpPr txBox="1"/>
      </xdr:nvSpPr>
      <xdr:spPr>
        <a:xfrm>
          <a:off x="7367397" y="27621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4</xdr:col>
      <xdr:colOff>127</xdr:colOff>
      <xdr:row>52</xdr:row>
      <xdr:rowOff>90170</xdr:rowOff>
    </xdr:from>
    <xdr:to>
      <xdr:col>4</xdr:col>
      <xdr:colOff>190627</xdr:colOff>
      <xdr:row>53</xdr:row>
      <xdr:rowOff>90170</xdr:rowOff>
    </xdr:to>
    <xdr:sp macro="_xll.PtreeEvent_ObjectClick" textlink="">
      <xdr:nvSpPr>
        <xdr:cNvPr id="188" name="PTObj_DNode_1_3">
          <a:extLst>
            <a:ext uri="{FF2B5EF4-FFF2-40B4-BE49-F238E27FC236}">
              <a16:creationId xmlns:a16="http://schemas.microsoft.com/office/drawing/2014/main" id="{C69B51E8-BD73-4D64-BAEC-59B350B7FDE8}"/>
            </a:ext>
          </a:extLst>
        </xdr:cNvPr>
        <xdr:cNvSpPr/>
      </xdr:nvSpPr>
      <xdr:spPr>
        <a:xfrm>
          <a:off x="4191127" y="11139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52</xdr:row>
      <xdr:rowOff>95107</xdr:rowOff>
    </xdr:from>
    <xdr:ext cx="175753" cy="180627"/>
    <xdr:sp macro="_xll.PtreeEvent_ObjectClick" textlink="">
      <xdr:nvSpPr>
        <xdr:cNvPr id="191" name="PTObj_DBranchName_1_3">
          <a:extLst>
            <a:ext uri="{FF2B5EF4-FFF2-40B4-BE49-F238E27FC236}">
              <a16:creationId xmlns:a16="http://schemas.microsoft.com/office/drawing/2014/main" id="{B72E4F8D-3CDB-40C4-98A8-7A9BD9196286}"/>
            </a:ext>
          </a:extLst>
        </xdr:cNvPr>
        <xdr:cNvSpPr txBox="1"/>
      </xdr:nvSpPr>
      <xdr:spPr>
        <a:xfrm>
          <a:off x="2938272" y="11144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48</xdr:row>
      <xdr:rowOff>90170</xdr:rowOff>
    </xdr:from>
    <xdr:to>
      <xdr:col>5</xdr:col>
      <xdr:colOff>190627</xdr:colOff>
      <xdr:row>49</xdr:row>
      <xdr:rowOff>90170</xdr:rowOff>
    </xdr:to>
    <xdr:sp macro="_xll.PtreeEvent_ObjectClick" textlink="">
      <xdr:nvSpPr>
        <xdr:cNvPr id="208" name="PTObj_DNode_1_36">
          <a:extLst>
            <a:ext uri="{FF2B5EF4-FFF2-40B4-BE49-F238E27FC236}">
              <a16:creationId xmlns:a16="http://schemas.microsoft.com/office/drawing/2014/main" id="{D3CE00FA-CA90-42EF-AD31-267EA07D3D9E}"/>
            </a:ext>
          </a:extLst>
        </xdr:cNvPr>
        <xdr:cNvSpPr/>
      </xdr:nvSpPr>
      <xdr:spPr>
        <a:xfrm>
          <a:off x="5724652" y="999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48</xdr:row>
      <xdr:rowOff>95107</xdr:rowOff>
    </xdr:from>
    <xdr:ext cx="196592" cy="180627"/>
    <xdr:sp macro="_xll.PtreeEvent_ObjectClick" textlink="">
      <xdr:nvSpPr>
        <xdr:cNvPr id="211" name="PTObj_DBranchName_1_36">
          <a:extLst>
            <a:ext uri="{FF2B5EF4-FFF2-40B4-BE49-F238E27FC236}">
              <a16:creationId xmlns:a16="http://schemas.microsoft.com/office/drawing/2014/main" id="{B6322714-199B-4097-AD49-D194B490EDFB}"/>
            </a:ext>
          </a:extLst>
        </xdr:cNvPr>
        <xdr:cNvSpPr txBox="1"/>
      </xdr:nvSpPr>
      <xdr:spPr>
        <a:xfrm>
          <a:off x="4471797" y="10001107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6</xdr:col>
      <xdr:colOff>127</xdr:colOff>
      <xdr:row>44</xdr:row>
      <xdr:rowOff>90170</xdr:rowOff>
    </xdr:from>
    <xdr:to>
      <xdr:col>6</xdr:col>
      <xdr:colOff>190627</xdr:colOff>
      <xdr:row>45</xdr:row>
      <xdr:rowOff>90170</xdr:rowOff>
    </xdr:to>
    <xdr:sp macro="_xll.PtreeEvent_ObjectClick" textlink="">
      <xdr:nvSpPr>
        <xdr:cNvPr id="212" name="PTObj_DNode_1_20">
          <a:extLst>
            <a:ext uri="{FF2B5EF4-FFF2-40B4-BE49-F238E27FC236}">
              <a16:creationId xmlns:a16="http://schemas.microsoft.com/office/drawing/2014/main" id="{EDE2EEBC-57F3-48A7-9766-D55F837E0509}"/>
            </a:ext>
          </a:extLst>
        </xdr:cNvPr>
        <xdr:cNvSpPr/>
      </xdr:nvSpPr>
      <xdr:spPr>
        <a:xfrm>
          <a:off x="7267702" y="923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44</xdr:row>
      <xdr:rowOff>95107</xdr:rowOff>
    </xdr:from>
    <xdr:ext cx="196592" cy="180627"/>
    <xdr:sp macro="_xll.PtreeEvent_ObjectClick" textlink="">
      <xdr:nvSpPr>
        <xdr:cNvPr id="215" name="PTObj_DBranchName_1_20">
          <a:extLst>
            <a:ext uri="{FF2B5EF4-FFF2-40B4-BE49-F238E27FC236}">
              <a16:creationId xmlns:a16="http://schemas.microsoft.com/office/drawing/2014/main" id="{1A37124D-4289-49B0-99F0-0BE801253490}"/>
            </a:ext>
          </a:extLst>
        </xdr:cNvPr>
        <xdr:cNvSpPr txBox="1"/>
      </xdr:nvSpPr>
      <xdr:spPr>
        <a:xfrm>
          <a:off x="6005322" y="9239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7</xdr:col>
      <xdr:colOff>127</xdr:colOff>
      <xdr:row>46</xdr:row>
      <xdr:rowOff>90170</xdr:rowOff>
    </xdr:from>
    <xdr:to>
      <xdr:col>7</xdr:col>
      <xdr:colOff>190627</xdr:colOff>
      <xdr:row>47</xdr:row>
      <xdr:rowOff>90170</xdr:rowOff>
    </xdr:to>
    <xdr:sp macro="_xll.PtreeEvent_ObjectClick" textlink="">
      <xdr:nvSpPr>
        <xdr:cNvPr id="220" name="PTObj_DNode_1_22">
          <a:extLst>
            <a:ext uri="{FF2B5EF4-FFF2-40B4-BE49-F238E27FC236}">
              <a16:creationId xmlns:a16="http://schemas.microsoft.com/office/drawing/2014/main" id="{E2B2EC91-B799-46C2-A14F-5C9B3AB18713}"/>
            </a:ext>
          </a:extLst>
        </xdr:cNvPr>
        <xdr:cNvSpPr/>
      </xdr:nvSpPr>
      <xdr:spPr>
        <a:xfrm rot="-5400000">
          <a:off x="8810752" y="961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46</xdr:row>
      <xdr:rowOff>95107</xdr:rowOff>
    </xdr:from>
    <xdr:ext cx="175753" cy="180627"/>
    <xdr:sp macro="_xll.PtreeEvent_ObjectClick" textlink="">
      <xdr:nvSpPr>
        <xdr:cNvPr id="223" name="PTObj_DBranchName_1_22">
          <a:extLst>
            <a:ext uri="{FF2B5EF4-FFF2-40B4-BE49-F238E27FC236}">
              <a16:creationId xmlns:a16="http://schemas.microsoft.com/office/drawing/2014/main" id="{724F0852-1DAE-4FF0-959E-C44A746E26A9}"/>
            </a:ext>
          </a:extLst>
        </xdr:cNvPr>
        <xdr:cNvSpPr txBox="1"/>
      </xdr:nvSpPr>
      <xdr:spPr>
        <a:xfrm>
          <a:off x="7548372" y="9620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50</xdr:row>
      <xdr:rowOff>90170</xdr:rowOff>
    </xdr:from>
    <xdr:to>
      <xdr:col>6</xdr:col>
      <xdr:colOff>190627</xdr:colOff>
      <xdr:row>51</xdr:row>
      <xdr:rowOff>90170</xdr:rowOff>
    </xdr:to>
    <xdr:sp macro="_xll.PtreeEvent_ObjectClick" textlink="">
      <xdr:nvSpPr>
        <xdr:cNvPr id="224" name="PTObj_DNode_1_23">
          <a:extLst>
            <a:ext uri="{FF2B5EF4-FFF2-40B4-BE49-F238E27FC236}">
              <a16:creationId xmlns:a16="http://schemas.microsoft.com/office/drawing/2014/main" id="{E6F7CEF9-B711-44A0-B753-0A81F6833018}"/>
            </a:ext>
          </a:extLst>
        </xdr:cNvPr>
        <xdr:cNvSpPr/>
      </xdr:nvSpPr>
      <xdr:spPr>
        <a:xfrm rot="-5400000">
          <a:off x="7267702" y="1037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50</xdr:row>
      <xdr:rowOff>95107</xdr:rowOff>
    </xdr:from>
    <xdr:ext cx="175753" cy="180627"/>
    <xdr:sp macro="_xll.PtreeEvent_ObjectClick" textlink="">
      <xdr:nvSpPr>
        <xdr:cNvPr id="227" name="PTObj_DBranchName_1_23">
          <a:extLst>
            <a:ext uri="{FF2B5EF4-FFF2-40B4-BE49-F238E27FC236}">
              <a16:creationId xmlns:a16="http://schemas.microsoft.com/office/drawing/2014/main" id="{DC1E8936-FC34-47B4-9F63-3347CD96465C}"/>
            </a:ext>
          </a:extLst>
        </xdr:cNvPr>
        <xdr:cNvSpPr txBox="1"/>
      </xdr:nvSpPr>
      <xdr:spPr>
        <a:xfrm>
          <a:off x="6005322" y="10382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40</xdr:row>
      <xdr:rowOff>90170</xdr:rowOff>
    </xdr:from>
    <xdr:to>
      <xdr:col>7</xdr:col>
      <xdr:colOff>190627</xdr:colOff>
      <xdr:row>41</xdr:row>
      <xdr:rowOff>90170</xdr:rowOff>
    </xdr:to>
    <xdr:sp macro="_xll.PtreeEvent_ObjectClick" textlink="">
      <xdr:nvSpPr>
        <xdr:cNvPr id="228" name="PTObj_DNode_1_21">
          <a:extLst>
            <a:ext uri="{FF2B5EF4-FFF2-40B4-BE49-F238E27FC236}">
              <a16:creationId xmlns:a16="http://schemas.microsoft.com/office/drawing/2014/main" id="{6365A5CF-2A5E-4D43-A120-2C710F1D01E3}"/>
            </a:ext>
          </a:extLst>
        </xdr:cNvPr>
        <xdr:cNvSpPr/>
      </xdr:nvSpPr>
      <xdr:spPr>
        <a:xfrm>
          <a:off x="8810752" y="8853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40</xdr:row>
      <xdr:rowOff>95107</xdr:rowOff>
    </xdr:from>
    <xdr:ext cx="196592" cy="180627"/>
    <xdr:sp macro="_xll.PtreeEvent_ObjectClick" textlink="">
      <xdr:nvSpPr>
        <xdr:cNvPr id="231" name="PTObj_DBranchName_1_21">
          <a:extLst>
            <a:ext uri="{FF2B5EF4-FFF2-40B4-BE49-F238E27FC236}">
              <a16:creationId xmlns:a16="http://schemas.microsoft.com/office/drawing/2014/main" id="{C408D5F9-2CE1-4AC7-B788-2C1F98891C3C}"/>
            </a:ext>
          </a:extLst>
        </xdr:cNvPr>
        <xdr:cNvSpPr txBox="1"/>
      </xdr:nvSpPr>
      <xdr:spPr>
        <a:xfrm>
          <a:off x="7548372" y="8858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38</xdr:row>
      <xdr:rowOff>90170</xdr:rowOff>
    </xdr:from>
    <xdr:to>
      <xdr:col>8</xdr:col>
      <xdr:colOff>190627</xdr:colOff>
      <xdr:row>39</xdr:row>
      <xdr:rowOff>90170</xdr:rowOff>
    </xdr:to>
    <xdr:sp macro="_xll.PtreeEvent_ObjectClick" textlink="">
      <xdr:nvSpPr>
        <xdr:cNvPr id="232" name="PTObj_DNode_1_24">
          <a:extLst>
            <a:ext uri="{FF2B5EF4-FFF2-40B4-BE49-F238E27FC236}">
              <a16:creationId xmlns:a16="http://schemas.microsoft.com/office/drawing/2014/main" id="{8F8A0BB9-6650-4A53-9BD7-1825EB87546B}"/>
            </a:ext>
          </a:extLst>
        </xdr:cNvPr>
        <xdr:cNvSpPr/>
      </xdr:nvSpPr>
      <xdr:spPr>
        <a:xfrm rot="-5400000">
          <a:off x="10353802" y="885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38</xdr:row>
      <xdr:rowOff>95107</xdr:rowOff>
    </xdr:from>
    <xdr:ext cx="196592" cy="180627"/>
    <xdr:sp macro="_xll.PtreeEvent_ObjectClick" textlink="">
      <xdr:nvSpPr>
        <xdr:cNvPr id="235" name="PTObj_DBranchName_1_24">
          <a:extLst>
            <a:ext uri="{FF2B5EF4-FFF2-40B4-BE49-F238E27FC236}">
              <a16:creationId xmlns:a16="http://schemas.microsoft.com/office/drawing/2014/main" id="{EEFC985D-7182-42DE-A5FF-E6A2C3CA3EC7}"/>
            </a:ext>
          </a:extLst>
        </xdr:cNvPr>
        <xdr:cNvSpPr txBox="1"/>
      </xdr:nvSpPr>
      <xdr:spPr>
        <a:xfrm>
          <a:off x="9091422" y="8858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42</xdr:row>
      <xdr:rowOff>90170</xdr:rowOff>
    </xdr:from>
    <xdr:to>
      <xdr:col>8</xdr:col>
      <xdr:colOff>190627</xdr:colOff>
      <xdr:row>43</xdr:row>
      <xdr:rowOff>90170</xdr:rowOff>
    </xdr:to>
    <xdr:sp macro="_xll.PtreeEvent_ObjectClick" textlink="">
      <xdr:nvSpPr>
        <xdr:cNvPr id="236" name="PTObj_DNode_1_37">
          <a:extLst>
            <a:ext uri="{FF2B5EF4-FFF2-40B4-BE49-F238E27FC236}">
              <a16:creationId xmlns:a16="http://schemas.microsoft.com/office/drawing/2014/main" id="{CF48CFD3-33BB-4ED4-906F-F427FB4E7B0C}"/>
            </a:ext>
          </a:extLst>
        </xdr:cNvPr>
        <xdr:cNvSpPr/>
      </xdr:nvSpPr>
      <xdr:spPr>
        <a:xfrm rot="-5400000">
          <a:off x="10353802" y="961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42</xdr:row>
      <xdr:rowOff>95107</xdr:rowOff>
    </xdr:from>
    <xdr:ext cx="175754" cy="180627"/>
    <xdr:sp macro="_xll.PtreeEvent_ObjectClick" textlink="">
      <xdr:nvSpPr>
        <xdr:cNvPr id="239" name="PTObj_DBranchName_1_37">
          <a:extLst>
            <a:ext uri="{FF2B5EF4-FFF2-40B4-BE49-F238E27FC236}">
              <a16:creationId xmlns:a16="http://schemas.microsoft.com/office/drawing/2014/main" id="{3C25BA6B-BAF2-4ADB-B010-853C89021AA5}"/>
            </a:ext>
          </a:extLst>
        </xdr:cNvPr>
        <xdr:cNvSpPr txBox="1"/>
      </xdr:nvSpPr>
      <xdr:spPr>
        <a:xfrm>
          <a:off x="9091422" y="96201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12</xdr:row>
      <xdr:rowOff>90170</xdr:rowOff>
    </xdr:from>
    <xdr:to>
      <xdr:col>7</xdr:col>
      <xdr:colOff>190627</xdr:colOff>
      <xdr:row>13</xdr:row>
      <xdr:rowOff>90170</xdr:rowOff>
    </xdr:to>
    <xdr:sp macro="_xll.PtreeEvent_ObjectClick" textlink="">
      <xdr:nvSpPr>
        <xdr:cNvPr id="244" name="PTObj_DNode_1_10">
          <a:extLst>
            <a:ext uri="{FF2B5EF4-FFF2-40B4-BE49-F238E27FC236}">
              <a16:creationId xmlns:a16="http://schemas.microsoft.com/office/drawing/2014/main" id="{EBE24D26-D767-4C53-9A24-2FAA9744166C}"/>
            </a:ext>
          </a:extLst>
        </xdr:cNvPr>
        <xdr:cNvSpPr/>
      </xdr:nvSpPr>
      <xdr:spPr>
        <a:xfrm>
          <a:off x="8810752" y="1995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12</xdr:row>
      <xdr:rowOff>95107</xdr:rowOff>
    </xdr:from>
    <xdr:ext cx="196592" cy="180627"/>
    <xdr:sp macro="_xll.PtreeEvent_ObjectClick" textlink="">
      <xdr:nvSpPr>
        <xdr:cNvPr id="247" name="PTObj_DBranchName_1_10">
          <a:extLst>
            <a:ext uri="{FF2B5EF4-FFF2-40B4-BE49-F238E27FC236}">
              <a16:creationId xmlns:a16="http://schemas.microsoft.com/office/drawing/2014/main" id="{83EF24D7-1CF6-441F-9CB9-B57C2B0E214D}"/>
            </a:ext>
          </a:extLst>
        </xdr:cNvPr>
        <xdr:cNvSpPr txBox="1"/>
      </xdr:nvSpPr>
      <xdr:spPr>
        <a:xfrm>
          <a:off x="7548372" y="2000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10</xdr:row>
      <xdr:rowOff>90170</xdr:rowOff>
    </xdr:from>
    <xdr:to>
      <xdr:col>8</xdr:col>
      <xdr:colOff>190627</xdr:colOff>
      <xdr:row>11</xdr:row>
      <xdr:rowOff>90170</xdr:rowOff>
    </xdr:to>
    <xdr:sp macro="_xll.PtreeEvent_ObjectClick" textlink="">
      <xdr:nvSpPr>
        <xdr:cNvPr id="248" name="PTObj_DNode_1_38">
          <a:extLst>
            <a:ext uri="{FF2B5EF4-FFF2-40B4-BE49-F238E27FC236}">
              <a16:creationId xmlns:a16="http://schemas.microsoft.com/office/drawing/2014/main" id="{45236587-4AF7-4C79-850B-69FC5DBFA5DA}"/>
            </a:ext>
          </a:extLst>
        </xdr:cNvPr>
        <xdr:cNvSpPr/>
      </xdr:nvSpPr>
      <xdr:spPr>
        <a:xfrm rot="-5400000">
          <a:off x="10353802" y="199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10</xdr:row>
      <xdr:rowOff>95107</xdr:rowOff>
    </xdr:from>
    <xdr:ext cx="196592" cy="180627"/>
    <xdr:sp macro="_xll.PtreeEvent_ObjectClick" textlink="">
      <xdr:nvSpPr>
        <xdr:cNvPr id="251" name="PTObj_DBranchName_1_38">
          <a:extLst>
            <a:ext uri="{FF2B5EF4-FFF2-40B4-BE49-F238E27FC236}">
              <a16:creationId xmlns:a16="http://schemas.microsoft.com/office/drawing/2014/main" id="{0728A78F-39BA-4704-A3B7-8B72BF5E96EF}"/>
            </a:ext>
          </a:extLst>
        </xdr:cNvPr>
        <xdr:cNvSpPr txBox="1"/>
      </xdr:nvSpPr>
      <xdr:spPr>
        <a:xfrm>
          <a:off x="9091422" y="2000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14</xdr:row>
      <xdr:rowOff>90170</xdr:rowOff>
    </xdr:from>
    <xdr:to>
      <xdr:col>8</xdr:col>
      <xdr:colOff>190627</xdr:colOff>
      <xdr:row>15</xdr:row>
      <xdr:rowOff>90170</xdr:rowOff>
    </xdr:to>
    <xdr:sp macro="_xll.PtreeEvent_ObjectClick" textlink="">
      <xdr:nvSpPr>
        <xdr:cNvPr id="252" name="PTObj_DNode_1_39">
          <a:extLst>
            <a:ext uri="{FF2B5EF4-FFF2-40B4-BE49-F238E27FC236}">
              <a16:creationId xmlns:a16="http://schemas.microsoft.com/office/drawing/2014/main" id="{7FC5148F-01E5-4F6B-BC30-84B191E5127D}"/>
            </a:ext>
          </a:extLst>
        </xdr:cNvPr>
        <xdr:cNvSpPr/>
      </xdr:nvSpPr>
      <xdr:spPr>
        <a:xfrm rot="-5400000">
          <a:off x="10353802" y="275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14</xdr:row>
      <xdr:rowOff>95107</xdr:rowOff>
    </xdr:from>
    <xdr:ext cx="175754" cy="180627"/>
    <xdr:sp macro="_xll.PtreeEvent_ObjectClick" textlink="">
      <xdr:nvSpPr>
        <xdr:cNvPr id="255" name="PTObj_DBranchName_1_39">
          <a:extLst>
            <a:ext uri="{FF2B5EF4-FFF2-40B4-BE49-F238E27FC236}">
              <a16:creationId xmlns:a16="http://schemas.microsoft.com/office/drawing/2014/main" id="{A2E09CCF-2270-4850-84C2-AA12626663D2}"/>
            </a:ext>
          </a:extLst>
        </xdr:cNvPr>
        <xdr:cNvSpPr txBox="1"/>
      </xdr:nvSpPr>
      <xdr:spPr>
        <a:xfrm>
          <a:off x="9091422" y="27621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28</xdr:row>
      <xdr:rowOff>90170</xdr:rowOff>
    </xdr:from>
    <xdr:to>
      <xdr:col>6</xdr:col>
      <xdr:colOff>190627</xdr:colOff>
      <xdr:row>29</xdr:row>
      <xdr:rowOff>90170</xdr:rowOff>
    </xdr:to>
    <xdr:sp macro="_xll.PtreeEvent_ObjectClick" textlink="">
      <xdr:nvSpPr>
        <xdr:cNvPr id="260" name="PTObj_DNode_1_9">
          <a:extLst>
            <a:ext uri="{FF2B5EF4-FFF2-40B4-BE49-F238E27FC236}">
              <a16:creationId xmlns:a16="http://schemas.microsoft.com/office/drawing/2014/main" id="{E63ECA43-0F3C-41AE-A5A7-2EAFCC68DD21}"/>
            </a:ext>
          </a:extLst>
        </xdr:cNvPr>
        <xdr:cNvSpPr/>
      </xdr:nvSpPr>
      <xdr:spPr>
        <a:xfrm>
          <a:off x="7267702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28</xdr:row>
      <xdr:rowOff>95107</xdr:rowOff>
    </xdr:from>
    <xdr:ext cx="175753" cy="180627"/>
    <xdr:sp macro="_xll.PtreeEvent_ObjectClick" textlink="">
      <xdr:nvSpPr>
        <xdr:cNvPr id="263" name="PTObj_DBranchName_1_9">
          <a:extLst>
            <a:ext uri="{FF2B5EF4-FFF2-40B4-BE49-F238E27FC236}">
              <a16:creationId xmlns:a16="http://schemas.microsoft.com/office/drawing/2014/main" id="{7A0A3EFD-40C4-4594-A0FA-204E978A47D4}"/>
            </a:ext>
          </a:extLst>
        </xdr:cNvPr>
        <xdr:cNvSpPr txBox="1"/>
      </xdr:nvSpPr>
      <xdr:spPr>
        <a:xfrm>
          <a:off x="6005322" y="5429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24</xdr:row>
      <xdr:rowOff>90170</xdr:rowOff>
    </xdr:from>
    <xdr:to>
      <xdr:col>7</xdr:col>
      <xdr:colOff>190627</xdr:colOff>
      <xdr:row>25</xdr:row>
      <xdr:rowOff>90170</xdr:rowOff>
    </xdr:to>
    <xdr:sp macro="_xll.PtreeEvent_ObjectClick" textlink="">
      <xdr:nvSpPr>
        <xdr:cNvPr id="264" name="PTObj_DNode_1_40">
          <a:extLst>
            <a:ext uri="{FF2B5EF4-FFF2-40B4-BE49-F238E27FC236}">
              <a16:creationId xmlns:a16="http://schemas.microsoft.com/office/drawing/2014/main" id="{282C060A-2984-4A1A-AC9F-45A0FA1B861E}"/>
            </a:ext>
          </a:extLst>
        </xdr:cNvPr>
        <xdr:cNvSpPr/>
      </xdr:nvSpPr>
      <xdr:spPr>
        <a:xfrm>
          <a:off x="8810752" y="466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24</xdr:row>
      <xdr:rowOff>95107</xdr:rowOff>
    </xdr:from>
    <xdr:ext cx="196592" cy="180627"/>
    <xdr:sp macro="_xll.PtreeEvent_ObjectClick" textlink="">
      <xdr:nvSpPr>
        <xdr:cNvPr id="267" name="PTObj_DBranchName_1_40">
          <a:extLst>
            <a:ext uri="{FF2B5EF4-FFF2-40B4-BE49-F238E27FC236}">
              <a16:creationId xmlns:a16="http://schemas.microsoft.com/office/drawing/2014/main" id="{0702666E-66A5-4B6A-9ABE-5E728595FA73}"/>
            </a:ext>
          </a:extLst>
        </xdr:cNvPr>
        <xdr:cNvSpPr txBox="1"/>
      </xdr:nvSpPr>
      <xdr:spPr>
        <a:xfrm>
          <a:off x="7548372" y="4667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22</xdr:row>
      <xdr:rowOff>90170</xdr:rowOff>
    </xdr:from>
    <xdr:to>
      <xdr:col>8</xdr:col>
      <xdr:colOff>190627</xdr:colOff>
      <xdr:row>23</xdr:row>
      <xdr:rowOff>90170</xdr:rowOff>
    </xdr:to>
    <xdr:sp macro="_xll.PtreeEvent_ObjectClick" textlink="">
      <xdr:nvSpPr>
        <xdr:cNvPr id="268" name="PTObj_DNode_1_41">
          <a:extLst>
            <a:ext uri="{FF2B5EF4-FFF2-40B4-BE49-F238E27FC236}">
              <a16:creationId xmlns:a16="http://schemas.microsoft.com/office/drawing/2014/main" id="{87B12C18-C08E-46BC-A5ED-DAE913718DA4}"/>
            </a:ext>
          </a:extLst>
        </xdr:cNvPr>
        <xdr:cNvSpPr/>
      </xdr:nvSpPr>
      <xdr:spPr>
        <a:xfrm rot="-5400000">
          <a:off x="10353802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22</xdr:row>
      <xdr:rowOff>95107</xdr:rowOff>
    </xdr:from>
    <xdr:ext cx="196592" cy="180627"/>
    <xdr:sp macro="_xll.PtreeEvent_ObjectClick" textlink="">
      <xdr:nvSpPr>
        <xdr:cNvPr id="271" name="PTObj_DBranchName_1_41">
          <a:extLst>
            <a:ext uri="{FF2B5EF4-FFF2-40B4-BE49-F238E27FC236}">
              <a16:creationId xmlns:a16="http://schemas.microsoft.com/office/drawing/2014/main" id="{CC9346E2-8C35-434C-9A73-0C6D7D445B02}"/>
            </a:ext>
          </a:extLst>
        </xdr:cNvPr>
        <xdr:cNvSpPr txBox="1"/>
      </xdr:nvSpPr>
      <xdr:spPr>
        <a:xfrm>
          <a:off x="9091422" y="42861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26</xdr:row>
      <xdr:rowOff>90170</xdr:rowOff>
    </xdr:from>
    <xdr:to>
      <xdr:col>8</xdr:col>
      <xdr:colOff>190627</xdr:colOff>
      <xdr:row>27</xdr:row>
      <xdr:rowOff>90170</xdr:rowOff>
    </xdr:to>
    <xdr:sp macro="_xll.PtreeEvent_ObjectClick" textlink="">
      <xdr:nvSpPr>
        <xdr:cNvPr id="272" name="PTObj_DNode_1_42">
          <a:extLst>
            <a:ext uri="{FF2B5EF4-FFF2-40B4-BE49-F238E27FC236}">
              <a16:creationId xmlns:a16="http://schemas.microsoft.com/office/drawing/2014/main" id="{706A8C68-AC42-47F4-BE62-A15C567F2F56}"/>
            </a:ext>
          </a:extLst>
        </xdr:cNvPr>
        <xdr:cNvSpPr/>
      </xdr:nvSpPr>
      <xdr:spPr>
        <a:xfrm rot="-5400000">
          <a:off x="1035380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26</xdr:row>
      <xdr:rowOff>95107</xdr:rowOff>
    </xdr:from>
    <xdr:ext cx="175753" cy="180627"/>
    <xdr:sp macro="_xll.PtreeEvent_ObjectClick" textlink="">
      <xdr:nvSpPr>
        <xdr:cNvPr id="275" name="PTObj_DBranchName_1_42">
          <a:extLst>
            <a:ext uri="{FF2B5EF4-FFF2-40B4-BE49-F238E27FC236}">
              <a16:creationId xmlns:a16="http://schemas.microsoft.com/office/drawing/2014/main" id="{982D0853-8A52-4052-89CD-D6629AA4196F}"/>
            </a:ext>
          </a:extLst>
        </xdr:cNvPr>
        <xdr:cNvSpPr txBox="1"/>
      </xdr:nvSpPr>
      <xdr:spPr>
        <a:xfrm>
          <a:off x="9091422" y="5048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30</xdr:row>
      <xdr:rowOff>90170</xdr:rowOff>
    </xdr:from>
    <xdr:to>
      <xdr:col>7</xdr:col>
      <xdr:colOff>190627</xdr:colOff>
      <xdr:row>31</xdr:row>
      <xdr:rowOff>90170</xdr:rowOff>
    </xdr:to>
    <xdr:sp macro="_xll.PtreeEvent_ObjectClick" textlink="">
      <xdr:nvSpPr>
        <xdr:cNvPr id="276" name="PTObj_DNode_1_43">
          <a:extLst>
            <a:ext uri="{FF2B5EF4-FFF2-40B4-BE49-F238E27FC236}">
              <a16:creationId xmlns:a16="http://schemas.microsoft.com/office/drawing/2014/main" id="{EDE88D9A-3E03-43D8-9095-3A621E83ED45}"/>
            </a:ext>
          </a:extLst>
        </xdr:cNvPr>
        <xdr:cNvSpPr/>
      </xdr:nvSpPr>
      <xdr:spPr>
        <a:xfrm rot="-5400000">
          <a:off x="8810752" y="5805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30</xdr:row>
      <xdr:rowOff>95107</xdr:rowOff>
    </xdr:from>
    <xdr:ext cx="175753" cy="180627"/>
    <xdr:sp macro="_xll.PtreeEvent_ObjectClick" textlink="">
      <xdr:nvSpPr>
        <xdr:cNvPr id="279" name="PTObj_DBranchName_1_43">
          <a:extLst>
            <a:ext uri="{FF2B5EF4-FFF2-40B4-BE49-F238E27FC236}">
              <a16:creationId xmlns:a16="http://schemas.microsoft.com/office/drawing/2014/main" id="{5135FF4D-BEF0-44B2-ADCA-9D34595168A7}"/>
            </a:ext>
          </a:extLst>
        </xdr:cNvPr>
        <xdr:cNvSpPr txBox="1"/>
      </xdr:nvSpPr>
      <xdr:spPr>
        <a:xfrm>
          <a:off x="7548372" y="5810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34</xdr:row>
      <xdr:rowOff>90170</xdr:rowOff>
    </xdr:from>
    <xdr:to>
      <xdr:col>5</xdr:col>
      <xdr:colOff>190627</xdr:colOff>
      <xdr:row>35</xdr:row>
      <xdr:rowOff>90170</xdr:rowOff>
    </xdr:to>
    <xdr:sp macro="_xll.PtreeEvent_ObjectClick" textlink="">
      <xdr:nvSpPr>
        <xdr:cNvPr id="280" name="PTObj_DNode_1_5">
          <a:extLst>
            <a:ext uri="{FF2B5EF4-FFF2-40B4-BE49-F238E27FC236}">
              <a16:creationId xmlns:a16="http://schemas.microsoft.com/office/drawing/2014/main" id="{579D5DA1-981D-426C-9EAD-2BDF54020EC6}"/>
            </a:ext>
          </a:extLst>
        </xdr:cNvPr>
        <xdr:cNvSpPr/>
      </xdr:nvSpPr>
      <xdr:spPr>
        <a:xfrm rot="-5400000">
          <a:off x="5724652" y="656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34</xdr:row>
      <xdr:rowOff>95107</xdr:rowOff>
    </xdr:from>
    <xdr:ext cx="175753" cy="180627"/>
    <xdr:sp macro="_xll.PtreeEvent_ObjectClick" textlink="">
      <xdr:nvSpPr>
        <xdr:cNvPr id="283" name="PTObj_DBranchName_1_5">
          <a:extLst>
            <a:ext uri="{FF2B5EF4-FFF2-40B4-BE49-F238E27FC236}">
              <a16:creationId xmlns:a16="http://schemas.microsoft.com/office/drawing/2014/main" id="{7F8C8F79-F3BA-462C-B128-4CF416D9FA81}"/>
            </a:ext>
          </a:extLst>
        </xdr:cNvPr>
        <xdr:cNvSpPr txBox="1"/>
      </xdr:nvSpPr>
      <xdr:spPr>
        <a:xfrm>
          <a:off x="4471797" y="6572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5</xdr:col>
      <xdr:colOff>127</xdr:colOff>
      <xdr:row>54</xdr:row>
      <xdr:rowOff>90170</xdr:rowOff>
    </xdr:from>
    <xdr:to>
      <xdr:col>5</xdr:col>
      <xdr:colOff>190627</xdr:colOff>
      <xdr:row>55</xdr:row>
      <xdr:rowOff>90170</xdr:rowOff>
    </xdr:to>
    <xdr:sp macro="_xll.PtreeEvent_ObjectClick" textlink="">
      <xdr:nvSpPr>
        <xdr:cNvPr id="284" name="PTObj_DNode_1_25">
          <a:extLst>
            <a:ext uri="{FF2B5EF4-FFF2-40B4-BE49-F238E27FC236}">
              <a16:creationId xmlns:a16="http://schemas.microsoft.com/office/drawing/2014/main" id="{59AB65B2-1282-4513-9DA8-1A887E18CCAE}"/>
            </a:ext>
          </a:extLst>
        </xdr:cNvPr>
        <xdr:cNvSpPr/>
      </xdr:nvSpPr>
      <xdr:spPr>
        <a:xfrm rot="-5400000">
          <a:off x="5724652" y="10377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54</xdr:row>
      <xdr:rowOff>95107</xdr:rowOff>
    </xdr:from>
    <xdr:ext cx="175753" cy="180627"/>
    <xdr:sp macro="_xll.PtreeEvent_ObjectClick" textlink="">
      <xdr:nvSpPr>
        <xdr:cNvPr id="287" name="PTObj_DBranchName_1_25">
          <a:extLst>
            <a:ext uri="{FF2B5EF4-FFF2-40B4-BE49-F238E27FC236}">
              <a16:creationId xmlns:a16="http://schemas.microsoft.com/office/drawing/2014/main" id="{A98EB9D7-13FB-4DFD-AC98-5C48D9322582}"/>
            </a:ext>
          </a:extLst>
        </xdr:cNvPr>
        <xdr:cNvSpPr txBox="1"/>
      </xdr:nvSpPr>
      <xdr:spPr>
        <a:xfrm>
          <a:off x="4471797" y="10382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12</xdr:row>
      <xdr:rowOff>185420</xdr:rowOff>
    </xdr:from>
    <xdr:to>
      <xdr:col>3</xdr:col>
      <xdr:colOff>127</xdr:colOff>
      <xdr:row>12</xdr:row>
      <xdr:rowOff>185420</xdr:rowOff>
    </xdr:to>
    <xdr:cxnSp macro="_xll.PtreeEvent_ObjectClick">
      <xdr:nvCxnSpPr>
        <xdr:cNvPr id="3" name="PTObj_DBranchHLine_2_1">
          <a:extLst>
            <a:ext uri="{FF2B5EF4-FFF2-40B4-BE49-F238E27FC236}">
              <a16:creationId xmlns:a16="http://schemas.microsoft.com/office/drawing/2014/main" id="{AD3F6C71-6B2C-4E16-B759-B9CDF45BE280}"/>
            </a:ext>
          </a:extLst>
        </xdr:cNvPr>
        <xdr:cNvCxnSpPr/>
      </xdr:nvCxnSpPr>
      <xdr:spPr>
        <a:xfrm>
          <a:off x="1397000" y="2471420"/>
          <a:ext cx="93675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12</xdr:row>
      <xdr:rowOff>90170</xdr:rowOff>
    </xdr:from>
    <xdr:to>
      <xdr:col>3</xdr:col>
      <xdr:colOff>190627</xdr:colOff>
      <xdr:row>13</xdr:row>
      <xdr:rowOff>90170</xdr:rowOff>
    </xdr:to>
    <xdr:sp macro="_xll.PtreeEvent_ObjectClick" textlink="">
      <xdr:nvSpPr>
        <xdr:cNvPr id="2" name="PTObj_DNode_2_1">
          <a:extLst>
            <a:ext uri="{FF2B5EF4-FFF2-40B4-BE49-F238E27FC236}">
              <a16:creationId xmlns:a16="http://schemas.microsoft.com/office/drawing/2014/main" id="{973D7B1E-9672-4179-AA83-D75798E6CA74}"/>
            </a:ext>
          </a:extLst>
        </xdr:cNvPr>
        <xdr:cNvSpPr/>
      </xdr:nvSpPr>
      <xdr:spPr>
        <a:xfrm rot="-5400000">
          <a:off x="2333752" y="237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215900</xdr:colOff>
      <xdr:row>12</xdr:row>
      <xdr:rowOff>95107</xdr:rowOff>
    </xdr:from>
    <xdr:ext cx="457112" cy="180627"/>
    <xdr:sp macro="_xll.PtreeEvent_ObjectClick" textlink="">
      <xdr:nvSpPr>
        <xdr:cNvPr id="4" name="PTObj_DBranchName_2_1">
          <a:extLst>
            <a:ext uri="{FF2B5EF4-FFF2-40B4-BE49-F238E27FC236}">
              <a16:creationId xmlns:a16="http://schemas.microsoft.com/office/drawing/2014/main" id="{CB33A00B-6893-4640-A64E-612827492C4C}"/>
            </a:ext>
          </a:extLst>
        </xdr:cNvPr>
        <xdr:cNvSpPr txBox="1"/>
      </xdr:nvSpPr>
      <xdr:spPr>
        <a:xfrm>
          <a:off x="1435100" y="2381107"/>
          <a:ext cx="45711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New Tree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B853-96A4-4170-93D6-BCAFDFE2BEC9}">
  <dimension ref="C11:I56"/>
  <sheetViews>
    <sheetView tabSelected="1" topLeftCell="A28" zoomScale="80" zoomScaleNormal="80" workbookViewId="0">
      <selection activeCell="J55" sqref="J55"/>
    </sheetView>
  </sheetViews>
  <sheetFormatPr defaultRowHeight="15" x14ac:dyDescent="0.25"/>
  <cols>
    <col min="3" max="3" width="21.5703125" customWidth="1"/>
    <col min="4" max="5" width="23" customWidth="1"/>
    <col min="6" max="9" width="23.140625" customWidth="1"/>
  </cols>
  <sheetData>
    <row r="11" spans="7:9" ht="15" customHeight="1" x14ac:dyDescent="0.25">
      <c r="H11" s="9">
        <v>0.05</v>
      </c>
      <c r="I11" s="5" t="e">
        <f ca="1">_xll.PTreeNodeProbability(treeCalc_1!$F$2,38)</f>
        <v>#VALUE!</v>
      </c>
    </row>
    <row r="12" spans="7:9" ht="15" customHeight="1" x14ac:dyDescent="0.25">
      <c r="H12" s="6">
        <v>0</v>
      </c>
      <c r="I12" s="4" t="e">
        <f ca="1">_xll.PTreeNodeValue(treeCalc_1!$F$2,38)</f>
        <v>#VALUE!</v>
      </c>
    </row>
    <row r="13" spans="7:9" ht="15" customHeight="1" x14ac:dyDescent="0.25">
      <c r="G13" s="9">
        <v>0.2</v>
      </c>
      <c r="H13" s="7" t="s">
        <v>58</v>
      </c>
    </row>
    <row r="14" spans="7:9" ht="15" customHeight="1" x14ac:dyDescent="0.25">
      <c r="G14" s="6">
        <v>0</v>
      </c>
      <c r="H14" s="8" t="e">
        <f ca="1">_xll.PTreeNodeValue(treeCalc_1!$F$2,10)</f>
        <v>#VALUE!</v>
      </c>
    </row>
    <row r="15" spans="7:9" ht="15" customHeight="1" x14ac:dyDescent="0.25">
      <c r="H15" s="9">
        <v>0.95</v>
      </c>
      <c r="I15" s="5" t="e">
        <f ca="1">_xll.PTreeNodeProbability(treeCalc_1!$F$2,39)</f>
        <v>#VALUE!</v>
      </c>
    </row>
    <row r="16" spans="7:9" ht="15" customHeight="1" x14ac:dyDescent="0.25">
      <c r="H16" s="6">
        <v>0</v>
      </c>
      <c r="I16" s="4" t="e">
        <f ca="1">_xll.PTreeNodeValue(treeCalc_1!$F$2,39)</f>
        <v>#VALUE!</v>
      </c>
    </row>
    <row r="17" spans="5:9" ht="15" customHeight="1" x14ac:dyDescent="0.25">
      <c r="F17" s="9">
        <v>0.15</v>
      </c>
      <c r="G17" s="7" t="s">
        <v>55</v>
      </c>
    </row>
    <row r="18" spans="5:9" ht="15" customHeight="1" x14ac:dyDescent="0.25">
      <c r="F18" s="6">
        <v>0</v>
      </c>
      <c r="G18" s="8" t="e">
        <f ca="1">_xll.PTreeNodeValue(treeCalc_1!$F$2,8)</f>
        <v>#VALUE!</v>
      </c>
    </row>
    <row r="19" spans="5:9" ht="15" customHeight="1" x14ac:dyDescent="0.25">
      <c r="G19" s="9">
        <v>0.8</v>
      </c>
      <c r="H19" s="5" t="e">
        <f ca="1">_xll.PTreeNodeProbability(treeCalc_1!$F$2,11)</f>
        <v>#VALUE!</v>
      </c>
    </row>
    <row r="20" spans="5:9" ht="15" customHeight="1" x14ac:dyDescent="0.25">
      <c r="G20" s="6">
        <v>0</v>
      </c>
      <c r="H20" s="4" t="e">
        <f ca="1">_xll.PTreeNodeValue(treeCalc_1!$F$2,11)</f>
        <v>#VALUE!</v>
      </c>
    </row>
    <row r="21" spans="5:9" ht="15" customHeight="1" x14ac:dyDescent="0.25">
      <c r="E21" s="9">
        <v>0.01</v>
      </c>
      <c r="F21" s="7" t="s">
        <v>70</v>
      </c>
    </row>
    <row r="22" spans="5:9" ht="15" customHeight="1" x14ac:dyDescent="0.25">
      <c r="E22" s="6">
        <v>0</v>
      </c>
      <c r="F22" s="8" t="e">
        <f ca="1">_xll.PTreeNodeValue(treeCalc_1!$F$2,4)</f>
        <v>#VALUE!</v>
      </c>
    </row>
    <row r="23" spans="5:9" ht="15" customHeight="1" x14ac:dyDescent="0.25">
      <c r="H23" s="9">
        <v>0.05</v>
      </c>
      <c r="I23" s="5" t="e">
        <f ca="1">_xll.PTreeNodeProbability(treeCalc_1!$F$2,41)</f>
        <v>#VALUE!</v>
      </c>
    </row>
    <row r="24" spans="5:9" ht="15" customHeight="1" x14ac:dyDescent="0.25">
      <c r="H24" s="6">
        <v>0</v>
      </c>
      <c r="I24" s="4" t="e">
        <f ca="1">_xll.PTreeNodeValue(treeCalc_1!$F$2,41)</f>
        <v>#VALUE!</v>
      </c>
    </row>
    <row r="25" spans="5:9" ht="15" customHeight="1" x14ac:dyDescent="0.25">
      <c r="G25" s="9">
        <v>0.2</v>
      </c>
      <c r="H25" s="7" t="s">
        <v>58</v>
      </c>
    </row>
    <row r="26" spans="5:9" ht="15" customHeight="1" x14ac:dyDescent="0.25">
      <c r="G26" s="6">
        <v>0</v>
      </c>
      <c r="H26" s="8" t="e">
        <f ca="1">_xll.PTreeNodeValue(treeCalc_1!$F$2,40)</f>
        <v>#VALUE!</v>
      </c>
    </row>
    <row r="27" spans="5:9" ht="15" customHeight="1" x14ac:dyDescent="0.25">
      <c r="H27" s="9">
        <v>0.95</v>
      </c>
      <c r="I27" s="5" t="e">
        <f ca="1">_xll.PTreeNodeProbability(treeCalc_1!$F$2,42)</f>
        <v>#VALUE!</v>
      </c>
    </row>
    <row r="28" spans="5:9" ht="15" customHeight="1" x14ac:dyDescent="0.25">
      <c r="H28" s="6">
        <v>0</v>
      </c>
      <c r="I28" s="4" t="e">
        <f ca="1">_xll.PTreeNodeValue(treeCalc_1!$F$2,42)</f>
        <v>#VALUE!</v>
      </c>
    </row>
    <row r="29" spans="5:9" ht="15" customHeight="1" x14ac:dyDescent="0.25">
      <c r="F29" s="9">
        <v>0.85</v>
      </c>
      <c r="G29" s="7" t="s">
        <v>55</v>
      </c>
    </row>
    <row r="30" spans="5:9" ht="15" customHeight="1" x14ac:dyDescent="0.25">
      <c r="F30" s="6">
        <v>0</v>
      </c>
      <c r="G30" s="8" t="e">
        <f ca="1">_xll.PTreeNodeValue(treeCalc_1!$F$2,9)</f>
        <v>#VALUE!</v>
      </c>
    </row>
    <row r="31" spans="5:9" ht="15" customHeight="1" x14ac:dyDescent="0.25">
      <c r="G31" s="9">
        <v>0.8</v>
      </c>
      <c r="H31" s="5" t="e">
        <f ca="1">_xll.PTreeNodeProbability(treeCalc_1!$F$2,43)</f>
        <v>#VALUE!</v>
      </c>
    </row>
    <row r="32" spans="5:9" ht="15" customHeight="1" x14ac:dyDescent="0.25">
      <c r="G32" s="6">
        <v>0</v>
      </c>
      <c r="H32" s="4" t="e">
        <f ca="1">_xll.PTreeNodeValue(treeCalc_1!$F$2,43)</f>
        <v>#VALUE!</v>
      </c>
    </row>
    <row r="33" spans="3:9" ht="15" customHeight="1" x14ac:dyDescent="0.25">
      <c r="D33" s="9">
        <v>0.5</v>
      </c>
      <c r="E33" s="7" t="s">
        <v>72</v>
      </c>
    </row>
    <row r="34" spans="3:9" ht="15" customHeight="1" x14ac:dyDescent="0.25">
      <c r="D34" s="6">
        <v>0</v>
      </c>
      <c r="E34" s="8" t="e">
        <f ca="1">_xll.PTreeNodeValue(treeCalc_1!$F$2,2)</f>
        <v>#VALUE!</v>
      </c>
    </row>
    <row r="35" spans="3:9" ht="15" customHeight="1" x14ac:dyDescent="0.25">
      <c r="E35" s="9">
        <v>0.99</v>
      </c>
      <c r="F35" s="5" t="e">
        <f ca="1">_xll.PTreeNodeProbability(treeCalc_1!$F$2,5)</f>
        <v>#VALUE!</v>
      </c>
    </row>
    <row r="36" spans="3:9" ht="15" customHeight="1" x14ac:dyDescent="0.25">
      <c r="E36" s="6">
        <v>0</v>
      </c>
      <c r="F36" s="4" t="e">
        <f ca="1">_xll.PTreeNodeValue(treeCalc_1!$F$2,5)</f>
        <v>#VALUE!</v>
      </c>
    </row>
    <row r="37" spans="3:9" ht="15" customHeight="1" x14ac:dyDescent="0.25">
      <c r="C37" s="6"/>
      <c r="D37" s="7" t="s">
        <v>48</v>
      </c>
    </row>
    <row r="38" spans="3:9" ht="15" customHeight="1" x14ac:dyDescent="0.25">
      <c r="C38" s="6"/>
      <c r="D38" s="8" t="e">
        <f ca="1">_xll.PTreeNodeValue(treeCalc_1!$F$2,1)</f>
        <v>#VALUE!</v>
      </c>
    </row>
    <row r="39" spans="3:9" ht="15" customHeight="1" x14ac:dyDescent="0.25">
      <c r="H39" s="9">
        <v>0.1</v>
      </c>
      <c r="I39" s="5" t="e">
        <f ca="1">_xll.PTreeNodeProbability(treeCalc_1!$F$2,24)</f>
        <v>#VALUE!</v>
      </c>
    </row>
    <row r="40" spans="3:9" ht="15" customHeight="1" x14ac:dyDescent="0.25">
      <c r="H40" s="6">
        <v>0</v>
      </c>
      <c r="I40" s="4" t="e">
        <f ca="1">_xll.PTreeNodeValue(treeCalc_1!$F$2,24)</f>
        <v>#VALUE!</v>
      </c>
    </row>
    <row r="41" spans="3:9" ht="15" customHeight="1" x14ac:dyDescent="0.25">
      <c r="G41" s="9">
        <v>0.3</v>
      </c>
      <c r="H41" s="7" t="s">
        <v>58</v>
      </c>
    </row>
    <row r="42" spans="3:9" ht="15" customHeight="1" x14ac:dyDescent="0.25">
      <c r="G42" s="6">
        <v>0</v>
      </c>
      <c r="H42" s="8" t="e">
        <f ca="1">_xll.PTreeNodeValue(treeCalc_1!$F$2,21)</f>
        <v>#VALUE!</v>
      </c>
    </row>
    <row r="43" spans="3:9" ht="15" customHeight="1" x14ac:dyDescent="0.25">
      <c r="H43" s="9">
        <v>0.9</v>
      </c>
      <c r="I43" s="5" t="e">
        <f ca="1">_xll.PTreeNodeProbability(treeCalc_1!$F$2,37)</f>
        <v>#VALUE!</v>
      </c>
    </row>
    <row r="44" spans="3:9" ht="15" customHeight="1" x14ac:dyDescent="0.25">
      <c r="H44" s="6">
        <v>0</v>
      </c>
      <c r="I44" s="4" t="e">
        <f ca="1">_xll.PTreeNodeValue(treeCalc_1!$F$2,37)</f>
        <v>#VALUE!</v>
      </c>
    </row>
    <row r="45" spans="3:9" ht="15" customHeight="1" x14ac:dyDescent="0.25">
      <c r="F45" s="9">
        <v>0.3</v>
      </c>
      <c r="G45" s="7" t="s">
        <v>55</v>
      </c>
    </row>
    <row r="46" spans="3:9" ht="15" customHeight="1" x14ac:dyDescent="0.25">
      <c r="F46" s="6">
        <v>0</v>
      </c>
      <c r="G46" s="8" t="e">
        <f ca="1">_xll.PTreeNodeValue(treeCalc_1!$F$2,20)</f>
        <v>#VALUE!</v>
      </c>
    </row>
    <row r="47" spans="3:9" ht="15" customHeight="1" x14ac:dyDescent="0.25">
      <c r="G47" s="9">
        <v>0.7</v>
      </c>
      <c r="H47" s="5" t="e">
        <f ca="1">_xll.PTreeNodeProbability(treeCalc_1!$F$2,22)</f>
        <v>#VALUE!</v>
      </c>
    </row>
    <row r="48" spans="3:9" ht="15" customHeight="1" x14ac:dyDescent="0.25">
      <c r="G48" s="6">
        <v>0</v>
      </c>
      <c r="H48" s="4" t="e">
        <f ca="1">_xll.PTreeNodeValue(treeCalc_1!$F$2,22)</f>
        <v>#VALUE!</v>
      </c>
    </row>
    <row r="49" spans="4:7" ht="15" customHeight="1" x14ac:dyDescent="0.25">
      <c r="E49" s="9">
        <v>0.04</v>
      </c>
      <c r="F49" s="7" t="s">
        <v>70</v>
      </c>
    </row>
    <row r="50" spans="4:7" ht="15" customHeight="1" x14ac:dyDescent="0.25">
      <c r="E50" s="6">
        <v>0</v>
      </c>
      <c r="F50" s="8" t="e">
        <f ca="1">_xll.PTreeNodeValue(treeCalc_1!$F$2,36)</f>
        <v>#VALUE!</v>
      </c>
    </row>
    <row r="51" spans="4:7" ht="15" customHeight="1" x14ac:dyDescent="0.25">
      <c r="F51" s="9">
        <v>0.7</v>
      </c>
      <c r="G51" s="5" t="e">
        <f ca="1">_xll.PTreeNodeProbability(treeCalc_1!$F$2,23)</f>
        <v>#VALUE!</v>
      </c>
    </row>
    <row r="52" spans="4:7" ht="15" customHeight="1" x14ac:dyDescent="0.25">
      <c r="F52" s="6">
        <v>0</v>
      </c>
      <c r="G52" s="4" t="e">
        <f ca="1">_xll.PTreeNodeValue(treeCalc_1!$F$2,23)</f>
        <v>#VALUE!</v>
      </c>
    </row>
    <row r="53" spans="4:7" ht="15" customHeight="1" x14ac:dyDescent="0.25">
      <c r="D53" s="9">
        <v>0.5</v>
      </c>
      <c r="E53" s="7" t="s">
        <v>69</v>
      </c>
    </row>
    <row r="54" spans="4:7" ht="15" customHeight="1" x14ac:dyDescent="0.25">
      <c r="D54" s="6">
        <v>0</v>
      </c>
      <c r="E54" s="8" t="e">
        <f ca="1">_xll.PTreeNodeValue(treeCalc_1!$F$2,3)</f>
        <v>#VALUE!</v>
      </c>
    </row>
    <row r="55" spans="4:7" ht="15" customHeight="1" x14ac:dyDescent="0.25">
      <c r="E55" s="9">
        <v>0.96</v>
      </c>
      <c r="F55" s="5" t="e">
        <f ca="1">_xll.PTreeNodeProbability(treeCalc_1!$F$2,25)</f>
        <v>#VALUE!</v>
      </c>
    </row>
    <row r="56" spans="4:7" ht="15" customHeight="1" x14ac:dyDescent="0.25">
      <c r="E56" s="6">
        <v>0</v>
      </c>
      <c r="F56" s="4" t="e">
        <f ca="1">_xll.PTreeNodeValue(treeCalc_1!$F$2,25)</f>
        <v>#VALUE!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7C10-E212-4CBF-BE61-97610BF3E5B8}">
  <dimension ref="C13:D14"/>
  <sheetViews>
    <sheetView workbookViewId="0">
      <selection activeCell="E15" sqref="E15"/>
    </sheetView>
  </sheetViews>
  <sheetFormatPr defaultRowHeight="15" x14ac:dyDescent="0.25"/>
  <cols>
    <col min="3" max="4" width="16.7109375" customWidth="1"/>
  </cols>
  <sheetData>
    <row r="13" spans="3:4" ht="15" customHeight="1" x14ac:dyDescent="0.25">
      <c r="C13" s="6"/>
      <c r="D13" s="5"/>
    </row>
    <row r="14" spans="3:4" ht="15" customHeight="1" x14ac:dyDescent="0.25">
      <c r="C14" s="6"/>
      <c r="D1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CAD2-A6C8-4B0C-8F96-DCB1DBDD2189}">
  <dimension ref="A1:P11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37</v>
      </c>
      <c r="E1" s="2" t="s">
        <v>9</v>
      </c>
      <c r="F1" s="2">
        <v>3</v>
      </c>
      <c r="H1" s="2" t="s">
        <v>16</v>
      </c>
      <c r="I1" s="1" t="s">
        <v>43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Sheet3!#REF!</f>
        <v>#REF!</v>
      </c>
      <c r="E2" s="2" t="s">
        <v>11</v>
      </c>
      <c r="F2" s="2" t="e">
        <f ca="1">_xll.PTreeEvaluate5(B3,$L$11,$J$11,$K$11,$N$11,$G$11,,L1)</f>
        <v>#VALUE!</v>
      </c>
    </row>
    <row r="3" spans="1:16" x14ac:dyDescent="0.25">
      <c r="A3" s="2" t="s">
        <v>3</v>
      </c>
      <c r="B3" s="2" t="s">
        <v>60</v>
      </c>
      <c r="E3" s="2" t="s">
        <v>12</v>
      </c>
      <c r="F3" s="1" t="s">
        <v>39</v>
      </c>
      <c r="H3" s="2" t="s">
        <v>17</v>
      </c>
      <c r="I3" s="3" t="s">
        <v>41</v>
      </c>
    </row>
    <row r="4" spans="1:16" x14ac:dyDescent="0.25">
      <c r="A4" s="2" t="s">
        <v>4</v>
      </c>
      <c r="B4" s="2" t="s">
        <v>38</v>
      </c>
      <c r="E4" s="2" t="s">
        <v>13</v>
      </c>
      <c r="F4" s="1" t="s">
        <v>40</v>
      </c>
      <c r="H4" s="2" t="s">
        <v>18</v>
      </c>
      <c r="I4" s="1" t="s">
        <v>42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40</v>
      </c>
      <c r="H5" s="2" t="s">
        <v>19</v>
      </c>
      <c r="I5" s="3" t="s">
        <v>41</v>
      </c>
    </row>
    <row r="6" spans="1:16" x14ac:dyDescent="0.25">
      <c r="A6" s="2" t="s">
        <v>6</v>
      </c>
      <c r="E6" s="2" t="s">
        <v>15</v>
      </c>
      <c r="F6" s="1" t="s">
        <v>39</v>
      </c>
      <c r="H6" s="2" t="s">
        <v>20</v>
      </c>
      <c r="I6" s="1" t="s">
        <v>42</v>
      </c>
    </row>
    <row r="7" spans="1:16" x14ac:dyDescent="0.25">
      <c r="A7" s="2" t="s">
        <v>7</v>
      </c>
      <c r="E7" s="2" t="s">
        <v>10</v>
      </c>
      <c r="F7" s="1" t="s">
        <v>59</v>
      </c>
    </row>
    <row r="8" spans="1:16" x14ac:dyDescent="0.25">
      <c r="A8" s="2" t="s">
        <v>8</v>
      </c>
      <c r="B8" s="2">
        <v>1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>
        <f>Sheet3!$D$14</f>
        <v>0</v>
      </c>
      <c r="B11" s="2" t="str">
        <f>B1</f>
        <v>New Tree</v>
      </c>
      <c r="C11" s="2">
        <v>0</v>
      </c>
      <c r="H11" s="2" t="s">
        <v>44</v>
      </c>
      <c r="I11" s="2" t="s">
        <v>44</v>
      </c>
      <c r="J11" s="2">
        <f>Sheet3!$C$14</f>
        <v>0</v>
      </c>
      <c r="K11" s="2">
        <f>Sheet3!$C$13</f>
        <v>0</v>
      </c>
      <c r="L11" s="2" t="s">
        <v>46</v>
      </c>
      <c r="M11" s="1" t="s">
        <v>45</v>
      </c>
      <c r="P11" s="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B69C-139D-422E-A349-8620715495D1}">
  <dimension ref="A1:P5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1</v>
      </c>
      <c r="B1" s="1" t="s">
        <v>61</v>
      </c>
      <c r="E1" s="2" t="s">
        <v>9</v>
      </c>
      <c r="F1" s="2">
        <v>3</v>
      </c>
      <c r="H1" s="2" t="s">
        <v>16</v>
      </c>
      <c r="I1" s="1" t="s">
        <v>43</v>
      </c>
      <c r="K1" s="2" t="s">
        <v>21</v>
      </c>
      <c r="L1" s="2">
        <v>100</v>
      </c>
    </row>
    <row r="2" spans="1:16" x14ac:dyDescent="0.25">
      <c r="A2" s="2" t="s">
        <v>2</v>
      </c>
      <c r="B2" s="2" t="e">
        <f>Sheet1!#REF!</f>
        <v>#REF!</v>
      </c>
      <c r="E2" s="2" t="s">
        <v>11</v>
      </c>
      <c r="F2" s="2" t="e">
        <f ca="1">_xll.PTreeEvaluate5(B3,$L$11:$L$53,$J$11:$J$53,$K$11:$K$53,$N$11:$N$53,$G$11:$G$53,,L1)</f>
        <v>#VALUE!</v>
      </c>
    </row>
    <row r="3" spans="1:16" x14ac:dyDescent="0.25">
      <c r="A3" s="2" t="s">
        <v>3</v>
      </c>
      <c r="B3" s="2" t="s">
        <v>47</v>
      </c>
      <c r="E3" s="2" t="s">
        <v>12</v>
      </c>
      <c r="F3" s="1" t="s">
        <v>39</v>
      </c>
      <c r="H3" s="2" t="s">
        <v>17</v>
      </c>
      <c r="I3" s="3" t="s">
        <v>41</v>
      </c>
    </row>
    <row r="4" spans="1:16" x14ac:dyDescent="0.25">
      <c r="A4" s="2" t="s">
        <v>4</v>
      </c>
      <c r="B4" s="2" t="s">
        <v>38</v>
      </c>
      <c r="E4" s="2" t="s">
        <v>13</v>
      </c>
      <c r="F4" s="1" t="s">
        <v>40</v>
      </c>
      <c r="H4" s="2" t="s">
        <v>18</v>
      </c>
      <c r="I4" s="1" t="s">
        <v>42</v>
      </c>
    </row>
    <row r="5" spans="1:16" x14ac:dyDescent="0.25">
      <c r="A5" s="2" t="s">
        <v>5</v>
      </c>
      <c r="B5" s="2">
        <v>0</v>
      </c>
      <c r="E5" s="2" t="s">
        <v>14</v>
      </c>
      <c r="F5" s="1" t="s">
        <v>40</v>
      </c>
      <c r="H5" s="2" t="s">
        <v>19</v>
      </c>
      <c r="I5" s="3" t="s">
        <v>41</v>
      </c>
    </row>
    <row r="6" spans="1:16" x14ac:dyDescent="0.25">
      <c r="A6" s="2" t="s">
        <v>6</v>
      </c>
      <c r="E6" s="2" t="s">
        <v>15</v>
      </c>
      <c r="F6" s="1" t="s">
        <v>39</v>
      </c>
      <c r="H6" s="2" t="s">
        <v>20</v>
      </c>
      <c r="I6" s="1" t="s">
        <v>42</v>
      </c>
    </row>
    <row r="7" spans="1:16" x14ac:dyDescent="0.25">
      <c r="A7" s="2" t="s">
        <v>7</v>
      </c>
      <c r="E7" s="2" t="s">
        <v>10</v>
      </c>
      <c r="F7" s="1" t="s">
        <v>0</v>
      </c>
    </row>
    <row r="8" spans="1:16" x14ac:dyDescent="0.25">
      <c r="A8" s="2" t="s">
        <v>8</v>
      </c>
      <c r="B8" s="2">
        <v>43</v>
      </c>
    </row>
    <row r="10" spans="1:16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25">
      <c r="A11" s="2" t="e">
        <f ca="1">Sheet1!$D$38</f>
        <v>#VALUE!</v>
      </c>
      <c r="B11" s="2" t="str">
        <f>B1</f>
        <v>Training Watched</v>
      </c>
      <c r="C11" s="2">
        <v>0</v>
      </c>
      <c r="I11" s="2" t="s">
        <v>44</v>
      </c>
      <c r="J11" s="2">
        <f>Sheet1!$C$38</f>
        <v>0</v>
      </c>
      <c r="K11" s="2">
        <f>Sheet1!$C$37</f>
        <v>0</v>
      </c>
      <c r="L11" s="2" t="s">
        <v>49</v>
      </c>
      <c r="M11" s="1" t="s">
        <v>45</v>
      </c>
      <c r="O11" s="2" t="str">
        <f>Sheet1!$D$37</f>
        <v>Chance</v>
      </c>
      <c r="P11" s="2" t="b">
        <v>0</v>
      </c>
    </row>
    <row r="12" spans="1:16" x14ac:dyDescent="0.25">
      <c r="A12" s="2" t="e">
        <f ca="1">Sheet1!$E$34</f>
        <v>#VALUE!</v>
      </c>
      <c r="B12" s="1" t="s">
        <v>50</v>
      </c>
      <c r="C12" s="2">
        <v>0</v>
      </c>
      <c r="I12" s="2" t="s">
        <v>44</v>
      </c>
      <c r="J12" s="2">
        <f>Sheet1!$D$34</f>
        <v>0</v>
      </c>
      <c r="K12" s="2">
        <f>Sheet1!$D$33</f>
        <v>0.5</v>
      </c>
      <c r="L12" s="2" t="s">
        <v>53</v>
      </c>
      <c r="M12" s="1" t="s">
        <v>45</v>
      </c>
      <c r="O12" s="2" t="str">
        <f>Sheet1!$E$33</f>
        <v>Accident Occurs</v>
      </c>
      <c r="P12" s="2" t="b">
        <v>0</v>
      </c>
    </row>
    <row r="13" spans="1:16" x14ac:dyDescent="0.25">
      <c r="A13" s="2" t="e">
        <f ca="1">Sheet1!$E$54</f>
        <v>#VALUE!</v>
      </c>
      <c r="B13" s="1" t="s">
        <v>51</v>
      </c>
      <c r="C13" s="2">
        <v>0</v>
      </c>
      <c r="I13" s="2" t="s">
        <v>44</v>
      </c>
      <c r="J13" s="2">
        <f>Sheet1!$D$54</f>
        <v>0</v>
      </c>
      <c r="K13" s="2">
        <f>Sheet1!$D$53</f>
        <v>0.5</v>
      </c>
      <c r="L13" s="2" t="s">
        <v>64</v>
      </c>
      <c r="M13" s="1" t="s">
        <v>45</v>
      </c>
      <c r="O13" s="2" t="str">
        <f>Sheet1!$E$53</f>
        <v>Accident occurs</v>
      </c>
      <c r="P13" s="2" t="b">
        <v>0</v>
      </c>
    </row>
    <row r="14" spans="1:16" x14ac:dyDescent="0.25">
      <c r="A14" s="2" t="e">
        <f ca="1">Sheet1!$F$22</f>
        <v>#VALUE!</v>
      </c>
      <c r="B14" s="1" t="s">
        <v>50</v>
      </c>
      <c r="C14" s="2">
        <v>0</v>
      </c>
      <c r="I14" s="2" t="s">
        <v>44</v>
      </c>
      <c r="J14" s="2">
        <f>Sheet1!$E$22</f>
        <v>0</v>
      </c>
      <c r="K14" s="2">
        <f>Sheet1!$E$21</f>
        <v>0.01</v>
      </c>
      <c r="L14" s="2" t="s">
        <v>54</v>
      </c>
      <c r="M14" s="1" t="s">
        <v>45</v>
      </c>
      <c r="O14" s="2" t="str">
        <f>Sheet1!$F$21</f>
        <v>Distracted Driver</v>
      </c>
      <c r="P14" s="2" t="b">
        <v>0</v>
      </c>
    </row>
    <row r="15" spans="1:16" x14ac:dyDescent="0.25">
      <c r="A15" s="2" t="e">
        <f ca="1">Sheet1!$F$36</f>
        <v>#VALUE!</v>
      </c>
      <c r="B15" s="1" t="s">
        <v>51</v>
      </c>
      <c r="C15" s="2">
        <v>0</v>
      </c>
      <c r="H15" s="2" t="s">
        <v>44</v>
      </c>
      <c r="I15" s="2" t="s">
        <v>44</v>
      </c>
      <c r="J15" s="2">
        <f>Sheet1!$E$36</f>
        <v>0</v>
      </c>
      <c r="K15" s="2">
        <f>Sheet1!$E$35</f>
        <v>0.99</v>
      </c>
      <c r="L15" s="2" t="s">
        <v>52</v>
      </c>
      <c r="M15" s="1" t="s">
        <v>45</v>
      </c>
      <c r="P15" s="2" t="b">
        <v>0</v>
      </c>
    </row>
    <row r="16" spans="1:16" x14ac:dyDescent="0.25">
      <c r="B16" s="1"/>
      <c r="M16" s="1"/>
    </row>
    <row r="17" spans="1:16" x14ac:dyDescent="0.25">
      <c r="B17" s="1"/>
      <c r="M17" s="1"/>
    </row>
    <row r="18" spans="1:16" x14ac:dyDescent="0.25">
      <c r="A18" s="2" t="e">
        <f ca="1">Sheet1!$G$18</f>
        <v>#VALUE!</v>
      </c>
      <c r="B18" s="1" t="s">
        <v>50</v>
      </c>
      <c r="C18" s="2">
        <v>0</v>
      </c>
      <c r="I18" s="2" t="s">
        <v>44</v>
      </c>
      <c r="J18" s="2">
        <f>Sheet1!$F$18</f>
        <v>0</v>
      </c>
      <c r="K18" s="2">
        <f>Sheet1!$F$17</f>
        <v>0.15</v>
      </c>
      <c r="L18" s="2" t="s">
        <v>57</v>
      </c>
      <c r="M18" s="1" t="s">
        <v>45</v>
      </c>
      <c r="O18" s="2" t="str">
        <f>Sheet1!$G$17</f>
        <v>Injuries</v>
      </c>
      <c r="P18" s="2" t="b">
        <v>0</v>
      </c>
    </row>
    <row r="19" spans="1:16" x14ac:dyDescent="0.25">
      <c r="A19" s="2" t="e">
        <f ca="1">Sheet1!$G$30</f>
        <v>#VALUE!</v>
      </c>
      <c r="B19" s="1" t="s">
        <v>51</v>
      </c>
      <c r="C19" s="2">
        <v>0</v>
      </c>
      <c r="I19" s="2" t="s">
        <v>44</v>
      </c>
      <c r="J19" s="2">
        <f>Sheet1!$F$30</f>
        <v>0</v>
      </c>
      <c r="K19" s="2">
        <f>Sheet1!$F$29</f>
        <v>0.85</v>
      </c>
      <c r="L19" s="2" t="s">
        <v>75</v>
      </c>
      <c r="M19" s="1" t="s">
        <v>45</v>
      </c>
      <c r="O19" s="2" t="str">
        <f>Sheet1!$G$29</f>
        <v>Injuries</v>
      </c>
      <c r="P19" s="2" t="b">
        <v>0</v>
      </c>
    </row>
    <row r="20" spans="1:16" x14ac:dyDescent="0.25">
      <c r="A20" s="2" t="e">
        <f ca="1">Sheet1!$H$14</f>
        <v>#VALUE!</v>
      </c>
      <c r="B20" s="1" t="s">
        <v>50</v>
      </c>
      <c r="C20" s="2">
        <v>0</v>
      </c>
      <c r="I20" s="2" t="s">
        <v>44</v>
      </c>
      <c r="J20" s="2">
        <f>Sheet1!$G$14</f>
        <v>0</v>
      </c>
      <c r="K20" s="2">
        <f>Sheet1!$G$13</f>
        <v>0.2</v>
      </c>
      <c r="L20" s="2" t="s">
        <v>74</v>
      </c>
      <c r="M20" s="1" t="s">
        <v>45</v>
      </c>
      <c r="O20" s="2" t="str">
        <f>Sheet1!$H$13</f>
        <v>Deaths</v>
      </c>
      <c r="P20" s="2" t="b">
        <v>0</v>
      </c>
    </row>
    <row r="21" spans="1:16" x14ac:dyDescent="0.25">
      <c r="A21" s="2" t="e">
        <f ca="1">Sheet1!$H$20</f>
        <v>#VALUE!</v>
      </c>
      <c r="B21" s="1" t="s">
        <v>51</v>
      </c>
      <c r="C21" s="2">
        <v>0</v>
      </c>
      <c r="H21" s="2" t="s">
        <v>44</v>
      </c>
      <c r="I21" s="2" t="s">
        <v>44</v>
      </c>
      <c r="J21" s="2">
        <f>Sheet1!$G$20</f>
        <v>0</v>
      </c>
      <c r="K21" s="2">
        <f>Sheet1!$G$19</f>
        <v>0.8</v>
      </c>
      <c r="L21" s="2" t="s">
        <v>56</v>
      </c>
      <c r="M21" s="1" t="s">
        <v>45</v>
      </c>
      <c r="P21" s="2" t="b">
        <v>0</v>
      </c>
    </row>
    <row r="22" spans="1:16" x14ac:dyDescent="0.25">
      <c r="B22" s="1"/>
      <c r="M22" s="1"/>
    </row>
    <row r="23" spans="1:16" x14ac:dyDescent="0.25">
      <c r="B23" s="1"/>
      <c r="M23" s="1"/>
    </row>
    <row r="24" spans="1:16" x14ac:dyDescent="0.25">
      <c r="B24" s="1"/>
      <c r="M24" s="1"/>
    </row>
    <row r="25" spans="1:16" x14ac:dyDescent="0.25">
      <c r="B25" s="1"/>
      <c r="M25" s="1"/>
    </row>
    <row r="26" spans="1:16" x14ac:dyDescent="0.25">
      <c r="B26" s="1"/>
      <c r="M26" s="1"/>
    </row>
    <row r="27" spans="1:16" x14ac:dyDescent="0.25">
      <c r="B27" s="1"/>
      <c r="M27" s="1"/>
    </row>
    <row r="28" spans="1:16" x14ac:dyDescent="0.25">
      <c r="B28" s="1"/>
      <c r="M28" s="1"/>
    </row>
    <row r="29" spans="1:16" x14ac:dyDescent="0.25">
      <c r="B29" s="1"/>
      <c r="M29" s="1"/>
    </row>
    <row r="30" spans="1:16" x14ac:dyDescent="0.25">
      <c r="A30" s="2" t="e">
        <f ca="1">Sheet1!$G$46</f>
        <v>#VALUE!</v>
      </c>
      <c r="B30" s="1" t="s">
        <v>50</v>
      </c>
      <c r="C30" s="2">
        <v>0</v>
      </c>
      <c r="I30" s="2" t="s">
        <v>44</v>
      </c>
      <c r="J30" s="2">
        <f>Sheet1!$F$46</f>
        <v>0</v>
      </c>
      <c r="K30" s="2">
        <f>Sheet1!$F$45</f>
        <v>0.3</v>
      </c>
      <c r="L30" s="2" t="s">
        <v>68</v>
      </c>
      <c r="M30" s="1" t="s">
        <v>45</v>
      </c>
      <c r="O30" s="2" t="str">
        <f>Sheet1!$G$45</f>
        <v>Injuries</v>
      </c>
      <c r="P30" s="2" t="b">
        <v>0</v>
      </c>
    </row>
    <row r="31" spans="1:16" x14ac:dyDescent="0.25">
      <c r="A31" s="2" t="e">
        <f ca="1">Sheet1!$H$42</f>
        <v>#VALUE!</v>
      </c>
      <c r="B31" s="1" t="s">
        <v>50</v>
      </c>
      <c r="C31" s="2">
        <v>0</v>
      </c>
      <c r="I31" s="2" t="s">
        <v>44</v>
      </c>
      <c r="J31" s="2">
        <f>Sheet1!$G$42</f>
        <v>0</v>
      </c>
      <c r="K31" s="2">
        <f>Sheet1!$G$41</f>
        <v>0.3</v>
      </c>
      <c r="L31" s="2" t="s">
        <v>71</v>
      </c>
      <c r="M31" s="1" t="s">
        <v>45</v>
      </c>
      <c r="O31" s="2" t="str">
        <f>Sheet1!$H$41</f>
        <v>Deaths</v>
      </c>
      <c r="P31" s="2" t="b">
        <v>0</v>
      </c>
    </row>
    <row r="32" spans="1:16" x14ac:dyDescent="0.25">
      <c r="A32" s="2" t="e">
        <f ca="1">Sheet1!$H$48</f>
        <v>#VALUE!</v>
      </c>
      <c r="B32" s="1" t="s">
        <v>51</v>
      </c>
      <c r="C32" s="2">
        <v>0</v>
      </c>
      <c r="H32" s="2" t="s">
        <v>44</v>
      </c>
      <c r="I32" s="2" t="s">
        <v>44</v>
      </c>
      <c r="J32" s="2">
        <f>Sheet1!$G$48</f>
        <v>0</v>
      </c>
      <c r="K32" s="2">
        <f>Sheet1!$G$47</f>
        <v>0.7</v>
      </c>
      <c r="L32" s="2" t="s">
        <v>63</v>
      </c>
      <c r="M32" s="1" t="s">
        <v>45</v>
      </c>
      <c r="P32" s="2" t="b">
        <v>0</v>
      </c>
    </row>
    <row r="33" spans="1:16" x14ac:dyDescent="0.25">
      <c r="A33" s="2" t="e">
        <f ca="1">Sheet1!$G$52</f>
        <v>#VALUE!</v>
      </c>
      <c r="B33" s="1" t="s">
        <v>51</v>
      </c>
      <c r="C33" s="2">
        <v>0</v>
      </c>
      <c r="H33" s="2" t="s">
        <v>44</v>
      </c>
      <c r="I33" s="2" t="s">
        <v>44</v>
      </c>
      <c r="J33" s="2">
        <f>Sheet1!$F$52</f>
        <v>0</v>
      </c>
      <c r="K33" s="2">
        <f>Sheet1!$F$51</f>
        <v>0.7</v>
      </c>
      <c r="L33" s="2" t="s">
        <v>65</v>
      </c>
      <c r="M33" s="1" t="s">
        <v>45</v>
      </c>
      <c r="P33" s="2" t="b">
        <v>0</v>
      </c>
    </row>
    <row r="34" spans="1:16" x14ac:dyDescent="0.25">
      <c r="A34" s="2" t="e">
        <f ca="1">Sheet1!$I$40</f>
        <v>#VALUE!</v>
      </c>
      <c r="B34" s="1" t="s">
        <v>50</v>
      </c>
      <c r="C34" s="2">
        <v>0</v>
      </c>
      <c r="H34" s="2" t="s">
        <v>44</v>
      </c>
      <c r="I34" s="2" t="s">
        <v>44</v>
      </c>
      <c r="J34" s="2">
        <f>Sheet1!$H$40</f>
        <v>0</v>
      </c>
      <c r="K34" s="2">
        <f>Sheet1!$H$39</f>
        <v>0.1</v>
      </c>
      <c r="L34" s="2" t="s">
        <v>62</v>
      </c>
      <c r="M34" s="1" t="s">
        <v>45</v>
      </c>
      <c r="P34" s="2" t="b">
        <v>0</v>
      </c>
    </row>
    <row r="35" spans="1:16" x14ac:dyDescent="0.25">
      <c r="A35" s="2" t="e">
        <f ca="1">Sheet1!$F$56</f>
        <v>#VALUE!</v>
      </c>
      <c r="B35" s="1" t="s">
        <v>51</v>
      </c>
      <c r="C35" s="2">
        <v>0</v>
      </c>
      <c r="H35" s="2" t="s">
        <v>44</v>
      </c>
      <c r="I35" s="2" t="s">
        <v>44</v>
      </c>
      <c r="J35" s="2">
        <f>Sheet1!$E$56</f>
        <v>0</v>
      </c>
      <c r="K35" s="2">
        <f>Sheet1!$E$55</f>
        <v>0.96</v>
      </c>
      <c r="L35" s="2" t="s">
        <v>66</v>
      </c>
      <c r="M35" s="1" t="s">
        <v>45</v>
      </c>
      <c r="P35" s="2" t="b">
        <v>0</v>
      </c>
    </row>
    <row r="36" spans="1:16" x14ac:dyDescent="0.25">
      <c r="B36" s="1"/>
      <c r="M36" s="1"/>
    </row>
    <row r="37" spans="1:16" x14ac:dyDescent="0.25">
      <c r="B37" s="1"/>
      <c r="M37" s="1"/>
    </row>
    <row r="38" spans="1:16" x14ac:dyDescent="0.25">
      <c r="B38" s="1"/>
      <c r="M38" s="1"/>
    </row>
    <row r="39" spans="1:16" x14ac:dyDescent="0.25">
      <c r="B39" s="1"/>
      <c r="M39" s="1"/>
    </row>
    <row r="40" spans="1:16" x14ac:dyDescent="0.25">
      <c r="B40" s="1"/>
      <c r="M40" s="1"/>
    </row>
    <row r="41" spans="1:16" x14ac:dyDescent="0.25">
      <c r="B41" s="1"/>
      <c r="M41" s="1"/>
    </row>
    <row r="42" spans="1:16" x14ac:dyDescent="0.25">
      <c r="B42" s="1"/>
      <c r="M42" s="1"/>
    </row>
    <row r="43" spans="1:16" x14ac:dyDescent="0.25">
      <c r="B43" s="1"/>
      <c r="M43" s="1"/>
    </row>
    <row r="44" spans="1:16" x14ac:dyDescent="0.25">
      <c r="B44" s="1"/>
      <c r="M44" s="1"/>
    </row>
    <row r="45" spans="1:16" x14ac:dyDescent="0.25">
      <c r="B45" s="1"/>
      <c r="M45" s="1"/>
    </row>
    <row r="46" spans="1:16" x14ac:dyDescent="0.25">
      <c r="A46" s="2" t="e">
        <f ca="1">Sheet1!$F$50</f>
        <v>#VALUE!</v>
      </c>
      <c r="B46" s="1" t="s">
        <v>50</v>
      </c>
      <c r="C46" s="2">
        <v>0</v>
      </c>
      <c r="I46" s="2" t="s">
        <v>44</v>
      </c>
      <c r="J46" s="2">
        <f>Sheet1!$E$50</f>
        <v>0</v>
      </c>
      <c r="K46" s="2">
        <f>Sheet1!$E$49</f>
        <v>0.04</v>
      </c>
      <c r="L46" s="2" t="s">
        <v>67</v>
      </c>
      <c r="M46" s="1" t="s">
        <v>45</v>
      </c>
      <c r="O46" s="2" t="str">
        <f>Sheet1!$F$49</f>
        <v>Distracted Driver</v>
      </c>
      <c r="P46" s="2" t="b">
        <v>0</v>
      </c>
    </row>
    <row r="47" spans="1:16" x14ac:dyDescent="0.25">
      <c r="A47" s="2" t="e">
        <f ca="1">Sheet1!$I$44</f>
        <v>#VALUE!</v>
      </c>
      <c r="B47" s="1" t="s">
        <v>51</v>
      </c>
      <c r="C47" s="2">
        <v>0</v>
      </c>
      <c r="H47" s="2" t="s">
        <v>44</v>
      </c>
      <c r="I47" s="2" t="s">
        <v>44</v>
      </c>
      <c r="J47" s="2">
        <f>Sheet1!$H$44</f>
        <v>0</v>
      </c>
      <c r="K47" s="2">
        <f>Sheet1!$H$43</f>
        <v>0.9</v>
      </c>
      <c r="L47" s="2" t="s">
        <v>62</v>
      </c>
      <c r="M47" s="1" t="s">
        <v>45</v>
      </c>
      <c r="P47" s="2" t="b">
        <v>0</v>
      </c>
    </row>
    <row r="48" spans="1:16" x14ac:dyDescent="0.25">
      <c r="A48" s="2" t="e">
        <f ca="1">Sheet1!$I$12</f>
        <v>#VALUE!</v>
      </c>
      <c r="B48" s="1" t="s">
        <v>50</v>
      </c>
      <c r="C48" s="2">
        <v>0</v>
      </c>
      <c r="H48" s="2" t="s">
        <v>44</v>
      </c>
      <c r="I48" s="2" t="s">
        <v>44</v>
      </c>
      <c r="J48" s="2">
        <f>Sheet1!$H$12</f>
        <v>0</v>
      </c>
      <c r="K48" s="2">
        <f>Sheet1!$H$11</f>
        <v>0.05</v>
      </c>
      <c r="L48" s="2" t="s">
        <v>73</v>
      </c>
      <c r="M48" s="1" t="s">
        <v>45</v>
      </c>
      <c r="P48" s="2" t="b">
        <v>0</v>
      </c>
    </row>
    <row r="49" spans="1:16" x14ac:dyDescent="0.25">
      <c r="A49" s="2" t="e">
        <f ca="1">Sheet1!$I$16</f>
        <v>#VALUE!</v>
      </c>
      <c r="B49" s="1" t="s">
        <v>51</v>
      </c>
      <c r="C49" s="2">
        <v>0</v>
      </c>
      <c r="H49" s="2" t="s">
        <v>44</v>
      </c>
      <c r="I49" s="2" t="s">
        <v>44</v>
      </c>
      <c r="J49" s="2">
        <f>Sheet1!$H$16</f>
        <v>0</v>
      </c>
      <c r="K49" s="2">
        <f>Sheet1!$H$15</f>
        <v>0.95</v>
      </c>
      <c r="L49" s="2" t="s">
        <v>73</v>
      </c>
      <c r="M49" s="1" t="s">
        <v>45</v>
      </c>
      <c r="P49" s="2" t="b">
        <v>0</v>
      </c>
    </row>
    <row r="50" spans="1:16" x14ac:dyDescent="0.25">
      <c r="A50" s="2" t="e">
        <f ca="1">Sheet1!$H$26</f>
        <v>#VALUE!</v>
      </c>
      <c r="B50" s="1" t="s">
        <v>50</v>
      </c>
      <c r="C50" s="2">
        <v>0</v>
      </c>
      <c r="I50" s="2" t="s">
        <v>44</v>
      </c>
      <c r="J50" s="2">
        <f>Sheet1!$G$26</f>
        <v>0</v>
      </c>
      <c r="K50" s="2">
        <f>Sheet1!$G$25</f>
        <v>0.2</v>
      </c>
      <c r="L50" s="2" t="s">
        <v>76</v>
      </c>
      <c r="M50" s="1" t="s">
        <v>45</v>
      </c>
      <c r="O50" s="2" t="str">
        <f>Sheet1!$H$25</f>
        <v>Deaths</v>
      </c>
      <c r="P50" s="2" t="b">
        <v>0</v>
      </c>
    </row>
    <row r="51" spans="1:16" x14ac:dyDescent="0.25">
      <c r="A51" s="2" t="e">
        <f ca="1">Sheet1!$I$24</f>
        <v>#VALUE!</v>
      </c>
      <c r="B51" s="1" t="s">
        <v>50</v>
      </c>
      <c r="C51" s="2">
        <v>0</v>
      </c>
      <c r="H51" s="2" t="s">
        <v>44</v>
      </c>
      <c r="I51" s="2" t="s">
        <v>44</v>
      </c>
      <c r="J51" s="2">
        <f>Sheet1!$H$24</f>
        <v>0</v>
      </c>
      <c r="K51" s="2">
        <f>Sheet1!$H$23</f>
        <v>0.05</v>
      </c>
      <c r="L51" s="2" t="s">
        <v>77</v>
      </c>
      <c r="M51" s="1" t="s">
        <v>45</v>
      </c>
      <c r="P51" s="2" t="b">
        <v>0</v>
      </c>
    </row>
    <row r="52" spans="1:16" x14ac:dyDescent="0.25">
      <c r="A52" s="2" t="e">
        <f ca="1">Sheet1!$I$28</f>
        <v>#VALUE!</v>
      </c>
      <c r="B52" s="1" t="s">
        <v>51</v>
      </c>
      <c r="C52" s="2">
        <v>0</v>
      </c>
      <c r="H52" s="2" t="s">
        <v>44</v>
      </c>
      <c r="I52" s="2" t="s">
        <v>44</v>
      </c>
      <c r="J52" s="2">
        <f>Sheet1!$H$28</f>
        <v>0</v>
      </c>
      <c r="K52" s="2">
        <f>Sheet1!$H$27</f>
        <v>0.95</v>
      </c>
      <c r="L52" s="2" t="s">
        <v>77</v>
      </c>
      <c r="M52" s="1" t="s">
        <v>45</v>
      </c>
      <c r="P52" s="2" t="b">
        <v>0</v>
      </c>
    </row>
    <row r="53" spans="1:16" x14ac:dyDescent="0.25">
      <c r="A53" s="2" t="e">
        <f ca="1">Sheet1!$H$32</f>
        <v>#VALUE!</v>
      </c>
      <c r="B53" s="1" t="s">
        <v>51</v>
      </c>
      <c r="C53" s="2">
        <v>0</v>
      </c>
      <c r="H53" s="2" t="s">
        <v>44</v>
      </c>
      <c r="I53" s="2" t="s">
        <v>44</v>
      </c>
      <c r="J53" s="2">
        <f>Sheet1!$G$32</f>
        <v>0</v>
      </c>
      <c r="K53" s="2">
        <f>Sheet1!$G$31</f>
        <v>0.8</v>
      </c>
      <c r="L53" s="2" t="s">
        <v>78</v>
      </c>
      <c r="M53" s="1" t="s">
        <v>45</v>
      </c>
      <c r="P53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treeCalc_2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Glass, Dylan</dc:creator>
  <cp:lastModifiedBy>Glass, Dylan</cp:lastModifiedBy>
  <dcterms:created xsi:type="dcterms:W3CDTF">2020-12-04T23:05:39Z</dcterms:created>
  <dcterms:modified xsi:type="dcterms:W3CDTF">2020-12-04T23:56:29Z</dcterms:modified>
</cp:coreProperties>
</file>