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REYKATHOR2023\Basic Computer 2023\Module 2\Exercise\Excel\"/>
    </mc:Choice>
  </mc:AlternateContent>
  <xr:revisionPtr revIDLastSave="0" documentId="13_ncr:1_{6BA0FD43-D3BE-4F7B-90E8-5B945F45C780}" xr6:coauthVersionLast="47" xr6:coauthVersionMax="47" xr10:uidLastSave="{00000000-0000-0000-0000-000000000000}"/>
  <bookViews>
    <workbookView xWindow="-120" yWindow="-120" windowWidth="20730" windowHeight="11160" xr2:uid="{EFD8FA51-AC77-4F87-BF79-8703FCD05974}"/>
  </bookViews>
  <sheets>
    <sheet name="Review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1" i="1"/>
  <c r="L10" i="1"/>
  <c r="L9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2" i="1"/>
  <c r="G22" i="1"/>
  <c r="H23" i="1"/>
  <c r="G23" i="1"/>
  <c r="H24" i="1"/>
  <c r="G24" i="1"/>
  <c r="H25" i="1"/>
  <c r="G25" i="1"/>
  <c r="H26" i="1"/>
  <c r="G26" i="1"/>
  <c r="H27" i="1"/>
  <c r="G27" i="1"/>
  <c r="H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<sst xmlns="http://schemas.openxmlformats.org/spreadsheetml/2006/main" count="99" uniqueCount="76">
  <si>
    <t>ID #</t>
  </si>
  <si>
    <t>First name</t>
  </si>
  <si>
    <t>Last name</t>
  </si>
  <si>
    <t>Full name</t>
  </si>
  <si>
    <t>SOTHEAN</t>
  </si>
  <si>
    <t>PHEARAK</t>
  </si>
  <si>
    <t>SREY AEM</t>
  </si>
  <si>
    <t>SREYHON</t>
  </si>
  <si>
    <t>MONYRA</t>
  </si>
  <si>
    <t>SAOLEE</t>
  </si>
  <si>
    <t>CHET</t>
  </si>
  <si>
    <t>LANH</t>
  </si>
  <si>
    <t>LAMYAI</t>
  </si>
  <si>
    <t>MENG HOUR</t>
  </si>
  <si>
    <t>SREYNICH</t>
  </si>
  <si>
    <t>MENGHEANG</t>
  </si>
  <si>
    <t>CHANTHEA</t>
  </si>
  <si>
    <t>SARETH</t>
  </si>
  <si>
    <t>SINET</t>
  </si>
  <si>
    <t>SINY</t>
  </si>
  <si>
    <t>KUNTHY</t>
  </si>
  <si>
    <t>TOUN</t>
  </si>
  <si>
    <t>SOPHEA</t>
  </si>
  <si>
    <t>RIN</t>
  </si>
  <si>
    <t>THON</t>
  </si>
  <si>
    <t>NHORK</t>
  </si>
  <si>
    <t>RATHTEKA</t>
  </si>
  <si>
    <t>SARA</t>
  </si>
  <si>
    <t>VUN</t>
  </si>
  <si>
    <t>CHHOUN</t>
  </si>
  <si>
    <t>ENG</t>
  </si>
  <si>
    <t>HOURN</t>
  </si>
  <si>
    <t>KHIM</t>
  </si>
  <si>
    <t>KHOM</t>
  </si>
  <si>
    <t>LENG</t>
  </si>
  <si>
    <t>MAO</t>
  </si>
  <si>
    <t>PHALLA</t>
  </si>
  <si>
    <t>NORN</t>
  </si>
  <si>
    <t>OEUNG</t>
  </si>
  <si>
    <t>PENH</t>
  </si>
  <si>
    <t>PHO</t>
  </si>
  <si>
    <t>PHON</t>
  </si>
  <si>
    <t>SAROEURN</t>
  </si>
  <si>
    <t>SEM</t>
  </si>
  <si>
    <t>SEN</t>
  </si>
  <si>
    <t>SOPHAN</t>
  </si>
  <si>
    <t>SUON</t>
  </si>
  <si>
    <t>TAB</t>
  </si>
  <si>
    <t>THENG</t>
  </si>
  <si>
    <t>THY</t>
  </si>
  <si>
    <t>VANNDY</t>
  </si>
  <si>
    <t>VEY</t>
  </si>
  <si>
    <t>YIN</t>
  </si>
  <si>
    <t>ABC Staff list</t>
  </si>
  <si>
    <t>Date of birth</t>
  </si>
  <si>
    <t>Age</t>
  </si>
  <si>
    <t>Country</t>
  </si>
  <si>
    <t>Cambodia</t>
  </si>
  <si>
    <t>Chines</t>
  </si>
  <si>
    <t>France</t>
  </si>
  <si>
    <t>Instructions</t>
  </si>
  <si>
    <t>Find age of each staff</t>
  </si>
  <si>
    <t>Result</t>
  </si>
  <si>
    <t>Amount of Chines staff</t>
  </si>
  <si>
    <t>Amount of France staff</t>
  </si>
  <si>
    <t>Amount of Cambodia staff</t>
  </si>
  <si>
    <t xml:space="preserve">Staff ID </t>
  </si>
  <si>
    <t>23 Years</t>
  </si>
  <si>
    <t>Staff Salary</t>
  </si>
  <si>
    <t>Status</t>
  </si>
  <si>
    <t>Work</t>
  </si>
  <si>
    <t>ABC_Staff_239</t>
  </si>
  <si>
    <t>Find total of salary pay to Chines and France staff</t>
  </si>
  <si>
    <t>Total of Salary pay to all staff</t>
  </si>
  <si>
    <t>Retired</t>
  </si>
  <si>
    <t>Condition Formating ( Status Colume)
- If staff's age over than 50, condition formation will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</si>
</sst>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F800]dddd\,\ mmmm\ dd\,\ yyyy"/>
    <numFmt numFmtId="166" formatCode="&quot;៛&quot;\ #,###"/>
    <numFmt numFmtId="170" formatCode="&quot;STudnet&quot;#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0" xfId="0" applyNumberFormat="1"/>
    <xf numFmtId="0" fontId="2" fillId="2" borderId="2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left"/>
    </xf>
    <xf numFmtId="0" fontId="3" fillId="0" borderId="2" xfId="0" applyFont="1" applyFill="1" applyBorder="1"/>
    <xf numFmtId="0" fontId="3" fillId="3" borderId="2" xfId="0" applyFont="1" applyFill="1" applyBorder="1"/>
    <xf numFmtId="165" fontId="3" fillId="0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2" xfId="0" applyFont="1" applyBorder="1"/>
    <xf numFmtId="0" fontId="6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5" fillId="0" borderId="2" xfId="0" applyFont="1" applyFill="1" applyBorder="1"/>
    <xf numFmtId="0" fontId="7" fillId="5" borderId="2" xfId="0" applyFont="1" applyFill="1" applyBorder="1"/>
    <xf numFmtId="166" fontId="5" fillId="0" borderId="2" xfId="0" applyNumberFormat="1" applyFont="1" applyBorder="1"/>
    <xf numFmtId="0" fontId="4" fillId="5" borderId="0" xfId="0" applyFont="1" applyFill="1" applyAlignment="1">
      <alignment horizont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2" xfId="0" applyNumberFormat="1" applyFont="1" applyBorder="1"/>
    <xf numFmtId="170" fontId="3" fillId="3" borderId="2" xfId="0" applyNumberFormat="1" applyFont="1" applyFill="1" applyBorder="1" applyAlignment="1">
      <alignment horizontal="left"/>
    </xf>
  </cellXfs>
  <cellStyles count="2">
    <cellStyle name="Heading 3" xfId="1" builtinId="1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55A3-C8C3-46A3-9812-5FFE5F423E4F}">
  <dimension ref="A1:L34"/>
  <sheetViews>
    <sheetView tabSelected="1" zoomScale="130" zoomScaleNormal="130" workbookViewId="0">
      <pane xSplit="4" ySplit="2" topLeftCell="I45" activePane="bottomRight" state="frozen"/>
      <selection pane="topRight" activeCell="E1" sqref="E1"/>
      <selection pane="bottomLeft" activeCell="A3" sqref="A3"/>
      <selection pane="bottomRight" activeCell="L16" sqref="L16"/>
    </sheetView>
  </sheetViews>
  <sheetFormatPr defaultColWidth="8.85546875" defaultRowHeight="15" x14ac:dyDescent="0.25"/>
  <cols>
    <col min="1" max="1" width="14.85546875" bestFit="1" customWidth="1"/>
    <col min="2" max="2" width="12.140625" bestFit="1" customWidth="1"/>
    <col min="3" max="3" width="10" bestFit="1" customWidth="1"/>
    <col min="4" max="4" width="18.42578125" bestFit="1" customWidth="1"/>
    <col min="5" max="5" width="9.28515625" bestFit="1" customWidth="1"/>
    <col min="6" max="6" width="29.28515625" customWidth="1"/>
    <col min="7" max="7" width="12.42578125" customWidth="1"/>
    <col min="8" max="8" width="19.7109375" style="2" bestFit="1" customWidth="1"/>
    <col min="9" max="9" width="15.28515625" customWidth="1"/>
    <col min="10" max="10" width="4.140625" customWidth="1"/>
    <col min="11" max="11" width="35.85546875" customWidth="1"/>
    <col min="12" max="12" width="18.42578125" customWidth="1"/>
    <col min="13" max="13" width="12.42578125" bestFit="1" customWidth="1"/>
  </cols>
  <sheetData>
    <row r="1" spans="1:12" ht="31.5" x14ac:dyDescent="0.5">
      <c r="A1" s="18" t="s">
        <v>53</v>
      </c>
      <c r="B1" s="18"/>
      <c r="C1" s="18"/>
      <c r="D1" s="18"/>
      <c r="E1" s="18"/>
      <c r="F1" s="18"/>
      <c r="G1" s="18"/>
      <c r="H1" s="18"/>
      <c r="I1" s="18"/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56</v>
      </c>
      <c r="F2" s="4" t="s">
        <v>54</v>
      </c>
      <c r="G2" s="4" t="s">
        <v>69</v>
      </c>
      <c r="H2" s="5" t="s">
        <v>55</v>
      </c>
      <c r="I2" s="3" t="s">
        <v>68</v>
      </c>
    </row>
    <row r="3" spans="1:12" x14ac:dyDescent="0.25">
      <c r="A3" s="22"/>
      <c r="B3" s="7" t="s">
        <v>4</v>
      </c>
      <c r="C3" s="7" t="s">
        <v>29</v>
      </c>
      <c r="D3" s="7" t="str">
        <f>CONCATENATE(B3:B27," ", C3:C27)</f>
        <v>SOTHEAN CHHOUN</v>
      </c>
      <c r="E3" s="8" t="s">
        <v>57</v>
      </c>
      <c r="F3" s="9">
        <v>18395</v>
      </c>
      <c r="G3" s="1" t="str">
        <f ca="1">IF(H3&lt;=50,"Work","Retired")</f>
        <v>Retired</v>
      </c>
      <c r="H3" s="6">
        <f ca="1">INT((TODAY()-F3)/365)</f>
        <v>72</v>
      </c>
      <c r="I3" s="10">
        <v>2000000</v>
      </c>
    </row>
    <row r="4" spans="1:12" ht="15.75" x14ac:dyDescent="0.25">
      <c r="A4" s="22">
        <v>3005</v>
      </c>
      <c r="B4" s="7" t="s">
        <v>5</v>
      </c>
      <c r="C4" s="7" t="s">
        <v>30</v>
      </c>
      <c r="D4" s="7" t="str">
        <f t="shared" ref="D4:D6" si="0">CONCATENATE(B4:B28," ", C4:C28)</f>
        <v>PHEARAK ENG</v>
      </c>
      <c r="E4" s="8" t="s">
        <v>58</v>
      </c>
      <c r="F4" s="9">
        <v>34907</v>
      </c>
      <c r="G4" s="1" t="str">
        <f t="shared" ref="G4:G27" ca="1" si="1">IF(H4&lt;=50,"Work","Retired")</f>
        <v>Work</v>
      </c>
      <c r="H4" s="6">
        <f t="shared" ref="H4:H27" ca="1" si="2">INT((TODAY()-F4)/365)</f>
        <v>26</v>
      </c>
      <c r="I4" s="10">
        <v>2000000</v>
      </c>
      <c r="K4" s="16" t="s">
        <v>60</v>
      </c>
      <c r="L4" s="16" t="s">
        <v>62</v>
      </c>
    </row>
    <row r="5" spans="1:12" x14ac:dyDescent="0.25">
      <c r="A5" s="22">
        <v>1021</v>
      </c>
      <c r="B5" s="7" t="s">
        <v>6</v>
      </c>
      <c r="C5" s="7" t="s">
        <v>31</v>
      </c>
      <c r="D5" s="7" t="str">
        <f t="shared" si="0"/>
        <v>SREY AEM HOURN</v>
      </c>
      <c r="E5" s="8" t="s">
        <v>59</v>
      </c>
      <c r="F5" s="9">
        <v>34592</v>
      </c>
      <c r="G5" s="1" t="str">
        <f t="shared" ca="1" si="1"/>
        <v>Work</v>
      </c>
      <c r="H5" s="6">
        <f t="shared" ca="1" si="2"/>
        <v>27</v>
      </c>
      <c r="I5" s="10">
        <v>1500000</v>
      </c>
      <c r="K5" s="12" t="s">
        <v>66</v>
      </c>
      <c r="L5" s="12" t="s">
        <v>71</v>
      </c>
    </row>
    <row r="6" spans="1:12" x14ac:dyDescent="0.25">
      <c r="A6" s="22">
        <v>1022</v>
      </c>
      <c r="B6" s="7" t="s">
        <v>7</v>
      </c>
      <c r="C6" s="7" t="s">
        <v>32</v>
      </c>
      <c r="D6" s="7" t="str">
        <f t="shared" si="0"/>
        <v>SREYHON KHIM</v>
      </c>
      <c r="E6" s="8" t="s">
        <v>57</v>
      </c>
      <c r="F6" s="9">
        <v>35291</v>
      </c>
      <c r="G6" s="1" t="str">
        <f t="shared" ca="1" si="1"/>
        <v>Work</v>
      </c>
      <c r="H6" s="6">
        <f t="shared" ca="1" si="2"/>
        <v>25</v>
      </c>
      <c r="I6" s="10">
        <v>2000000</v>
      </c>
      <c r="K6" s="12" t="s">
        <v>61</v>
      </c>
      <c r="L6" s="12" t="s">
        <v>67</v>
      </c>
    </row>
    <row r="7" spans="1:12" x14ac:dyDescent="0.25">
      <c r="A7" s="22">
        <v>1023</v>
      </c>
      <c r="B7" s="7" t="s">
        <v>8</v>
      </c>
      <c r="C7" s="7" t="s">
        <v>33</v>
      </c>
      <c r="D7" s="7" t="str">
        <f>CONCATENATE(B7:B30," ", C7:C31)</f>
        <v>MONYRA KHOM</v>
      </c>
      <c r="E7" s="8" t="s">
        <v>57</v>
      </c>
      <c r="F7" s="9">
        <v>36380</v>
      </c>
      <c r="G7" s="1" t="str">
        <f t="shared" ca="1" si="1"/>
        <v>Work</v>
      </c>
      <c r="H7" s="6">
        <f t="shared" ca="1" si="2"/>
        <v>22</v>
      </c>
      <c r="I7" s="10">
        <v>2500000</v>
      </c>
      <c r="K7" s="19" t="s">
        <v>75</v>
      </c>
      <c r="L7" s="13" t="s">
        <v>70</v>
      </c>
    </row>
    <row r="8" spans="1:12" x14ac:dyDescent="0.25">
      <c r="A8" s="22">
        <v>3070</v>
      </c>
      <c r="B8" s="7" t="s">
        <v>9</v>
      </c>
      <c r="C8" s="7" t="s">
        <v>34</v>
      </c>
      <c r="D8" s="7" t="str">
        <f>CONCATENATE(B8:B30," ", C8:C32)</f>
        <v>SAOLEE LENG</v>
      </c>
      <c r="E8" s="8" t="s">
        <v>57</v>
      </c>
      <c r="F8" s="9">
        <v>33883</v>
      </c>
      <c r="G8" s="1" t="str">
        <f t="shared" ca="1" si="1"/>
        <v>Work</v>
      </c>
      <c r="H8" s="6">
        <f t="shared" ca="1" si="2"/>
        <v>29</v>
      </c>
      <c r="I8" s="10">
        <v>3000000</v>
      </c>
      <c r="K8" s="20"/>
      <c r="L8" s="14" t="s">
        <v>74</v>
      </c>
    </row>
    <row r="9" spans="1:12" x14ac:dyDescent="0.25">
      <c r="A9" s="22">
        <v>1025</v>
      </c>
      <c r="B9" s="7" t="s">
        <v>10</v>
      </c>
      <c r="C9" s="7" t="s">
        <v>35</v>
      </c>
      <c r="D9" s="7" t="str">
        <f>CONCATENATE(B9:B30," ", C9:C34)</f>
        <v>CHET MAO</v>
      </c>
      <c r="E9" s="8" t="s">
        <v>58</v>
      </c>
      <c r="F9" s="9">
        <v>33507</v>
      </c>
      <c r="G9" s="1" t="str">
        <f t="shared" ca="1" si="1"/>
        <v>Work</v>
      </c>
      <c r="H9" s="6">
        <f t="shared" ca="1" si="2"/>
        <v>30</v>
      </c>
      <c r="I9" s="10">
        <v>3500000</v>
      </c>
      <c r="K9" s="12" t="s">
        <v>63</v>
      </c>
      <c r="L9" s="21">
        <f>COUNTIF(E3:E27,E25)</f>
        <v>6</v>
      </c>
    </row>
    <row r="10" spans="1:12" x14ac:dyDescent="0.25">
      <c r="A10" s="22">
        <v>1031</v>
      </c>
      <c r="B10" s="7" t="s">
        <v>11</v>
      </c>
      <c r="C10" s="7" t="s">
        <v>36</v>
      </c>
      <c r="D10" s="7" t="str">
        <f>CONCATENATE(B10:B30," ", C10:C35)</f>
        <v>LANH PHALLA</v>
      </c>
      <c r="E10" s="8" t="s">
        <v>59</v>
      </c>
      <c r="F10" s="9">
        <v>34611</v>
      </c>
      <c r="G10" s="1" t="str">
        <f t="shared" ca="1" si="1"/>
        <v>Work</v>
      </c>
      <c r="H10" s="6">
        <f t="shared" ca="1" si="2"/>
        <v>27</v>
      </c>
      <c r="I10" s="10">
        <v>4000000</v>
      </c>
      <c r="K10" s="12" t="s">
        <v>64</v>
      </c>
      <c r="L10" s="21">
        <f>COUNTIF(E3:E27,E27)</f>
        <v>7</v>
      </c>
    </row>
    <row r="11" spans="1:12" x14ac:dyDescent="0.25">
      <c r="A11" s="22">
        <v>1032</v>
      </c>
      <c r="B11" s="7" t="s">
        <v>12</v>
      </c>
      <c r="C11" s="7" t="s">
        <v>37</v>
      </c>
      <c r="D11" s="7" t="str">
        <f>CONCATENATE(B11:B30," ", C11:C36)</f>
        <v>LAMYAI NORN</v>
      </c>
      <c r="E11" s="8" t="s">
        <v>59</v>
      </c>
      <c r="F11" s="9">
        <v>35692</v>
      </c>
      <c r="G11" s="1" t="str">
        <f t="shared" ca="1" si="1"/>
        <v>Work</v>
      </c>
      <c r="H11" s="6">
        <f t="shared" ca="1" si="2"/>
        <v>24</v>
      </c>
      <c r="I11" s="10">
        <v>4500000</v>
      </c>
      <c r="K11" s="12" t="s">
        <v>65</v>
      </c>
      <c r="L11" s="21">
        <f>COUNTIF(E3:E27,E23)</f>
        <v>12</v>
      </c>
    </row>
    <row r="12" spans="1:12" x14ac:dyDescent="0.25">
      <c r="A12" s="22">
        <v>1033</v>
      </c>
      <c r="B12" s="7" t="s">
        <v>13</v>
      </c>
      <c r="C12" s="7" t="s">
        <v>38</v>
      </c>
      <c r="D12" s="7" t="str">
        <f>CONCATENATE(B12:B30," ", C12:C37)</f>
        <v>MENG HOUR OEUNG</v>
      </c>
      <c r="E12" s="8" t="s">
        <v>57</v>
      </c>
      <c r="F12" s="9">
        <v>30583</v>
      </c>
      <c r="G12" s="1" t="str">
        <f t="shared" ca="1" si="1"/>
        <v>Work</v>
      </c>
      <c r="H12" s="6">
        <f t="shared" ca="1" si="2"/>
        <v>38</v>
      </c>
      <c r="I12" s="10">
        <v>5000000</v>
      </c>
      <c r="K12" s="11" t="s">
        <v>72</v>
      </c>
      <c r="L12" s="21">
        <f ca="1">SUMIF(E3:E27,E26,I4:I27)</f>
        <v>47000000</v>
      </c>
    </row>
    <row r="13" spans="1:12" x14ac:dyDescent="0.25">
      <c r="A13" s="22">
        <v>1034</v>
      </c>
      <c r="B13" s="7" t="s">
        <v>14</v>
      </c>
      <c r="C13" s="7" t="s">
        <v>39</v>
      </c>
      <c r="D13" s="7" t="str">
        <f t="shared" ref="D13:D27" si="3">CONCATENATE(B13:B38," ", C13:C38)</f>
        <v>SREYNICH PENH</v>
      </c>
      <c r="E13" s="8" t="s">
        <v>57</v>
      </c>
      <c r="F13" s="9">
        <v>34571</v>
      </c>
      <c r="G13" s="1" t="str">
        <f t="shared" ca="1" si="1"/>
        <v>Work</v>
      </c>
      <c r="H13" s="6">
        <f t="shared" ca="1" si="2"/>
        <v>27</v>
      </c>
      <c r="I13" s="10">
        <v>5500000</v>
      </c>
      <c r="K13" s="15" t="s">
        <v>73</v>
      </c>
      <c r="L13" s="17">
        <f>SUM(I3:I27)</f>
        <v>164500000</v>
      </c>
    </row>
    <row r="14" spans="1:12" x14ac:dyDescent="0.25">
      <c r="A14" s="22">
        <v>2050</v>
      </c>
      <c r="B14" s="7" t="s">
        <v>15</v>
      </c>
      <c r="C14" s="7" t="s">
        <v>40</v>
      </c>
      <c r="D14" s="7" t="str">
        <f t="shared" si="3"/>
        <v>MENGHEANG PHO</v>
      </c>
      <c r="E14" s="8" t="s">
        <v>57</v>
      </c>
      <c r="F14" s="9">
        <v>34977</v>
      </c>
      <c r="G14" s="1" t="str">
        <f t="shared" ca="1" si="1"/>
        <v>Work</v>
      </c>
      <c r="H14" s="6">
        <f t="shared" ca="1" si="2"/>
        <v>26</v>
      </c>
      <c r="I14" s="10">
        <v>6000000</v>
      </c>
    </row>
    <row r="15" spans="1:12" x14ac:dyDescent="0.25">
      <c r="A15" s="22">
        <v>2051</v>
      </c>
      <c r="B15" s="7" t="s">
        <v>16</v>
      </c>
      <c r="C15" s="7" t="s">
        <v>41</v>
      </c>
      <c r="D15" s="7" t="str">
        <f t="shared" si="3"/>
        <v>CHANTHEA PHON</v>
      </c>
      <c r="E15" s="8" t="s">
        <v>57</v>
      </c>
      <c r="F15" s="9">
        <v>36069</v>
      </c>
      <c r="G15" s="1" t="str">
        <f t="shared" ca="1" si="1"/>
        <v>Work</v>
      </c>
      <c r="H15" s="6">
        <f t="shared" ca="1" si="2"/>
        <v>23</v>
      </c>
      <c r="I15" s="10">
        <v>6500000</v>
      </c>
    </row>
    <row r="16" spans="1:12" x14ac:dyDescent="0.25">
      <c r="A16" s="22">
        <v>3800</v>
      </c>
      <c r="B16" s="7" t="s">
        <v>17</v>
      </c>
      <c r="C16" s="7" t="s">
        <v>42</v>
      </c>
      <c r="D16" s="7" t="str">
        <f t="shared" si="3"/>
        <v>SARETH SAROEURN</v>
      </c>
      <c r="E16" s="8" t="s">
        <v>57</v>
      </c>
      <c r="F16" s="9">
        <v>34550</v>
      </c>
      <c r="G16" s="1" t="str">
        <f t="shared" ca="1" si="1"/>
        <v>Work</v>
      </c>
      <c r="H16" s="6">
        <f t="shared" ca="1" si="2"/>
        <v>27</v>
      </c>
      <c r="I16" s="10">
        <v>7000000</v>
      </c>
    </row>
    <row r="17" spans="1:9" x14ac:dyDescent="0.25">
      <c r="A17" s="22">
        <v>3900</v>
      </c>
      <c r="B17" s="7" t="s">
        <v>18</v>
      </c>
      <c r="C17" s="7" t="s">
        <v>43</v>
      </c>
      <c r="D17" s="7" t="str">
        <f t="shared" si="3"/>
        <v>SINET SEM</v>
      </c>
      <c r="E17" s="8" t="s">
        <v>59</v>
      </c>
      <c r="F17" s="9">
        <v>34133</v>
      </c>
      <c r="G17" s="1" t="str">
        <f t="shared" ca="1" si="1"/>
        <v>Work</v>
      </c>
      <c r="H17" s="6">
        <f t="shared" ca="1" si="2"/>
        <v>28</v>
      </c>
      <c r="I17" s="10">
        <v>7500000</v>
      </c>
    </row>
    <row r="18" spans="1:9" x14ac:dyDescent="0.25">
      <c r="A18" s="22">
        <v>4800</v>
      </c>
      <c r="B18" s="7" t="s">
        <v>19</v>
      </c>
      <c r="C18" s="7" t="s">
        <v>44</v>
      </c>
      <c r="D18" s="7" t="str">
        <f t="shared" si="3"/>
        <v>SINY SEN</v>
      </c>
      <c r="E18" s="8" t="s">
        <v>58</v>
      </c>
      <c r="F18" s="9">
        <v>33812</v>
      </c>
      <c r="G18" s="1" t="str">
        <f t="shared" ca="1" si="1"/>
        <v>Work</v>
      </c>
      <c r="H18" s="6">
        <f ca="1">INT((TODAY()-F18)/365)</f>
        <v>29</v>
      </c>
      <c r="I18" s="10">
        <v>8000000</v>
      </c>
    </row>
    <row r="19" spans="1:9" x14ac:dyDescent="0.25">
      <c r="A19" s="22">
        <v>4900</v>
      </c>
      <c r="B19" s="7" t="s">
        <v>20</v>
      </c>
      <c r="C19" s="7" t="s">
        <v>44</v>
      </c>
      <c r="D19" s="7" t="str">
        <f t="shared" si="3"/>
        <v>KUNTHY SEN</v>
      </c>
      <c r="E19" s="8" t="s">
        <v>58</v>
      </c>
      <c r="F19" s="9">
        <v>36803</v>
      </c>
      <c r="G19" s="1" t="str">
        <f t="shared" ca="1" si="1"/>
        <v>Work</v>
      </c>
      <c r="H19" s="6">
        <f t="shared" ca="1" si="2"/>
        <v>21</v>
      </c>
      <c r="I19" s="10">
        <v>8500000</v>
      </c>
    </row>
    <row r="20" spans="1:9" x14ac:dyDescent="0.25">
      <c r="A20" s="22">
        <v>4905</v>
      </c>
      <c r="B20" s="7" t="s">
        <v>21</v>
      </c>
      <c r="C20" s="7" t="s">
        <v>45</v>
      </c>
      <c r="D20" s="7" t="str">
        <f t="shared" si="3"/>
        <v>TOUN SOPHAN</v>
      </c>
      <c r="E20" s="8" t="s">
        <v>59</v>
      </c>
      <c r="F20" s="9">
        <v>34976</v>
      </c>
      <c r="G20" s="1" t="str">
        <f t="shared" ca="1" si="1"/>
        <v>Work</v>
      </c>
      <c r="H20" s="6">
        <f t="shared" ca="1" si="2"/>
        <v>26</v>
      </c>
      <c r="I20" s="10">
        <v>9000000</v>
      </c>
    </row>
    <row r="21" spans="1:9" x14ac:dyDescent="0.25">
      <c r="A21" s="22">
        <v>6100</v>
      </c>
      <c r="B21" s="7" t="s">
        <v>22</v>
      </c>
      <c r="C21" s="7" t="s">
        <v>46</v>
      </c>
      <c r="D21" s="7" t="str">
        <f t="shared" si="3"/>
        <v>SOPHEA SUON</v>
      </c>
      <c r="E21" s="8" t="s">
        <v>57</v>
      </c>
      <c r="F21" s="9">
        <v>35701</v>
      </c>
      <c r="G21" s="1" t="str">
        <f t="shared" ca="1" si="1"/>
        <v>Work</v>
      </c>
      <c r="H21" s="6">
        <f t="shared" ca="1" si="2"/>
        <v>24</v>
      </c>
      <c r="I21" s="10">
        <v>9500000</v>
      </c>
    </row>
    <row r="22" spans="1:9" x14ac:dyDescent="0.25">
      <c r="A22" s="22">
        <v>6101</v>
      </c>
      <c r="B22" s="7" t="s">
        <v>23</v>
      </c>
      <c r="C22" s="7" t="s">
        <v>47</v>
      </c>
      <c r="D22" s="7" t="str">
        <f t="shared" si="3"/>
        <v>RIN TAB</v>
      </c>
      <c r="E22" s="8" t="s">
        <v>57</v>
      </c>
      <c r="F22" s="9">
        <v>35699</v>
      </c>
      <c r="G22" s="1" t="str">
        <f t="shared" ca="1" si="1"/>
        <v>Work</v>
      </c>
      <c r="H22" s="6">
        <f t="shared" ca="1" si="2"/>
        <v>24</v>
      </c>
      <c r="I22" s="10">
        <v>10000000</v>
      </c>
    </row>
    <row r="23" spans="1:9" x14ac:dyDescent="0.25">
      <c r="A23" s="22">
        <v>6102</v>
      </c>
      <c r="B23" s="7" t="s">
        <v>24</v>
      </c>
      <c r="C23" s="7" t="s">
        <v>48</v>
      </c>
      <c r="D23" s="7" t="str">
        <f t="shared" si="3"/>
        <v>THON THENG</v>
      </c>
      <c r="E23" s="8" t="s">
        <v>57</v>
      </c>
      <c r="F23" s="9">
        <v>33472</v>
      </c>
      <c r="G23" s="1" t="str">
        <f t="shared" ca="1" si="1"/>
        <v>Work</v>
      </c>
      <c r="H23" s="6">
        <f t="shared" ca="1" si="2"/>
        <v>30</v>
      </c>
      <c r="I23" s="10">
        <v>10500000</v>
      </c>
    </row>
    <row r="24" spans="1:9" x14ac:dyDescent="0.25">
      <c r="A24" s="22">
        <v>6200</v>
      </c>
      <c r="B24" s="7" t="s">
        <v>25</v>
      </c>
      <c r="C24" s="7" t="s">
        <v>49</v>
      </c>
      <c r="D24" s="7" t="str">
        <f t="shared" si="3"/>
        <v>NHORK THY</v>
      </c>
      <c r="E24" s="8" t="s">
        <v>59</v>
      </c>
      <c r="F24" s="9">
        <v>34943</v>
      </c>
      <c r="G24" s="1" t="str">
        <f t="shared" ca="1" si="1"/>
        <v>Work</v>
      </c>
      <c r="H24" s="6">
        <f t="shared" ca="1" si="2"/>
        <v>26</v>
      </c>
      <c r="I24" s="10">
        <v>11000000</v>
      </c>
    </row>
    <row r="25" spans="1:9" x14ac:dyDescent="0.25">
      <c r="A25" s="22">
        <v>6301</v>
      </c>
      <c r="B25" s="7" t="s">
        <v>26</v>
      </c>
      <c r="C25" s="7" t="s">
        <v>50</v>
      </c>
      <c r="D25" s="7" t="str">
        <f t="shared" si="3"/>
        <v>RATHTEKA VANNDY</v>
      </c>
      <c r="E25" s="8" t="s">
        <v>58</v>
      </c>
      <c r="F25" s="9">
        <v>36048</v>
      </c>
      <c r="G25" s="1" t="str">
        <f t="shared" ca="1" si="1"/>
        <v>Work</v>
      </c>
      <c r="H25" s="6">
        <f t="shared" ca="1" si="2"/>
        <v>23</v>
      </c>
      <c r="I25" s="10">
        <v>11500000</v>
      </c>
    </row>
    <row r="26" spans="1:9" x14ac:dyDescent="0.25">
      <c r="A26" s="22">
        <v>6302</v>
      </c>
      <c r="B26" s="7" t="s">
        <v>27</v>
      </c>
      <c r="C26" s="7" t="s">
        <v>51</v>
      </c>
      <c r="D26" s="7" t="str">
        <f t="shared" si="3"/>
        <v>SARA VEY</v>
      </c>
      <c r="E26" s="8" t="s">
        <v>58</v>
      </c>
      <c r="F26" s="9">
        <v>35316</v>
      </c>
      <c r="G26" s="1" t="str">
        <f t="shared" ca="1" si="1"/>
        <v>Work</v>
      </c>
      <c r="H26" s="6">
        <f t="shared" ca="1" si="2"/>
        <v>25</v>
      </c>
      <c r="I26" s="10">
        <v>12000000</v>
      </c>
    </row>
    <row r="27" spans="1:9" x14ac:dyDescent="0.25">
      <c r="A27" s="22">
        <v>1011</v>
      </c>
      <c r="B27" s="7" t="s">
        <v>28</v>
      </c>
      <c r="C27" s="7" t="s">
        <v>52</v>
      </c>
      <c r="D27" s="7" t="str">
        <f t="shared" si="3"/>
        <v>VUN YIN</v>
      </c>
      <c r="E27" s="8" t="s">
        <v>59</v>
      </c>
      <c r="F27" s="9">
        <v>33150</v>
      </c>
      <c r="G27" s="1" t="str">
        <f t="shared" ca="1" si="1"/>
        <v>Work</v>
      </c>
      <c r="H27" s="6">
        <f t="shared" ca="1" si="2"/>
        <v>31</v>
      </c>
      <c r="I27" s="10">
        <v>12000000</v>
      </c>
    </row>
    <row r="33" ht="29.45" customHeight="1" x14ac:dyDescent="0.25"/>
    <row r="34" ht="29.45" customHeight="1" x14ac:dyDescent="0.25"/>
  </sheetData>
  <mergeCells count="2">
    <mergeCell ref="A1:I1"/>
    <mergeCell ref="K7:K8"/>
  </mergeCells>
  <conditionalFormatting sqref="G1:G1048576">
    <cfRule type="containsText" dxfId="1" priority="2" operator="containsText" text="Work">
      <formula>NOT(ISERROR(SEARCH("Work",G1)))</formula>
    </cfRule>
    <cfRule type="containsText" dxfId="0" priority="1" operator="containsText" text="Retired">
      <formula>NOT(ISERROR(SEARCH("Retired",G1)))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chheangmey.hor</dc:creator>
  <cp:lastModifiedBy>Student</cp:lastModifiedBy>
  <dcterms:created xsi:type="dcterms:W3CDTF">2022-05-02T04:50:01Z</dcterms:created>
  <dcterms:modified xsi:type="dcterms:W3CDTF">2022-05-03T12:41:35Z</dcterms:modified>
</cp:coreProperties>
</file>