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A96ED6DA-A76A-AB4E-8495-BECB5DD7ED93}" xr6:coauthVersionLast="47" xr6:coauthVersionMax="47" xr10:uidLastSave="{00000000-0000-0000-0000-000000000000}"/>
  <bookViews>
    <workbookView xWindow="5500" yWindow="4260" windowWidth="26440" windowHeight="15440" xr2:uid="{00000000-000D-0000-FFFF-FFFF00000000}"/>
  </bookViews>
  <sheets>
    <sheet name="cluster_lo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O13" i="1"/>
  <c r="O14" i="1"/>
  <c r="O15" i="1"/>
  <c r="O16" i="1"/>
  <c r="O17" i="1"/>
  <c r="O18" i="1"/>
  <c r="O19" i="1"/>
  <c r="O20" i="1"/>
  <c r="O12" i="1"/>
  <c r="O2" i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O3" i="1"/>
  <c r="O4" i="1"/>
  <c r="O5" i="1"/>
  <c r="O6" i="1"/>
  <c r="O7" i="1"/>
  <c r="O8" i="1"/>
  <c r="O9" i="1"/>
  <c r="O10" i="1"/>
  <c r="S2" i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S3" i="1"/>
  <c r="S4" i="1"/>
  <c r="S5" i="1"/>
  <c r="S6" i="1"/>
  <c r="S7" i="1"/>
  <c r="S8" i="1"/>
  <c r="S9" i="1"/>
  <c r="S10" i="1"/>
</calcChain>
</file>

<file path=xl/sharedStrings.xml><?xml version="1.0" encoding="utf-8"?>
<sst xmlns="http://schemas.openxmlformats.org/spreadsheetml/2006/main" count="25" uniqueCount="25">
  <si>
    <t>cluster</t>
  </si>
  <si>
    <t>tp_load</t>
  </si>
  <si>
    <t>tn_load</t>
  </si>
  <si>
    <t>tss_load</t>
  </si>
  <si>
    <t>catchment_hectares</t>
  </si>
  <si>
    <t>tp_load_ps</t>
  </si>
  <si>
    <t>tn_load_ps</t>
  </si>
  <si>
    <t>tp_load_xsnps</t>
  </si>
  <si>
    <t>tn_load_xsnps</t>
  </si>
  <si>
    <t>tss_load_xsnps</t>
  </si>
  <si>
    <t>tp_load_rem</t>
  </si>
  <si>
    <t>tn_load_rem</t>
  </si>
  <si>
    <t>tss_load_rem</t>
  </si>
  <si>
    <t>Brandywine and Christina</t>
  </si>
  <si>
    <t>Kirkwood - Cohansey Aquifer</t>
  </si>
  <si>
    <t>Middle Schuylkill</t>
  </si>
  <si>
    <t>New Jersey Highlands</t>
  </si>
  <si>
    <t>Poconos and Kittatinny</t>
  </si>
  <si>
    <t>Schuylkill Highlands</t>
  </si>
  <si>
    <t>Upper Lehigh</t>
  </si>
  <si>
    <t>Upstream Suburban Philadelphia</t>
  </si>
  <si>
    <t>drb</t>
  </si>
  <si>
    <t>% remaining</t>
  </si>
  <si>
    <t>% Excess (no restoration)</t>
  </si>
  <si>
    <t>% Excess (after restoration)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</si>
</sst>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18" fillId="0" borderId="0" xfId="1" applyNumberFormat="1" applyFont="1"/>
    <xf numFmtId="9" fontId="19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"/>
  <cols>
    <col min="1" max="1" width="22" customWidth="1"/>
    <col min="2" max="2" width="11" bestFit="1" customWidth="1"/>
    <col min="3" max="3" width="11.6640625" bestFit="1" customWidth="1"/>
    <col min="4" max="4" width="13.6640625" bestFit="1" customWidth="1"/>
    <col min="5" max="6" width="11" bestFit="1" customWidth="1"/>
    <col min="7" max="7" width="11.6640625" bestFit="1" customWidth="1"/>
    <col min="8" max="8" width="11" bestFit="1" customWidth="1"/>
    <col min="9" max="9" width="12.1640625" bestFit="1" customWidth="1"/>
    <col min="10" max="10" width="13.1640625" bestFit="1" customWidth="1"/>
    <col min="11" max="11" width="11" bestFit="1" customWidth="1"/>
    <col min="12" max="12" width="12.1640625" bestFit="1" customWidth="1"/>
    <col min="13" max="13" width="13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23</v>
      </c>
      <c r="S1" t="s">
        <v>22</v>
      </c>
    </row>
    <row r="2" spans="1:21" x14ac:dyDescent="0.2">
      <c r="A2" t="s">
        <v>13</v>
      </c>
      <c r="B2" s="3">
        <v>117939.9178</v>
      </c>
      <c r="C2" s="3">
        <v>2032146.7996</v>
      </c>
      <c r="D2" s="3">
        <v>103533502.30329999</v>
      </c>
      <c r="E2" s="3">
        <v>145739.05050000001</v>
      </c>
      <c r="F2" s="3">
        <v>34274.401281058599</v>
      </c>
      <c r="G2" s="3">
        <v>373898.80034635798</v>
      </c>
      <c r="H2" s="3">
        <v>38486.410863941303</v>
      </c>
      <c r="I2" s="3">
        <v>-829517.59278135805</v>
      </c>
      <c r="J2" s="3">
        <v>-31100232.548599899</v>
      </c>
      <c r="K2" s="3">
        <v>34905.438963941298</v>
      </c>
      <c r="L2" s="3">
        <v>-839163.97628135805</v>
      </c>
      <c r="M2" s="3">
        <v>-36205995.932699896</v>
      </c>
      <c r="O2" s="1">
        <f>IF(H2&lt;0, 0, H2/B2)</f>
        <v>0.32632217812128494</v>
      </c>
      <c r="P2" s="1">
        <f t="shared" ref="P2:Q10" si="0">IF(I2&lt;0, 0, I2/C2)</f>
        <v>0</v>
      </c>
      <c r="Q2" s="1">
        <f t="shared" si="0"/>
        <v>0</v>
      </c>
      <c r="S2" s="1">
        <f>IF(K2&lt;0, 0, K2/H2)</f>
        <v>0.90695490123359124</v>
      </c>
      <c r="T2" s="1">
        <f t="shared" ref="T2:U10" si="1">IF(L2&lt;0, 0, L2/I2)</f>
        <v>0</v>
      </c>
      <c r="U2" s="1">
        <f t="shared" si="1"/>
        <v>0</v>
      </c>
    </row>
    <row r="3" spans="1:21" x14ac:dyDescent="0.2">
      <c r="A3" t="s">
        <v>14</v>
      </c>
      <c r="B3" s="3">
        <v>160820.20110000001</v>
      </c>
      <c r="C3" s="3">
        <v>2849539.1401</v>
      </c>
      <c r="D3" s="3">
        <v>182163754.8213</v>
      </c>
      <c r="E3" s="3">
        <v>550179.61349999998</v>
      </c>
      <c r="F3" s="3">
        <v>104214.65105337399</v>
      </c>
      <c r="G3" s="3">
        <v>1112279.1499203199</v>
      </c>
      <c r="H3" s="3">
        <v>-113950.13013837401</v>
      </c>
      <c r="I3" s="3">
        <v>-7654306.0122653199</v>
      </c>
      <c r="J3" s="3">
        <v>-326092172.13</v>
      </c>
      <c r="K3" s="3">
        <v>-115288.342638374</v>
      </c>
      <c r="L3" s="3">
        <v>-7663278.9224653197</v>
      </c>
      <c r="M3" s="3">
        <v>-327927364.28399998</v>
      </c>
      <c r="O3" s="1">
        <f t="shared" ref="O3:O10" si="2">IF(H3&lt;0, 0, H3/B3)</f>
        <v>0</v>
      </c>
      <c r="P3" s="1">
        <f t="shared" si="0"/>
        <v>0</v>
      </c>
      <c r="Q3" s="1">
        <f t="shared" si="0"/>
        <v>0</v>
      </c>
      <c r="S3" s="1">
        <f t="shared" ref="S3:S10" si="3">IF(K3&lt;0, 0, K3/H3)</f>
        <v>0</v>
      </c>
      <c r="T3" s="1">
        <f t="shared" si="1"/>
        <v>0</v>
      </c>
      <c r="U3" s="1">
        <f t="shared" si="1"/>
        <v>0</v>
      </c>
    </row>
    <row r="4" spans="1:21" x14ac:dyDescent="0.2">
      <c r="A4" t="s">
        <v>15</v>
      </c>
      <c r="B4" s="3">
        <v>300007.01449999999</v>
      </c>
      <c r="C4" s="3">
        <v>3441219.4627999999</v>
      </c>
      <c r="D4" s="3">
        <v>140924762.3337</v>
      </c>
      <c r="E4" s="3">
        <v>202958.5594</v>
      </c>
      <c r="F4" s="3">
        <v>146361.87654970301</v>
      </c>
      <c r="G4" s="3">
        <v>1614085.7238161899</v>
      </c>
      <c r="H4" s="3">
        <v>90727.984536296295</v>
      </c>
      <c r="I4" s="3">
        <v>-1637368.8699741899</v>
      </c>
      <c r="J4" s="3">
        <v>-46568354.840019897</v>
      </c>
      <c r="K4" s="3">
        <v>85681.974636296305</v>
      </c>
      <c r="L4" s="3">
        <v>-1653036.43037419</v>
      </c>
      <c r="M4" s="3">
        <v>-47806323.409719899</v>
      </c>
      <c r="O4" s="1">
        <f t="shared" si="2"/>
        <v>0.30241954404801524</v>
      </c>
      <c r="P4" s="1">
        <f t="shared" si="0"/>
        <v>0</v>
      </c>
      <c r="Q4" s="1">
        <f t="shared" si="0"/>
        <v>0</v>
      </c>
      <c r="S4" s="1">
        <f t="shared" si="3"/>
        <v>0.94438309276030152</v>
      </c>
      <c r="T4" s="1">
        <f t="shared" si="1"/>
        <v>0</v>
      </c>
      <c r="U4" s="1">
        <f t="shared" si="1"/>
        <v>0</v>
      </c>
    </row>
    <row r="5" spans="1:21" x14ac:dyDescent="0.2">
      <c r="A5" t="s">
        <v>16</v>
      </c>
      <c r="B5" s="3">
        <v>162557.36129999999</v>
      </c>
      <c r="C5" s="3">
        <v>1640035.0506</v>
      </c>
      <c r="D5" s="3">
        <v>87748771.185399994</v>
      </c>
      <c r="E5" s="3">
        <v>178647.14540000001</v>
      </c>
      <c r="F5" s="3">
        <v>67809.014045366595</v>
      </c>
      <c r="G5" s="3">
        <v>437296.94323536201</v>
      </c>
      <c r="H5" s="3">
        <v>39367.732180633298</v>
      </c>
      <c r="I5" s="3">
        <v>-1846768.6646133601</v>
      </c>
      <c r="J5" s="3">
        <v>-77285461.735119998</v>
      </c>
      <c r="K5" s="3">
        <v>33964.732880633303</v>
      </c>
      <c r="L5" s="3">
        <v>-1864701.77691336</v>
      </c>
      <c r="M5" s="3">
        <v>-80744101.963219896</v>
      </c>
      <c r="O5" s="1">
        <f t="shared" si="2"/>
        <v>0.24217748040324091</v>
      </c>
      <c r="P5" s="1">
        <f t="shared" si="0"/>
        <v>0</v>
      </c>
      <c r="Q5" s="1">
        <f t="shared" si="0"/>
        <v>0</v>
      </c>
      <c r="S5" s="1">
        <f t="shared" si="3"/>
        <v>0.86275563765753405</v>
      </c>
      <c r="T5" s="1">
        <f t="shared" si="1"/>
        <v>0</v>
      </c>
      <c r="U5" s="1">
        <f t="shared" si="1"/>
        <v>0</v>
      </c>
    </row>
    <row r="6" spans="1:21" x14ac:dyDescent="0.2">
      <c r="A6" t="s">
        <v>17</v>
      </c>
      <c r="B6" s="3">
        <v>68983.3652</v>
      </c>
      <c r="C6" s="3">
        <v>876610.94949999999</v>
      </c>
      <c r="D6" s="3">
        <v>71151329.747099996</v>
      </c>
      <c r="E6" s="3">
        <v>342462.1335</v>
      </c>
      <c r="F6" s="3">
        <v>14893.2601395492</v>
      </c>
      <c r="G6" s="3">
        <v>88156.563249262501</v>
      </c>
      <c r="H6" s="3">
        <v>-52073.1563245492</v>
      </c>
      <c r="I6" s="3">
        <v>-5057374.23259426</v>
      </c>
      <c r="J6" s="3">
        <v>-245215189.180199</v>
      </c>
      <c r="K6" s="3">
        <v>-52073.1563245492</v>
      </c>
      <c r="L6" s="3">
        <v>-5057374.23259426</v>
      </c>
      <c r="M6" s="3">
        <v>-245215189.180199</v>
      </c>
      <c r="O6" s="1">
        <f t="shared" si="2"/>
        <v>0</v>
      </c>
      <c r="P6" s="1">
        <f t="shared" si="0"/>
        <v>0</v>
      </c>
      <c r="Q6" s="1">
        <f t="shared" si="0"/>
        <v>0</v>
      </c>
      <c r="S6" s="1">
        <f t="shared" si="3"/>
        <v>0</v>
      </c>
      <c r="T6" s="1">
        <f t="shared" si="1"/>
        <v>0</v>
      </c>
      <c r="U6" s="1">
        <f t="shared" si="1"/>
        <v>0</v>
      </c>
    </row>
    <row r="7" spans="1:21" x14ac:dyDescent="0.2">
      <c r="A7" t="s">
        <v>18</v>
      </c>
      <c r="B7" s="3">
        <v>54380.292999999998</v>
      </c>
      <c r="C7" s="3">
        <v>669055.30420000001</v>
      </c>
      <c r="D7" s="3">
        <v>28019761.9758</v>
      </c>
      <c r="E7" s="3">
        <v>44855.114099999999</v>
      </c>
      <c r="F7" s="3">
        <v>22942.814000483399</v>
      </c>
      <c r="G7" s="3">
        <v>173033.373074312</v>
      </c>
      <c r="H7" s="3">
        <v>17532.3936285165</v>
      </c>
      <c r="I7" s="3">
        <v>-269654.866561312</v>
      </c>
      <c r="J7" s="3">
        <v>-13417392.4297799</v>
      </c>
      <c r="K7" s="3">
        <v>17446.528028516499</v>
      </c>
      <c r="L7" s="3">
        <v>-269883.89456131199</v>
      </c>
      <c r="M7" s="3">
        <v>-13441405.779379999</v>
      </c>
      <c r="O7" s="1">
        <f t="shared" si="2"/>
        <v>0.3224034417857311</v>
      </c>
      <c r="P7" s="1">
        <f t="shared" si="0"/>
        <v>0</v>
      </c>
      <c r="Q7" s="1">
        <f t="shared" si="0"/>
        <v>0</v>
      </c>
      <c r="S7" s="1">
        <f t="shared" si="3"/>
        <v>0.99510245994817614</v>
      </c>
      <c r="T7" s="1">
        <f t="shared" si="1"/>
        <v>0</v>
      </c>
      <c r="U7" s="1">
        <f t="shared" si="1"/>
        <v>0</v>
      </c>
    </row>
    <row r="8" spans="1:21" x14ac:dyDescent="0.2">
      <c r="A8" t="s">
        <v>19</v>
      </c>
      <c r="B8" s="3">
        <v>59959.626900000003</v>
      </c>
      <c r="C8" s="3">
        <v>534461.61479999998</v>
      </c>
      <c r="D8" s="3">
        <v>54479310.539099999</v>
      </c>
      <c r="E8" s="3">
        <v>198029.76809999999</v>
      </c>
      <c r="F8" s="3">
        <v>16246.0074273396</v>
      </c>
      <c r="G8" s="3">
        <v>90584.748380838704</v>
      </c>
      <c r="H8" s="3">
        <v>-17675.6086383396</v>
      </c>
      <c r="I8" s="3">
        <v>-2936491.2750478298</v>
      </c>
      <c r="J8" s="3">
        <v>-128460589.23167901</v>
      </c>
      <c r="K8" s="3">
        <v>-17675.6086383396</v>
      </c>
      <c r="L8" s="3">
        <v>-2936491.2750478298</v>
      </c>
      <c r="M8" s="3">
        <v>-128460589.23167901</v>
      </c>
      <c r="O8" s="1">
        <f t="shared" si="2"/>
        <v>0</v>
      </c>
      <c r="P8" s="1">
        <f t="shared" si="0"/>
        <v>0</v>
      </c>
      <c r="Q8" s="1">
        <f t="shared" si="0"/>
        <v>0</v>
      </c>
      <c r="S8" s="1">
        <f t="shared" si="3"/>
        <v>0</v>
      </c>
      <c r="T8" s="1">
        <f t="shared" si="1"/>
        <v>0</v>
      </c>
      <c r="U8" s="1">
        <f t="shared" si="1"/>
        <v>0</v>
      </c>
    </row>
    <row r="9" spans="1:21" x14ac:dyDescent="0.2">
      <c r="A9" t="s">
        <v>20</v>
      </c>
      <c r="B9" s="3">
        <v>59371.829299999998</v>
      </c>
      <c r="C9" s="3">
        <v>372053.88919999998</v>
      </c>
      <c r="D9" s="3">
        <v>41086618.125299998</v>
      </c>
      <c r="E9" s="3">
        <v>37411.094599999997</v>
      </c>
      <c r="F9" s="3">
        <v>42784.284219049499</v>
      </c>
      <c r="G9" s="3">
        <v>64410.390859483799</v>
      </c>
      <c r="H9" s="3">
        <v>4990.1057549504703</v>
      </c>
      <c r="I9" s="3">
        <v>-330963.886481483</v>
      </c>
      <c r="J9" s="3">
        <v>6526248.9338199999</v>
      </c>
      <c r="K9" s="3">
        <v>4605.09705495047</v>
      </c>
      <c r="L9" s="3">
        <v>-332206.399981483</v>
      </c>
      <c r="M9" s="3">
        <v>5737168.4243200002</v>
      </c>
      <c r="O9" s="1">
        <f t="shared" si="2"/>
        <v>8.4048374688540553E-2</v>
      </c>
      <c r="P9" s="1">
        <f t="shared" si="0"/>
        <v>0</v>
      </c>
      <c r="Q9" s="1">
        <f t="shared" si="0"/>
        <v>0.15884122937344694</v>
      </c>
      <c r="S9" s="1">
        <f t="shared" si="3"/>
        <v>0.92284558305842523</v>
      </c>
      <c r="T9" s="1">
        <f t="shared" si="1"/>
        <v>0</v>
      </c>
      <c r="U9" s="1">
        <f t="shared" si="1"/>
        <v>0.87909126398613657</v>
      </c>
    </row>
    <row r="10" spans="1:21" x14ac:dyDescent="0.2">
      <c r="A10" t="s">
        <v>21</v>
      </c>
      <c r="B10" s="3">
        <v>2891730.9064000002</v>
      </c>
      <c r="C10" s="3">
        <v>34825029.269299999</v>
      </c>
      <c r="D10" s="3">
        <v>1058436714.5746</v>
      </c>
      <c r="E10" s="3">
        <v>1945875.5637000001</v>
      </c>
      <c r="F10" s="3">
        <v>2048578.43267395</v>
      </c>
      <c r="G10" s="3">
        <v>21901800.117678698</v>
      </c>
      <c r="H10" s="3">
        <v>239931.048979049</v>
      </c>
      <c r="I10" s="3">
        <v>-20292866.720737699</v>
      </c>
      <c r="J10" s="3">
        <v>-739163131.17145896</v>
      </c>
      <c r="K10" s="3">
        <v>239663.62337904901</v>
      </c>
      <c r="L10" s="3">
        <v>-20293460.6501377</v>
      </c>
      <c r="M10" s="3">
        <v>-739306724.69255996</v>
      </c>
      <c r="O10" s="1">
        <f t="shared" si="2"/>
        <v>8.2971430172853161E-2</v>
      </c>
      <c r="P10" s="1">
        <f t="shared" si="0"/>
        <v>0</v>
      </c>
      <c r="Q10" s="1">
        <f t="shared" si="0"/>
        <v>0</v>
      </c>
      <c r="S10" s="1">
        <f t="shared" si="3"/>
        <v>0.99888540644848622</v>
      </c>
      <c r="T10" s="1">
        <f t="shared" si="1"/>
        <v>0</v>
      </c>
      <c r="U10" s="1">
        <f t="shared" si="1"/>
        <v>0</v>
      </c>
    </row>
    <row r="11" spans="1:21" x14ac:dyDescent="0.2">
      <c r="O11" t="s">
        <v>24</v>
      </c>
    </row>
    <row r="12" spans="1:21" x14ac:dyDescent="0.2">
      <c r="O12" s="2">
        <f>IF(K2&lt;0, 0, K2/B2)</f>
        <v>0.29595949882832034</v>
      </c>
      <c r="P12" s="2">
        <f t="shared" ref="P12:Q20" si="4">IF(L2&lt;0, 0, L2/C2)</f>
        <v>0</v>
      </c>
      <c r="Q12" s="2">
        <f t="shared" si="4"/>
        <v>0</v>
      </c>
    </row>
    <row r="13" spans="1:21" x14ac:dyDescent="0.2">
      <c r="O13" s="2">
        <f t="shared" ref="O13:O20" si="5">IF(K3&lt;0, 0, K3/B3)</f>
        <v>0</v>
      </c>
      <c r="P13" s="2">
        <f t="shared" si="4"/>
        <v>0</v>
      </c>
      <c r="Q13" s="2">
        <f t="shared" si="4"/>
        <v>0</v>
      </c>
    </row>
    <row r="14" spans="1:21" x14ac:dyDescent="0.2">
      <c r="O14" s="2">
        <f t="shared" si="5"/>
        <v>0.28559990431922488</v>
      </c>
      <c r="P14" s="2">
        <f t="shared" si="4"/>
        <v>0</v>
      </c>
      <c r="Q14" s="2">
        <f t="shared" si="4"/>
        <v>0</v>
      </c>
    </row>
    <row r="15" spans="1:21" x14ac:dyDescent="0.2">
      <c r="O15" s="2">
        <f t="shared" si="5"/>
        <v>0.20893998653159304</v>
      </c>
      <c r="P15" s="2">
        <f t="shared" si="4"/>
        <v>0</v>
      </c>
      <c r="Q15" s="2">
        <f t="shared" si="4"/>
        <v>0</v>
      </c>
    </row>
    <row r="16" spans="1:21" x14ac:dyDescent="0.2">
      <c r="O16" s="2">
        <f t="shared" si="5"/>
        <v>0</v>
      </c>
      <c r="P16" s="2">
        <f t="shared" si="4"/>
        <v>0</v>
      </c>
      <c r="Q16" s="2">
        <f t="shared" si="4"/>
        <v>0</v>
      </c>
    </row>
    <row r="17" spans="15:17" x14ac:dyDescent="0.2">
      <c r="O17" s="2">
        <f t="shared" si="5"/>
        <v>0.32082445801673964</v>
      </c>
      <c r="P17" s="2">
        <f t="shared" si="4"/>
        <v>0</v>
      </c>
      <c r="Q17" s="2">
        <f t="shared" si="4"/>
        <v>0</v>
      </c>
    </row>
    <row r="18" spans="15:17" x14ac:dyDescent="0.2">
      <c r="O18" s="2">
        <f t="shared" si="5"/>
        <v>0</v>
      </c>
      <c r="P18" s="2">
        <f t="shared" si="4"/>
        <v>0</v>
      </c>
      <c r="Q18" s="2">
        <f t="shared" si="4"/>
        <v>0</v>
      </c>
    </row>
    <row r="19" spans="15:17" x14ac:dyDescent="0.2">
      <c r="O19" s="2">
        <f t="shared" si="5"/>
        <v>7.7563671344559201E-2</v>
      </c>
      <c r="P19" s="2">
        <f t="shared" si="4"/>
        <v>0</v>
      </c>
      <c r="Q19" s="2">
        <f t="shared" si="4"/>
        <v>0.13963593710301533</v>
      </c>
    </row>
    <row r="20" spans="15:17" x14ac:dyDescent="0.2">
      <c r="O20" s="2">
        <f t="shared" si="5"/>
        <v>8.2878950751822625E-2</v>
      </c>
      <c r="P20" s="2">
        <f t="shared" si="4"/>
        <v>0</v>
      </c>
      <c r="Q20" s="2">
        <f t="shared" si="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2021-09-30T22:30:23Z</dcterms:created>
  <dcterms:modified xsi:type="dcterms:W3CDTF">2021-09-30T22:44:28Z</dcterms:modified>
</cp:coreProperties>
</file>