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nomihealth-my.sharepoint.com/personal/srikanth_turpu_nomihealth_com/Documents/Desktop/"/>
    </mc:Choice>
  </mc:AlternateContent>
  <xr:revisionPtr revIDLastSave="1095" documentId="8_{4545FAD5-F757-477F-99EB-F9C0805CA228}" xr6:coauthVersionLast="47" xr6:coauthVersionMax="47" xr10:uidLastSave="{C577415F-DF2D-439D-AB01-7C02CD9396A5}"/>
  <bookViews>
    <workbookView xWindow="-110" yWindow="-110" windowWidth="19420" windowHeight="11620" xr2:uid="{99005B1A-73A9-4E56-AA5B-624AF91F7749}"/>
  </bookViews>
  <sheets>
    <sheet name="ATLAS_Sprint-2" sheetId="9" r:id="rId1"/>
    <sheet name="MERLIN-Sprint-2" sheetId="8" r:id="rId2"/>
    <sheet name="ZEUS_Sprint-2" sheetId="7" r:id="rId3"/>
    <sheet name="CFA_Sprint-2" sheetId="6" r:id="rId4"/>
    <sheet name="CFA_Sprint-1" sheetId="1" r:id="rId5"/>
    <sheet name="ZEUS_Sprint-1" sheetId="2" r:id="rId6"/>
    <sheet name="MERLIN_Sprint-1" sheetId="3" r:id="rId7"/>
    <sheet name="ATLAS_Sprint-1" sheetId="5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6" l="1"/>
  <c r="I22" i="6" s="1"/>
  <c r="K22" i="6" s="1"/>
  <c r="D22" i="6"/>
  <c r="F21" i="6"/>
  <c r="I21" i="6" s="1"/>
  <c r="K21" i="6" s="1"/>
  <c r="D21" i="6"/>
  <c r="F20" i="6"/>
  <c r="I20" i="6" s="1"/>
  <c r="K20" i="6" s="1"/>
  <c r="D20" i="6"/>
  <c r="F19" i="6"/>
  <c r="I19" i="6" s="1"/>
  <c r="K19" i="6" s="1"/>
  <c r="D19" i="6"/>
  <c r="F18" i="6"/>
  <c r="I18" i="6" s="1"/>
  <c r="K18" i="6" s="1"/>
  <c r="D18" i="6"/>
  <c r="F17" i="6"/>
  <c r="I17" i="6" s="1"/>
  <c r="K17" i="6" s="1"/>
  <c r="D17" i="6"/>
  <c r="F16" i="6"/>
  <c r="I16" i="6" s="1"/>
  <c r="K16" i="6" s="1"/>
  <c r="D16" i="6"/>
  <c r="F21" i="1"/>
  <c r="I21" i="1" s="1"/>
  <c r="K21" i="1" s="1"/>
  <c r="F22" i="1"/>
  <c r="F20" i="1"/>
  <c r="F19" i="1"/>
  <c r="F18" i="1"/>
  <c r="F17" i="1"/>
  <c r="F16" i="1"/>
  <c r="I16" i="1" s="1"/>
  <c r="K16" i="1" s="1"/>
  <c r="D16" i="5"/>
  <c r="F16" i="5"/>
  <c r="I16" i="5"/>
  <c r="K16" i="5" s="1"/>
  <c r="D17" i="5"/>
  <c r="F17" i="5"/>
  <c r="I17" i="5"/>
  <c r="K17" i="5" s="1"/>
  <c r="D18" i="5"/>
  <c r="F18" i="5"/>
  <c r="I18" i="5"/>
  <c r="K18" i="5" s="1"/>
  <c r="D22" i="1"/>
  <c r="D21" i="1"/>
  <c r="D20" i="1"/>
  <c r="D19" i="1"/>
  <c r="D18" i="1"/>
  <c r="D17" i="1"/>
  <c r="D16" i="1"/>
  <c r="N13" i="3"/>
  <c r="M18" i="3"/>
  <c r="N18" i="3"/>
  <c r="I17" i="1"/>
  <c r="K17" i="1"/>
  <c r="I18" i="1"/>
  <c r="K18" i="1"/>
  <c r="I19" i="1"/>
  <c r="K19" i="1"/>
  <c r="I20" i="1"/>
  <c r="K20" i="1"/>
  <c r="I22" i="1"/>
  <c r="K22" i="1"/>
  <c r="N6" i="2"/>
  <c r="N11" i="2" s="1"/>
  <c r="M11" i="2"/>
  <c r="J27" i="3" l="1"/>
  <c r="J26" i="3"/>
  <c r="J25" i="3"/>
  <c r="H27" i="3"/>
  <c r="H26" i="3"/>
  <c r="H25" i="3"/>
  <c r="I25" i="3"/>
  <c r="I26" i="3"/>
  <c r="I27" i="3"/>
  <c r="I28" i="3" l="1"/>
  <c r="J28" i="3"/>
</calcChain>
</file>

<file path=xl/sharedStrings.xml><?xml version="1.0" encoding="utf-8"?>
<sst xmlns="http://schemas.openxmlformats.org/spreadsheetml/2006/main" count="301" uniqueCount="103">
  <si>
    <t>Start Date</t>
  </si>
  <si>
    <t>End Date</t>
  </si>
  <si>
    <t>Meeting Type</t>
  </si>
  <si>
    <t>No.Of Days</t>
  </si>
  <si>
    <t>Duration</t>
  </si>
  <si>
    <t>Total Hours</t>
  </si>
  <si>
    <t>Sprint-1</t>
  </si>
  <si>
    <t>1-Holiday</t>
  </si>
  <si>
    <t>VL Standup(Weekly Twice)(Mor)</t>
  </si>
  <si>
    <t>04-Days</t>
  </si>
  <si>
    <t>15-Mins</t>
  </si>
  <si>
    <t>1-Hour</t>
  </si>
  <si>
    <t>Sprint-2</t>
  </si>
  <si>
    <t>No Holiday</t>
  </si>
  <si>
    <t>VL Standup (Evening Daily)</t>
  </si>
  <si>
    <t xml:space="preserve">10-Days </t>
  </si>
  <si>
    <t>2.5 -Hours</t>
  </si>
  <si>
    <t>Sprint-3</t>
  </si>
  <si>
    <t>CFA Standup (Daily)</t>
  </si>
  <si>
    <t>10-Days</t>
  </si>
  <si>
    <t>Sprint-4</t>
  </si>
  <si>
    <t>CFA Sprint Planning &amp; Refinement</t>
  </si>
  <si>
    <t>01-Days</t>
  </si>
  <si>
    <t>2-Hours</t>
  </si>
  <si>
    <t>Sprint-5</t>
  </si>
  <si>
    <t>CFA Retro</t>
  </si>
  <si>
    <t>Unexpected Meetings</t>
  </si>
  <si>
    <t>1-Sprint</t>
  </si>
  <si>
    <t>10-Hours</t>
  </si>
  <si>
    <t>2.5 SP</t>
  </si>
  <si>
    <t>2-Weeks</t>
  </si>
  <si>
    <t>1-Story Point</t>
  </si>
  <si>
    <t>4-Hours</t>
  </si>
  <si>
    <t>NEXT Standup (Daily)</t>
  </si>
  <si>
    <t>NEXT Sprint Planning &amp; Refinement</t>
  </si>
  <si>
    <t>1-Day</t>
  </si>
  <si>
    <t>NEXT Retro</t>
  </si>
  <si>
    <t>5.5-Hours</t>
  </si>
  <si>
    <t>1.4 SP</t>
  </si>
  <si>
    <t>Total Working Days</t>
  </si>
  <si>
    <t>Total SP</t>
  </si>
  <si>
    <t>Leaves</t>
  </si>
  <si>
    <t>Working Hours</t>
  </si>
  <si>
    <t>Meetings(Hrs)</t>
  </si>
  <si>
    <t>Available (Hrs)</t>
  </si>
  <si>
    <t>Available SP</t>
  </si>
  <si>
    <t>Srikanth</t>
  </si>
  <si>
    <t>Santhosh</t>
  </si>
  <si>
    <t>Subha</t>
  </si>
  <si>
    <t>Abhi</t>
  </si>
  <si>
    <t>Prabhu</t>
  </si>
  <si>
    <t>Nitin</t>
  </si>
  <si>
    <t>Vivek</t>
  </si>
  <si>
    <t>Sprint No</t>
  </si>
  <si>
    <t>Holiday</t>
  </si>
  <si>
    <t>No. Of Days</t>
  </si>
  <si>
    <t>Total Story Points</t>
  </si>
  <si>
    <t>1SP</t>
  </si>
  <si>
    <t>4 Hrs</t>
  </si>
  <si>
    <t>VL Standup (Weekly Twice)(Mor)</t>
  </si>
  <si>
    <t>15 Mins</t>
  </si>
  <si>
    <t>1 Sprint</t>
  </si>
  <si>
    <t>18 SP</t>
  </si>
  <si>
    <t>VL Standup (Weekly Twice)(Eve)(QA)</t>
  </si>
  <si>
    <t>VL QA connect with Cameron( Weekly Once) (Eve)</t>
  </si>
  <si>
    <t>30 Mins</t>
  </si>
  <si>
    <t>Hema Bi-Weekly connect with Cameron (Eve)</t>
  </si>
  <si>
    <t>Zeus onsite standup (Daily)</t>
  </si>
  <si>
    <t>Zeus Retro &amp; Sprint Planning (Once in a sprint)</t>
  </si>
  <si>
    <t>1 Hr</t>
  </si>
  <si>
    <t>Zeus Office Hours (Weekly twice)</t>
  </si>
  <si>
    <t>Zeus Technical Backlog Discussion (Weekly once)</t>
  </si>
  <si>
    <t>Total</t>
  </si>
  <si>
    <t>Total  SP</t>
  </si>
  <si>
    <t>WSP(hrs)</t>
  </si>
  <si>
    <t>Meetings(hrs)</t>
  </si>
  <si>
    <t>Available (hrs)</t>
  </si>
  <si>
    <t>Hema</t>
  </si>
  <si>
    <t>Triton Walkthrough</t>
  </si>
  <si>
    <t>1.5 Hrs</t>
  </si>
  <si>
    <t>Ramya</t>
  </si>
  <si>
    <t>Improve Refinement</t>
  </si>
  <si>
    <t>Priya</t>
  </si>
  <si>
    <r>
      <rPr>
        <sz val="11"/>
        <color rgb="FF000000"/>
        <rFont val="Calibri"/>
      </rPr>
      <t xml:space="preserve">VL Standup (Weekly Twice)(Eve) </t>
    </r>
    <r>
      <rPr>
        <b/>
        <sz val="11"/>
        <color rgb="FFC00000"/>
        <rFont val="Calibri"/>
      </rPr>
      <t>(QA)</t>
    </r>
  </si>
  <si>
    <r>
      <rPr>
        <sz val="11"/>
        <color rgb="FF000000"/>
        <rFont val="Calibri"/>
      </rPr>
      <t xml:space="preserve">VL QA connect with Cameron( Weekly Once) (Eve) </t>
    </r>
    <r>
      <rPr>
        <b/>
        <sz val="11"/>
        <color rgb="FFC00000"/>
        <rFont val="Calibri"/>
      </rPr>
      <t>(QA)</t>
    </r>
  </si>
  <si>
    <t>Merlin onsite standup (Daily)</t>
  </si>
  <si>
    <t>Merlin Retro &amp; Sprint Discussion (Once in a sprint)</t>
  </si>
  <si>
    <t>Merlin Office Hours (Weekly once)</t>
  </si>
  <si>
    <t>Merlin Technical Backlog Discussion (Weekly once)</t>
  </si>
  <si>
    <t>Name</t>
  </si>
  <si>
    <t>Vimala</t>
  </si>
  <si>
    <t>Sathish</t>
  </si>
  <si>
    <t>Manas</t>
  </si>
  <si>
    <t>ATLAS Standup (Daily)</t>
  </si>
  <si>
    <t>Engineering hours</t>
  </si>
  <si>
    <t>30-Mins</t>
  </si>
  <si>
    <t>5 -Hours</t>
  </si>
  <si>
    <t>Sprint Planning &amp; Refinement</t>
  </si>
  <si>
    <t>ATLAS Retro</t>
  </si>
  <si>
    <t>12.5-Hours</t>
  </si>
  <si>
    <t>DINESH</t>
  </si>
  <si>
    <t>RAHUL</t>
  </si>
  <si>
    <t>ABHIMANYU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</si>
</sst>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8" x14ac:knownFonts="1"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1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1"/>
      <color theme="1"/>
      <name val="Calibri"/>
    </font>
    <font>
      <b/>
      <sz val="12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u/>
      <sz val="12"/>
      <color theme="1"/>
      <name val="Calibri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FF0000"/>
      <name val="Aptos Narrow"/>
      <family val="2"/>
      <scheme val="minor"/>
    </font>
    <font>
      <b/>
      <sz val="16"/>
      <color theme="1"/>
      <name val="Calibri"/>
    </font>
    <font>
      <b/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rgb="FFC00000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0" fillId="0" borderId="1" xfId="0" applyBorder="1"/>
    <xf numFmtId="0" fontId="3" fillId="3" borderId="0" xfId="0" applyFont="1" applyFill="1"/>
    <xf numFmtId="0" fontId="4" fillId="3" borderId="0" xfId="0" applyFont="1" applyFill="1"/>
    <xf numFmtId="164" fontId="3" fillId="3" borderId="1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7" fillId="4" borderId="5" xfId="0" applyFont="1" applyFill="1" applyBorder="1"/>
    <xf numFmtId="0" fontId="9" fillId="3" borderId="5" xfId="0" applyFont="1" applyFill="1" applyBorder="1" applyAlignment="1">
      <alignment horizontal="center" vertical="center"/>
    </xf>
    <xf numFmtId="0" fontId="9" fillId="3" borderId="1" xfId="0" applyFont="1" applyFill="1" applyBorder="1"/>
    <xf numFmtId="164" fontId="9" fillId="3" borderId="1" xfId="0" applyNumberFormat="1" applyFont="1" applyFill="1" applyBorder="1" applyAlignment="1">
      <alignment horizontal="center" vertical="center"/>
    </xf>
    <xf numFmtId="164" fontId="9" fillId="3" borderId="4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15" fontId="3" fillId="3" borderId="6" xfId="0" applyNumberFormat="1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0" fontId="9" fillId="3" borderId="8" xfId="0" applyFont="1" applyFill="1" applyBorder="1"/>
    <xf numFmtId="0" fontId="3" fillId="3" borderId="2" xfId="0" applyFont="1" applyFill="1" applyBorder="1" applyAlignment="1">
      <alignment horizontal="left" wrapText="1"/>
    </xf>
    <xf numFmtId="0" fontId="9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9" fillId="3" borderId="5" xfId="0" applyFont="1" applyFill="1" applyBorder="1"/>
    <xf numFmtId="164" fontId="9" fillId="3" borderId="5" xfId="0" applyNumberFormat="1" applyFont="1" applyFill="1" applyBorder="1" applyAlignment="1">
      <alignment horizontal="center" vertical="center"/>
    </xf>
    <xf numFmtId="15" fontId="3" fillId="3" borderId="5" xfId="0" applyNumberFormat="1" applyFont="1" applyFill="1" applyBorder="1"/>
    <xf numFmtId="164" fontId="3" fillId="3" borderId="5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11" borderId="1" xfId="0" applyFont="1" applyFill="1" applyBorder="1"/>
    <xf numFmtId="0" fontId="11" fillId="5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 vertical="center"/>
    </xf>
    <xf numFmtId="0" fontId="13" fillId="0" borderId="22" xfId="0" applyFont="1" applyBorder="1"/>
    <xf numFmtId="0" fontId="11" fillId="10" borderId="1" xfId="0" applyFont="1" applyFill="1" applyBorder="1"/>
    <xf numFmtId="0" fontId="1" fillId="0" borderId="23" xfId="0" applyFont="1" applyBorder="1"/>
    <xf numFmtId="0" fontId="0" fillId="0" borderId="23" xfId="0" applyBorder="1"/>
    <xf numFmtId="0" fontId="7" fillId="3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4" fillId="3" borderId="24" xfId="0" applyFont="1" applyFill="1" applyBorder="1"/>
    <xf numFmtId="0" fontId="3" fillId="3" borderId="0" xfId="0" applyFont="1" applyFill="1" applyAlignment="1">
      <alignment vertical="center"/>
    </xf>
    <xf numFmtId="0" fontId="1" fillId="0" borderId="19" xfId="0" applyFont="1" applyBorder="1"/>
    <xf numFmtId="0" fontId="1" fillId="0" borderId="4" xfId="0" applyFont="1" applyBorder="1"/>
    <xf numFmtId="0" fontId="0" fillId="0" borderId="4" xfId="0" applyBorder="1"/>
    <xf numFmtId="0" fontId="11" fillId="0" borderId="0" xfId="0" applyFont="1"/>
    <xf numFmtId="0" fontId="2" fillId="0" borderId="0" xfId="0" applyFont="1"/>
    <xf numFmtId="0" fontId="2" fillId="9" borderId="1" xfId="0" applyFont="1" applyFill="1" applyBorder="1"/>
    <xf numFmtId="0" fontId="7" fillId="9" borderId="5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/>
    </xf>
    <xf numFmtId="0" fontId="7" fillId="9" borderId="5" xfId="0" applyFont="1" applyFill="1" applyBorder="1"/>
    <xf numFmtId="0" fontId="11" fillId="10" borderId="1" xfId="0" applyFont="1" applyFill="1" applyBorder="1" applyAlignment="1">
      <alignment wrapText="1"/>
    </xf>
    <xf numFmtId="0" fontId="0" fillId="3" borderId="4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3" borderId="17" xfId="0" applyFill="1" applyBorder="1" applyAlignment="1">
      <alignment horizontal="left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11" fillId="10" borderId="17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16" fontId="1" fillId="11" borderId="4" xfId="0" applyNumberFormat="1" applyFont="1" applyFill="1" applyBorder="1" applyAlignment="1">
      <alignment horizontal="center"/>
    </xf>
    <xf numFmtId="16" fontId="1" fillId="11" borderId="17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left"/>
    </xf>
    <xf numFmtId="0" fontId="11" fillId="6" borderId="10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11" fillId="6" borderId="12" xfId="0" applyFont="1" applyFill="1" applyBorder="1" applyAlignment="1">
      <alignment horizontal="left"/>
    </xf>
    <xf numFmtId="0" fontId="11" fillId="6" borderId="13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6" borderId="15" xfId="0" applyFont="1" applyFill="1" applyBorder="1" applyAlignment="1">
      <alignment horizontal="center"/>
    </xf>
    <xf numFmtId="0" fontId="11" fillId="6" borderId="16" xfId="0" applyFont="1" applyFill="1" applyBorder="1" applyAlignment="1">
      <alignment horizontal="center"/>
    </xf>
    <xf numFmtId="16" fontId="0" fillId="11" borderId="4" xfId="0" applyNumberFormat="1" applyFill="1" applyBorder="1" applyAlignment="1">
      <alignment horizontal="center"/>
    </xf>
    <xf numFmtId="16" fontId="0" fillId="11" borderId="17" xfId="0" applyNumberFormat="1" applyFill="1" applyBorder="1" applyAlignment="1">
      <alignment horizontal="center"/>
    </xf>
    <xf numFmtId="0" fontId="11" fillId="10" borderId="1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left" vertical="center"/>
    </xf>
    <xf numFmtId="0" fontId="0" fillId="3" borderId="25" xfId="0" applyFill="1" applyBorder="1" applyAlignment="1">
      <alignment horizontal="left" vertical="center"/>
    </xf>
    <xf numFmtId="0" fontId="0" fillId="3" borderId="20" xfId="0" applyFill="1" applyBorder="1" applyAlignment="1">
      <alignment horizontal="left" vertical="center"/>
    </xf>
    <xf numFmtId="0" fontId="0" fillId="3" borderId="21" xfId="0" applyFill="1" applyBorder="1" applyAlignment="1">
      <alignment horizontal="left" vertical="center"/>
    </xf>
    <xf numFmtId="0" fontId="11" fillId="12" borderId="1" xfId="0" applyFont="1" applyFill="1" applyBorder="1" applyAlignment="1">
      <alignment horizontal="center"/>
    </xf>
    <xf numFmtId="0" fontId="11" fillId="12" borderId="4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1" fillId="10" borderId="1" xfId="0" applyFont="1" applyFill="1" applyBorder="1" applyAlignment="1">
      <alignment horizontal="center"/>
    </xf>
    <xf numFmtId="0" fontId="1" fillId="0" borderId="2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0" fillId="0" borderId="23" xfId="0" applyBorder="1" applyAlignment="1">
      <alignment horizontal="right"/>
    </xf>
    <xf numFmtId="0" fontId="15" fillId="13" borderId="23" xfId="0" applyFont="1" applyFill="1" applyBorder="1" applyAlignment="1">
      <alignment horizontal="center"/>
    </xf>
    <xf numFmtId="0" fontId="15" fillId="13" borderId="19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11" fillId="10" borderId="2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6" fillId="13" borderId="4" xfId="0" applyFont="1" applyFill="1" applyBorder="1" applyAlignment="1">
      <alignment horizontal="center"/>
    </xf>
    <xf numFmtId="0" fontId="16" fillId="13" borderId="17" xfId="0" applyFont="1" applyFill="1" applyBorder="1" applyAlignment="1">
      <alignment horizontal="center"/>
    </xf>
    <xf numFmtId="0" fontId="15" fillId="13" borderId="17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11" fillId="6" borderId="28" xfId="0" applyFont="1" applyFill="1" applyBorder="1" applyAlignment="1">
      <alignment horizontal="center"/>
    </xf>
    <xf numFmtId="0" fontId="11" fillId="6" borderId="2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28575</xdr:rowOff>
    </xdr:from>
    <xdr:to>
      <xdr:col>3</xdr:col>
      <xdr:colOff>1019175</xdr:colOff>
      <xdr:row>5</xdr:row>
      <xdr:rowOff>133350</xdr:rowOff>
    </xdr:to>
    <xdr:sp macro="" textlink="">
      <xdr:nvSpPr>
        <xdr:cNvPr id="15" name="Rounded Rectangle 2">
          <a:extLst>
            <a:ext uri="{FF2B5EF4-FFF2-40B4-BE49-F238E27FC236}">
              <a16:creationId xmlns:a16="http://schemas.microsoft.com/office/drawing/2014/main" id="{5C7E708F-06BF-4B0C-9C12-C3A857B899BE}"/>
            </a:ext>
          </a:extLst>
        </xdr:cNvPr>
        <xdr:cNvSpPr/>
      </xdr:nvSpPr>
      <xdr:spPr>
        <a:xfrm>
          <a:off x="1219200" y="600075"/>
          <a:ext cx="1695450" cy="4857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1 Sprint =&gt; 2 Weeks</a:t>
          </a:r>
          <a:endParaRPr lang="en-US" sz="1100" b="0" i="0" u="none" strike="noStrike">
            <a:solidFill>
              <a:schemeClr val="dk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0" i="0" u="none" strike="noStrike">
              <a:solidFill>
                <a:schemeClr val="dk1"/>
              </a:solidFill>
              <a:latin typeface="+mn-lt"/>
              <a:ea typeface="+mn-lt"/>
              <a:cs typeface="+mn-lt"/>
            </a:rPr>
            <a:t>1 Stpry Point (SP) =&gt; 4 Hrs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19214-D352-4046-AD82-DE6CFBABE276}">
  <dimension ref="A1"/>
  <sheetViews>
    <sheetView tabSelected="1" workbookViewId="0">
      <selection activeCell="M16" sqref="M16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A87DD-DEF3-4AC8-94C9-9CB1472D27B9}">
  <dimension ref="A1"/>
  <sheetViews>
    <sheetView topLeftCell="B1"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C2E23-CFF2-41E9-A5BE-D33F1F489693}">
  <dimension ref="A1"/>
  <sheetViews>
    <sheetView workbookViewId="0">
      <selection activeCell="L21" sqref="L21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BAC3-8290-4DCB-AD36-3F8DCE14B8C8}">
  <dimension ref="A1:R41"/>
  <sheetViews>
    <sheetView workbookViewId="0">
      <selection activeCell="Q21" sqref="Q21"/>
    </sheetView>
  </sheetViews>
  <sheetFormatPr defaultRowHeight="14.5" x14ac:dyDescent="0.35"/>
  <cols>
    <col min="8" max="8" width="14.1796875" customWidth="1"/>
    <col min="12" max="12" width="9.81640625" bestFit="1" customWidth="1"/>
    <col min="13" max="13" width="7.81640625" bestFit="1" customWidth="1"/>
    <col min="14" max="14" width="10.54296875" bestFit="1" customWidth="1"/>
    <col min="15" max="15" width="8" customWidth="1"/>
  </cols>
  <sheetData>
    <row r="1" spans="1:18" ht="16" x14ac:dyDescent="0.35">
      <c r="A1" s="42"/>
      <c r="B1" s="78" t="s">
        <v>0</v>
      </c>
      <c r="C1" s="79"/>
      <c r="D1" s="78" t="s">
        <v>1</v>
      </c>
      <c r="E1" s="79"/>
      <c r="F1" s="78"/>
      <c r="G1" s="79"/>
      <c r="J1" s="71" t="s">
        <v>2</v>
      </c>
      <c r="K1" s="72"/>
      <c r="L1" s="73"/>
      <c r="M1" s="71" t="s">
        <v>3</v>
      </c>
      <c r="N1" s="72"/>
      <c r="O1" s="44" t="s">
        <v>4</v>
      </c>
      <c r="P1" s="90" t="s">
        <v>5</v>
      </c>
      <c r="Q1" s="90"/>
    </row>
    <row r="2" spans="1:18" ht="16" x14ac:dyDescent="0.4">
      <c r="A2" s="41" t="s">
        <v>6</v>
      </c>
      <c r="B2" s="76">
        <v>45735</v>
      </c>
      <c r="C2" s="77"/>
      <c r="D2" s="76">
        <v>45748</v>
      </c>
      <c r="E2" s="77"/>
      <c r="F2" s="76" t="s">
        <v>7</v>
      </c>
      <c r="G2" s="77"/>
      <c r="J2" s="68" t="s">
        <v>8</v>
      </c>
      <c r="K2" s="69"/>
      <c r="L2" s="70"/>
      <c r="M2" s="74" t="s">
        <v>9</v>
      </c>
      <c r="N2" s="75"/>
      <c r="O2" s="47" t="s">
        <v>10</v>
      </c>
      <c r="P2" s="91" t="s">
        <v>11</v>
      </c>
      <c r="Q2" s="92"/>
    </row>
    <row r="3" spans="1:18" ht="16" x14ac:dyDescent="0.4">
      <c r="A3" s="41" t="s">
        <v>12</v>
      </c>
      <c r="B3" s="76">
        <v>45749</v>
      </c>
      <c r="C3" s="77"/>
      <c r="D3" s="76">
        <v>45762</v>
      </c>
      <c r="E3" s="77"/>
      <c r="F3" s="76" t="s">
        <v>13</v>
      </c>
      <c r="G3" s="77"/>
      <c r="J3" s="68" t="s">
        <v>14</v>
      </c>
      <c r="K3" s="69"/>
      <c r="L3" s="70"/>
      <c r="M3" s="74" t="s">
        <v>15</v>
      </c>
      <c r="N3" s="75"/>
      <c r="O3" s="3" t="s">
        <v>10</v>
      </c>
      <c r="P3" s="68" t="s">
        <v>16</v>
      </c>
      <c r="Q3" s="70"/>
    </row>
    <row r="4" spans="1:18" ht="16" x14ac:dyDescent="0.4">
      <c r="A4" s="41" t="s">
        <v>17</v>
      </c>
      <c r="B4" s="76">
        <v>45763</v>
      </c>
      <c r="C4" s="77"/>
      <c r="D4" s="76">
        <v>45776</v>
      </c>
      <c r="E4" s="77"/>
      <c r="F4" s="76" t="s">
        <v>13</v>
      </c>
      <c r="G4" s="77"/>
      <c r="J4" s="68" t="s">
        <v>18</v>
      </c>
      <c r="K4" s="69"/>
      <c r="L4" s="70"/>
      <c r="M4" s="74" t="s">
        <v>19</v>
      </c>
      <c r="N4" s="75"/>
      <c r="O4" s="3" t="s">
        <v>10</v>
      </c>
      <c r="P4" s="68" t="s">
        <v>16</v>
      </c>
      <c r="Q4" s="70"/>
    </row>
    <row r="5" spans="1:18" ht="15.75" customHeight="1" x14ac:dyDescent="0.4">
      <c r="A5" s="41" t="s">
        <v>20</v>
      </c>
      <c r="B5" s="76">
        <v>45777</v>
      </c>
      <c r="C5" s="77"/>
      <c r="D5" s="76">
        <v>45790</v>
      </c>
      <c r="E5" s="77"/>
      <c r="F5" s="76" t="s">
        <v>7</v>
      </c>
      <c r="G5" s="77"/>
      <c r="J5" s="68" t="s">
        <v>21</v>
      </c>
      <c r="K5" s="69"/>
      <c r="L5" s="70"/>
      <c r="M5" s="74" t="s">
        <v>22</v>
      </c>
      <c r="N5" s="75"/>
      <c r="O5" s="4" t="s">
        <v>23</v>
      </c>
      <c r="P5" s="68" t="s">
        <v>23</v>
      </c>
      <c r="Q5" s="70"/>
    </row>
    <row r="6" spans="1:18" ht="15.75" customHeight="1" x14ac:dyDescent="0.4">
      <c r="A6" s="41" t="s">
        <v>24</v>
      </c>
      <c r="B6" s="88">
        <v>45791</v>
      </c>
      <c r="C6" s="89"/>
      <c r="D6" s="76">
        <v>45804</v>
      </c>
      <c r="E6" s="77"/>
      <c r="F6" s="76" t="s">
        <v>13</v>
      </c>
      <c r="G6" s="77"/>
      <c r="J6" s="68" t="s">
        <v>25</v>
      </c>
      <c r="K6" s="69"/>
      <c r="L6" s="70"/>
      <c r="M6" s="74" t="s">
        <v>22</v>
      </c>
      <c r="N6" s="75"/>
      <c r="O6" s="3" t="s">
        <v>11</v>
      </c>
      <c r="P6" s="68" t="s">
        <v>11</v>
      </c>
      <c r="Q6" s="70"/>
    </row>
    <row r="7" spans="1:18" ht="15.75" customHeight="1" thickBot="1" x14ac:dyDescent="0.45">
      <c r="A7" s="1"/>
      <c r="B7" s="1"/>
      <c r="C7" s="1"/>
      <c r="D7" s="1"/>
      <c r="J7" s="68" t="s">
        <v>26</v>
      </c>
      <c r="K7" s="69"/>
      <c r="L7" s="70"/>
      <c r="M7" s="74" t="s">
        <v>27</v>
      </c>
      <c r="N7" s="75"/>
      <c r="O7" s="3" t="s">
        <v>11</v>
      </c>
      <c r="P7" s="93" t="s">
        <v>11</v>
      </c>
      <c r="Q7" s="94"/>
    </row>
    <row r="8" spans="1:18" ht="15" thickBot="1" x14ac:dyDescent="0.4">
      <c r="P8" s="95" t="s">
        <v>28</v>
      </c>
      <c r="Q8" s="96"/>
      <c r="R8" s="45" t="s">
        <v>29</v>
      </c>
    </row>
    <row r="9" spans="1:18" ht="15" customHeight="1" x14ac:dyDescent="0.35">
      <c r="A9" s="80" t="s">
        <v>27</v>
      </c>
      <c r="B9" s="81"/>
      <c r="C9" s="84" t="s">
        <v>30</v>
      </c>
      <c r="D9" s="85"/>
    </row>
    <row r="10" spans="1:18" ht="15.75" customHeight="1" thickBot="1" x14ac:dyDescent="0.45">
      <c r="A10" s="82" t="s">
        <v>31</v>
      </c>
      <c r="B10" s="83"/>
      <c r="C10" s="86" t="s">
        <v>32</v>
      </c>
      <c r="D10" s="87"/>
      <c r="J10" s="68" t="s">
        <v>33</v>
      </c>
      <c r="K10" s="69"/>
      <c r="L10" s="70"/>
      <c r="M10" s="74" t="s">
        <v>19</v>
      </c>
      <c r="N10" s="75"/>
      <c r="O10" s="3" t="s">
        <v>10</v>
      </c>
      <c r="P10" s="68" t="s">
        <v>16</v>
      </c>
      <c r="Q10" s="70"/>
    </row>
    <row r="11" spans="1:18" x14ac:dyDescent="0.35">
      <c r="J11" s="68" t="s">
        <v>34</v>
      </c>
      <c r="K11" s="69"/>
      <c r="L11" s="70"/>
      <c r="M11" s="74" t="s">
        <v>35</v>
      </c>
      <c r="N11" s="75"/>
      <c r="O11" s="4" t="s">
        <v>23</v>
      </c>
      <c r="P11" s="68" t="s">
        <v>23</v>
      </c>
      <c r="Q11" s="70"/>
    </row>
    <row r="12" spans="1:18" ht="15.75" customHeight="1" thickBot="1" x14ac:dyDescent="0.45">
      <c r="J12" s="68" t="s">
        <v>36</v>
      </c>
      <c r="K12" s="69"/>
      <c r="L12" s="70"/>
      <c r="M12" s="74" t="s">
        <v>35</v>
      </c>
      <c r="N12" s="75"/>
      <c r="O12" s="3" t="s">
        <v>11</v>
      </c>
      <c r="P12" s="68" t="s">
        <v>11</v>
      </c>
      <c r="Q12" s="70"/>
    </row>
    <row r="13" spans="1:18" ht="15" thickBot="1" x14ac:dyDescent="0.4">
      <c r="P13" s="95" t="s">
        <v>37</v>
      </c>
      <c r="Q13" s="96"/>
      <c r="R13" s="45" t="s">
        <v>38</v>
      </c>
    </row>
    <row r="15" spans="1:18" ht="16" x14ac:dyDescent="0.4">
      <c r="A15" s="46"/>
      <c r="B15" s="101" t="s">
        <v>39</v>
      </c>
      <c r="C15" s="101"/>
      <c r="D15" s="46" t="s">
        <v>40</v>
      </c>
      <c r="E15" s="46" t="s">
        <v>41</v>
      </c>
      <c r="F15" s="98" t="s">
        <v>42</v>
      </c>
      <c r="G15" s="98"/>
      <c r="H15" s="67" t="s">
        <v>43</v>
      </c>
      <c r="I15" s="101" t="s">
        <v>44</v>
      </c>
      <c r="J15" s="101"/>
      <c r="K15" s="101" t="s">
        <v>45</v>
      </c>
      <c r="L15" s="101"/>
    </row>
    <row r="16" spans="1:18" ht="16" x14ac:dyDescent="0.4">
      <c r="A16" s="2" t="s">
        <v>46</v>
      </c>
      <c r="B16" s="102">
        <v>10</v>
      </c>
      <c r="C16" s="102"/>
      <c r="D16" s="47">
        <f t="shared" ref="D16:D22" si="0">B16 *2</f>
        <v>20</v>
      </c>
      <c r="E16" s="47">
        <v>0</v>
      </c>
      <c r="F16" s="99">
        <f t="shared" ref="F16:F22" si="1">(B16-E16) *8</f>
        <v>80</v>
      </c>
      <c r="G16" s="99"/>
      <c r="H16" s="48">
        <v>15.5</v>
      </c>
      <c r="I16" s="103">
        <f t="shared" ref="I16:I22" si="2">F16-H16</f>
        <v>64.5</v>
      </c>
      <c r="J16" s="104"/>
      <c r="K16" s="105">
        <f t="shared" ref="K16:K22" si="3">I16/4</f>
        <v>16.125</v>
      </c>
      <c r="L16" s="105"/>
    </row>
    <row r="17" spans="1:12" ht="16" x14ac:dyDescent="0.4">
      <c r="A17" s="2" t="s">
        <v>47</v>
      </c>
      <c r="B17" s="97">
        <v>10</v>
      </c>
      <c r="C17" s="97"/>
      <c r="D17" s="3">
        <f t="shared" si="0"/>
        <v>20</v>
      </c>
      <c r="E17" s="3">
        <v>1</v>
      </c>
      <c r="F17" s="100">
        <f t="shared" si="1"/>
        <v>72</v>
      </c>
      <c r="G17" s="100"/>
      <c r="H17" s="3">
        <v>10</v>
      </c>
      <c r="I17" s="103">
        <f t="shared" si="2"/>
        <v>62</v>
      </c>
      <c r="J17" s="104"/>
      <c r="K17" s="105">
        <f t="shared" si="3"/>
        <v>15.5</v>
      </c>
      <c r="L17" s="105"/>
    </row>
    <row r="18" spans="1:12" ht="16" x14ac:dyDescent="0.4">
      <c r="A18" s="2" t="s">
        <v>48</v>
      </c>
      <c r="B18" s="97">
        <v>10</v>
      </c>
      <c r="C18" s="97"/>
      <c r="D18" s="3">
        <f t="shared" si="0"/>
        <v>20</v>
      </c>
      <c r="E18" s="3">
        <v>0</v>
      </c>
      <c r="F18" s="100">
        <f t="shared" si="1"/>
        <v>80</v>
      </c>
      <c r="G18" s="100"/>
      <c r="H18" s="3">
        <v>10</v>
      </c>
      <c r="I18" s="103">
        <f t="shared" si="2"/>
        <v>70</v>
      </c>
      <c r="J18" s="104"/>
      <c r="K18" s="105">
        <f t="shared" si="3"/>
        <v>17.5</v>
      </c>
      <c r="L18" s="105"/>
    </row>
    <row r="19" spans="1:12" ht="16" x14ac:dyDescent="0.4">
      <c r="A19" s="2" t="s">
        <v>49</v>
      </c>
      <c r="B19" s="97">
        <v>10</v>
      </c>
      <c r="C19" s="97"/>
      <c r="D19" s="3">
        <f t="shared" si="0"/>
        <v>20</v>
      </c>
      <c r="E19" s="3">
        <v>0</v>
      </c>
      <c r="F19" s="100">
        <f t="shared" si="1"/>
        <v>80</v>
      </c>
      <c r="G19" s="100"/>
      <c r="H19" s="3">
        <v>8</v>
      </c>
      <c r="I19" s="103">
        <f t="shared" si="2"/>
        <v>72</v>
      </c>
      <c r="J19" s="104"/>
      <c r="K19" s="105">
        <f t="shared" si="3"/>
        <v>18</v>
      </c>
      <c r="L19" s="105"/>
    </row>
    <row r="20" spans="1:12" ht="16" x14ac:dyDescent="0.4">
      <c r="A20" s="2" t="s">
        <v>50</v>
      </c>
      <c r="B20" s="97">
        <v>10</v>
      </c>
      <c r="C20" s="97"/>
      <c r="D20" s="3">
        <f t="shared" si="0"/>
        <v>20</v>
      </c>
      <c r="E20" s="3">
        <v>0</v>
      </c>
      <c r="F20" s="100">
        <f t="shared" si="1"/>
        <v>80</v>
      </c>
      <c r="G20" s="100"/>
      <c r="H20" s="3">
        <v>7.5</v>
      </c>
      <c r="I20" s="103">
        <f t="shared" si="2"/>
        <v>72.5</v>
      </c>
      <c r="J20" s="104"/>
      <c r="K20" s="105">
        <f t="shared" si="3"/>
        <v>18.125</v>
      </c>
      <c r="L20" s="105"/>
    </row>
    <row r="21" spans="1:12" ht="15" customHeight="1" x14ac:dyDescent="0.4">
      <c r="A21" s="2" t="s">
        <v>51</v>
      </c>
      <c r="B21" s="97">
        <v>10</v>
      </c>
      <c r="C21" s="97"/>
      <c r="D21" s="3">
        <f t="shared" si="0"/>
        <v>20</v>
      </c>
      <c r="E21" s="3">
        <v>1</v>
      </c>
      <c r="F21" s="100">
        <f t="shared" si="1"/>
        <v>72</v>
      </c>
      <c r="G21" s="100"/>
      <c r="H21" s="3">
        <v>7.5</v>
      </c>
      <c r="I21" s="103">
        <f t="shared" si="2"/>
        <v>64.5</v>
      </c>
      <c r="J21" s="104"/>
      <c r="K21" s="105">
        <f t="shared" si="3"/>
        <v>16.125</v>
      </c>
      <c r="L21" s="105"/>
    </row>
    <row r="22" spans="1:12" ht="15" customHeight="1" x14ac:dyDescent="0.4">
      <c r="A22" s="2" t="s">
        <v>52</v>
      </c>
      <c r="B22" s="97">
        <v>10</v>
      </c>
      <c r="C22" s="97"/>
      <c r="D22" s="3">
        <f t="shared" si="0"/>
        <v>20</v>
      </c>
      <c r="E22" s="3">
        <v>0</v>
      </c>
      <c r="F22" s="100">
        <f t="shared" si="1"/>
        <v>80</v>
      </c>
      <c r="G22" s="100"/>
      <c r="H22" s="3">
        <v>7.5</v>
      </c>
      <c r="I22" s="103">
        <f t="shared" si="2"/>
        <v>72.5</v>
      </c>
      <c r="J22" s="104"/>
      <c r="K22" s="105">
        <f t="shared" si="3"/>
        <v>18.125</v>
      </c>
      <c r="L22" s="105"/>
    </row>
    <row r="32" spans="1:12" ht="16" x14ac:dyDescent="0.4">
      <c r="B32" s="1"/>
      <c r="C32" s="1"/>
    </row>
    <row r="33" spans="2:5" ht="16" x14ac:dyDescent="0.4">
      <c r="B33" s="1"/>
      <c r="C33" s="1"/>
    </row>
    <row r="34" spans="2:5" ht="16" x14ac:dyDescent="0.4">
      <c r="B34" s="1"/>
      <c r="C34" s="1"/>
    </row>
    <row r="35" spans="2:5" ht="16" x14ac:dyDescent="0.4">
      <c r="B35" s="1"/>
      <c r="C35" s="1"/>
    </row>
    <row r="41" spans="2:5" ht="16" x14ac:dyDescent="0.4">
      <c r="B41" s="1"/>
      <c r="C41" s="1"/>
      <c r="D41" s="1"/>
      <c r="E41" s="1"/>
    </row>
  </sheetData>
  <mergeCells count="86">
    <mergeCell ref="B21:C21"/>
    <mergeCell ref="F21:G21"/>
    <mergeCell ref="I21:J21"/>
    <mergeCell ref="K21:L21"/>
    <mergeCell ref="B22:C22"/>
    <mergeCell ref="F22:G22"/>
    <mergeCell ref="I22:J22"/>
    <mergeCell ref="K22:L22"/>
    <mergeCell ref="B19:C19"/>
    <mergeCell ref="F19:G19"/>
    <mergeCell ref="I19:J19"/>
    <mergeCell ref="K19:L19"/>
    <mergeCell ref="B20:C20"/>
    <mergeCell ref="F20:G20"/>
    <mergeCell ref="I20:J20"/>
    <mergeCell ref="K20:L20"/>
    <mergeCell ref="B17:C17"/>
    <mergeCell ref="F17:G17"/>
    <mergeCell ref="I17:J17"/>
    <mergeCell ref="K17:L17"/>
    <mergeCell ref="B18:C18"/>
    <mergeCell ref="F18:G18"/>
    <mergeCell ref="I18:J18"/>
    <mergeCell ref="K18:L18"/>
    <mergeCell ref="P13:Q13"/>
    <mergeCell ref="B15:C15"/>
    <mergeCell ref="F15:G15"/>
    <mergeCell ref="I15:J15"/>
    <mergeCell ref="K15:L15"/>
    <mergeCell ref="B16:C16"/>
    <mergeCell ref="F16:G16"/>
    <mergeCell ref="I16:J16"/>
    <mergeCell ref="K16:L16"/>
    <mergeCell ref="J11:L11"/>
    <mergeCell ref="M11:N11"/>
    <mergeCell ref="P11:Q11"/>
    <mergeCell ref="J12:L12"/>
    <mergeCell ref="M12:N12"/>
    <mergeCell ref="P12:Q12"/>
    <mergeCell ref="M7:N7"/>
    <mergeCell ref="P7:Q7"/>
    <mergeCell ref="P8:Q8"/>
    <mergeCell ref="A9:B9"/>
    <mergeCell ref="C9:D9"/>
    <mergeCell ref="A10:B10"/>
    <mergeCell ref="C10:D10"/>
    <mergeCell ref="J10:L10"/>
    <mergeCell ref="M10:N10"/>
    <mergeCell ref="P10:Q10"/>
    <mergeCell ref="M5:N5"/>
    <mergeCell ref="P5:Q5"/>
    <mergeCell ref="D6:E6"/>
    <mergeCell ref="J6:L6"/>
    <mergeCell ref="M6:N6"/>
    <mergeCell ref="P6:Q6"/>
    <mergeCell ref="M3:N3"/>
    <mergeCell ref="P3:Q3"/>
    <mergeCell ref="D4:E4"/>
    <mergeCell ref="J4:L4"/>
    <mergeCell ref="M4:N4"/>
    <mergeCell ref="P4:Q4"/>
    <mergeCell ref="M1:N1"/>
    <mergeCell ref="P1:Q1"/>
    <mergeCell ref="D2:E2"/>
    <mergeCell ref="J2:L2"/>
    <mergeCell ref="M2:N2"/>
    <mergeCell ref="P2:Q2"/>
    <mergeCell ref="J7:L7"/>
    <mergeCell ref="B5:C5"/>
    <mergeCell ref="F5:G5"/>
    <mergeCell ref="B6:C6"/>
    <mergeCell ref="F6:G6"/>
    <mergeCell ref="D5:E5"/>
    <mergeCell ref="J5:L5"/>
    <mergeCell ref="B3:C3"/>
    <mergeCell ref="F3:G3"/>
    <mergeCell ref="B4:C4"/>
    <mergeCell ref="F4:G4"/>
    <mergeCell ref="D3:E3"/>
    <mergeCell ref="J3:L3"/>
    <mergeCell ref="B1:C1"/>
    <mergeCell ref="F1:G1"/>
    <mergeCell ref="B2:C2"/>
    <mergeCell ref="F2:G2"/>
    <mergeCell ref="D1:E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153F-169F-4218-B5C2-5DF6BFC4FD8F}">
  <dimension ref="A1:R41"/>
  <sheetViews>
    <sheetView workbookViewId="0">
      <selection activeCell="P17" sqref="A1:XFD1048576"/>
    </sheetView>
  </sheetViews>
  <sheetFormatPr defaultRowHeight="15" customHeight="1" x14ac:dyDescent="0.35"/>
  <cols>
    <col min="1" max="7" width="8.7265625" customWidth="1"/>
    <col min="8" max="8" width="14.1796875" customWidth="1"/>
    <col min="9" max="11" width="8.7265625" customWidth="1"/>
    <col min="12" max="12" width="9.81640625" bestFit="1" customWidth="1"/>
    <col min="13" max="13" width="7.81640625" bestFit="1" customWidth="1"/>
    <col min="14" max="14" width="10.54296875" bestFit="1" customWidth="1"/>
    <col min="15" max="15" width="8" customWidth="1"/>
  </cols>
  <sheetData>
    <row r="1" spans="1:18" ht="16" x14ac:dyDescent="0.35">
      <c r="A1" s="42"/>
      <c r="B1" s="78" t="s">
        <v>0</v>
      </c>
      <c r="C1" s="79"/>
      <c r="D1" s="78" t="s">
        <v>1</v>
      </c>
      <c r="E1" s="79"/>
      <c r="F1" s="78"/>
      <c r="G1" s="79"/>
      <c r="J1" s="71" t="s">
        <v>2</v>
      </c>
      <c r="K1" s="72"/>
      <c r="L1" s="73"/>
      <c r="M1" s="71" t="s">
        <v>3</v>
      </c>
      <c r="N1" s="72"/>
      <c r="O1" s="44" t="s">
        <v>4</v>
      </c>
      <c r="P1" s="90" t="s">
        <v>5</v>
      </c>
      <c r="Q1" s="90"/>
    </row>
    <row r="2" spans="1:18" ht="16" x14ac:dyDescent="0.4">
      <c r="A2" s="41" t="s">
        <v>6</v>
      </c>
      <c r="B2" s="76">
        <v>45735</v>
      </c>
      <c r="C2" s="77"/>
      <c r="D2" s="76">
        <v>45748</v>
      </c>
      <c r="E2" s="77"/>
      <c r="F2" s="76" t="s">
        <v>7</v>
      </c>
      <c r="G2" s="77"/>
      <c r="J2" s="68" t="s">
        <v>8</v>
      </c>
      <c r="K2" s="69"/>
      <c r="L2" s="70"/>
      <c r="M2" s="74" t="s">
        <v>9</v>
      </c>
      <c r="N2" s="75"/>
      <c r="O2" s="47" t="s">
        <v>10</v>
      </c>
      <c r="P2" s="91" t="s">
        <v>11</v>
      </c>
      <c r="Q2" s="92"/>
    </row>
    <row r="3" spans="1:18" ht="16" x14ac:dyDescent="0.4">
      <c r="A3" s="41" t="s">
        <v>12</v>
      </c>
      <c r="B3" s="76">
        <v>45749</v>
      </c>
      <c r="C3" s="77"/>
      <c r="D3" s="76">
        <v>45762</v>
      </c>
      <c r="E3" s="77"/>
      <c r="F3" s="76" t="s">
        <v>13</v>
      </c>
      <c r="G3" s="77"/>
      <c r="J3" s="68" t="s">
        <v>14</v>
      </c>
      <c r="K3" s="69"/>
      <c r="L3" s="70"/>
      <c r="M3" s="74" t="s">
        <v>15</v>
      </c>
      <c r="N3" s="75"/>
      <c r="O3" s="3" t="s">
        <v>10</v>
      </c>
      <c r="P3" s="68" t="s">
        <v>16</v>
      </c>
      <c r="Q3" s="70"/>
    </row>
    <row r="4" spans="1:18" ht="16" x14ac:dyDescent="0.4">
      <c r="A4" s="41" t="s">
        <v>17</v>
      </c>
      <c r="B4" s="76">
        <v>45763</v>
      </c>
      <c r="C4" s="77"/>
      <c r="D4" s="76">
        <v>45776</v>
      </c>
      <c r="E4" s="77"/>
      <c r="F4" s="76" t="s">
        <v>13</v>
      </c>
      <c r="G4" s="77"/>
      <c r="J4" s="68" t="s">
        <v>18</v>
      </c>
      <c r="K4" s="69"/>
      <c r="L4" s="70"/>
      <c r="M4" s="74" t="s">
        <v>19</v>
      </c>
      <c r="N4" s="75"/>
      <c r="O4" s="3" t="s">
        <v>10</v>
      </c>
      <c r="P4" s="68" t="s">
        <v>16</v>
      </c>
      <c r="Q4" s="70"/>
    </row>
    <row r="5" spans="1:18" ht="15.75" customHeight="1" x14ac:dyDescent="0.4">
      <c r="A5" s="41" t="s">
        <v>20</v>
      </c>
      <c r="B5" s="76">
        <v>45777</v>
      </c>
      <c r="C5" s="77"/>
      <c r="D5" s="76">
        <v>45790</v>
      </c>
      <c r="E5" s="77"/>
      <c r="F5" s="76" t="s">
        <v>7</v>
      </c>
      <c r="G5" s="77"/>
      <c r="J5" s="68" t="s">
        <v>21</v>
      </c>
      <c r="K5" s="69"/>
      <c r="L5" s="70"/>
      <c r="M5" s="74" t="s">
        <v>22</v>
      </c>
      <c r="N5" s="75"/>
      <c r="O5" s="4" t="s">
        <v>23</v>
      </c>
      <c r="P5" s="68" t="s">
        <v>23</v>
      </c>
      <c r="Q5" s="70"/>
    </row>
    <row r="6" spans="1:18" ht="15.75" customHeight="1" x14ac:dyDescent="0.4">
      <c r="A6" s="41" t="s">
        <v>24</v>
      </c>
      <c r="B6" s="88">
        <v>45791</v>
      </c>
      <c r="C6" s="89"/>
      <c r="D6" s="76">
        <v>45804</v>
      </c>
      <c r="E6" s="77"/>
      <c r="F6" s="76" t="s">
        <v>13</v>
      </c>
      <c r="G6" s="77"/>
      <c r="J6" s="68" t="s">
        <v>25</v>
      </c>
      <c r="K6" s="69"/>
      <c r="L6" s="70"/>
      <c r="M6" s="74" t="s">
        <v>22</v>
      </c>
      <c r="N6" s="75"/>
      <c r="O6" s="3" t="s">
        <v>11</v>
      </c>
      <c r="P6" s="68" t="s">
        <v>11</v>
      </c>
      <c r="Q6" s="70"/>
    </row>
    <row r="7" spans="1:18" ht="15.75" customHeight="1" x14ac:dyDescent="0.4">
      <c r="A7" s="1"/>
      <c r="B7" s="1"/>
      <c r="C7" s="1"/>
      <c r="D7" s="1"/>
      <c r="J7" s="68" t="s">
        <v>26</v>
      </c>
      <c r="K7" s="69"/>
      <c r="L7" s="70"/>
      <c r="M7" s="74" t="s">
        <v>27</v>
      </c>
      <c r="N7" s="75"/>
      <c r="O7" s="3" t="s">
        <v>11</v>
      </c>
      <c r="P7" s="93" t="s">
        <v>11</v>
      </c>
      <c r="Q7" s="94"/>
    </row>
    <row r="8" spans="1:18" ht="14.5" x14ac:dyDescent="0.35">
      <c r="P8" s="95" t="s">
        <v>28</v>
      </c>
      <c r="Q8" s="96"/>
      <c r="R8" s="45" t="s">
        <v>29</v>
      </c>
    </row>
    <row r="9" spans="1:18" ht="15" customHeight="1" x14ac:dyDescent="0.35">
      <c r="A9" s="80" t="s">
        <v>27</v>
      </c>
      <c r="B9" s="81"/>
      <c r="C9" s="84" t="s">
        <v>30</v>
      </c>
      <c r="D9" s="85"/>
    </row>
    <row r="10" spans="1:18" ht="15.75" customHeight="1" x14ac:dyDescent="0.4">
      <c r="A10" s="82" t="s">
        <v>31</v>
      </c>
      <c r="B10" s="83"/>
      <c r="C10" s="86" t="s">
        <v>32</v>
      </c>
      <c r="D10" s="87"/>
      <c r="J10" s="68" t="s">
        <v>33</v>
      </c>
      <c r="K10" s="69"/>
      <c r="L10" s="70"/>
      <c r="M10" s="74" t="s">
        <v>19</v>
      </c>
      <c r="N10" s="75"/>
      <c r="O10" s="3" t="s">
        <v>10</v>
      </c>
      <c r="P10" s="68" t="s">
        <v>16</v>
      </c>
      <c r="Q10" s="70"/>
    </row>
    <row r="11" spans="1:18" ht="14.5" x14ac:dyDescent="0.35">
      <c r="J11" s="68" t="s">
        <v>34</v>
      </c>
      <c r="K11" s="69"/>
      <c r="L11" s="70"/>
      <c r="M11" s="74" t="s">
        <v>35</v>
      </c>
      <c r="N11" s="75"/>
      <c r="O11" s="4" t="s">
        <v>23</v>
      </c>
      <c r="P11" s="68" t="s">
        <v>23</v>
      </c>
      <c r="Q11" s="70"/>
    </row>
    <row r="12" spans="1:18" ht="15.75" customHeight="1" x14ac:dyDescent="0.4">
      <c r="J12" s="68" t="s">
        <v>36</v>
      </c>
      <c r="K12" s="69"/>
      <c r="L12" s="70"/>
      <c r="M12" s="74" t="s">
        <v>35</v>
      </c>
      <c r="N12" s="75"/>
      <c r="O12" s="3" t="s">
        <v>11</v>
      </c>
      <c r="P12" s="68" t="s">
        <v>11</v>
      </c>
      <c r="Q12" s="70"/>
    </row>
    <row r="13" spans="1:18" ht="14.5" x14ac:dyDescent="0.35">
      <c r="P13" s="95" t="s">
        <v>37</v>
      </c>
      <c r="Q13" s="96"/>
      <c r="R13" s="45" t="s">
        <v>38</v>
      </c>
    </row>
    <row r="14" spans="1:18" ht="14.5" x14ac:dyDescent="0.35"/>
    <row r="15" spans="1:18" ht="16" x14ac:dyDescent="0.4">
      <c r="A15" s="46"/>
      <c r="B15" s="101" t="s">
        <v>39</v>
      </c>
      <c r="C15" s="101"/>
      <c r="D15" s="46" t="s">
        <v>40</v>
      </c>
      <c r="E15" s="46" t="s">
        <v>41</v>
      </c>
      <c r="F15" s="98" t="s">
        <v>42</v>
      </c>
      <c r="G15" s="98"/>
      <c r="H15" s="67" t="s">
        <v>43</v>
      </c>
      <c r="I15" s="101" t="s">
        <v>44</v>
      </c>
      <c r="J15" s="101"/>
      <c r="K15" s="101" t="s">
        <v>45</v>
      </c>
      <c r="L15" s="101"/>
    </row>
    <row r="16" spans="1:18" ht="16" x14ac:dyDescent="0.4">
      <c r="A16" s="2" t="s">
        <v>46</v>
      </c>
      <c r="B16" s="102">
        <v>9</v>
      </c>
      <c r="C16" s="102"/>
      <c r="D16" s="47">
        <f t="shared" ref="D16:D22" si="0">B16 *2</f>
        <v>18</v>
      </c>
      <c r="E16" s="47">
        <v>1</v>
      </c>
      <c r="F16" s="99">
        <f t="shared" ref="F16:F22" si="1">(B16-E16) *8</f>
        <v>64</v>
      </c>
      <c r="G16" s="99"/>
      <c r="H16" s="48">
        <v>15.5</v>
      </c>
      <c r="I16" s="103">
        <f t="shared" ref="I16:I22" si="2">F16-H16</f>
        <v>48.5</v>
      </c>
      <c r="J16" s="104"/>
      <c r="K16" s="105">
        <f t="shared" ref="K16:K22" si="3">I16/4</f>
        <v>12.125</v>
      </c>
      <c r="L16" s="105"/>
    </row>
    <row r="17" spans="1:12" ht="16" x14ac:dyDescent="0.4">
      <c r="A17" s="2" t="s">
        <v>47</v>
      </c>
      <c r="B17" s="97">
        <v>9</v>
      </c>
      <c r="C17" s="97"/>
      <c r="D17" s="3">
        <f t="shared" si="0"/>
        <v>18</v>
      </c>
      <c r="E17" s="3">
        <v>0</v>
      </c>
      <c r="F17" s="100">
        <f t="shared" si="1"/>
        <v>72</v>
      </c>
      <c r="G17" s="100"/>
      <c r="H17" s="3">
        <v>10</v>
      </c>
      <c r="I17" s="103">
        <f t="shared" si="2"/>
        <v>62</v>
      </c>
      <c r="J17" s="104"/>
      <c r="K17" s="105">
        <f t="shared" si="3"/>
        <v>15.5</v>
      </c>
      <c r="L17" s="105"/>
    </row>
    <row r="18" spans="1:12" ht="16" x14ac:dyDescent="0.4">
      <c r="A18" s="2" t="s">
        <v>48</v>
      </c>
      <c r="B18" s="97">
        <v>9</v>
      </c>
      <c r="C18" s="97"/>
      <c r="D18" s="3">
        <f t="shared" si="0"/>
        <v>18</v>
      </c>
      <c r="E18" s="3">
        <v>0</v>
      </c>
      <c r="F18" s="100">
        <f t="shared" si="1"/>
        <v>72</v>
      </c>
      <c r="G18" s="100"/>
      <c r="H18" s="3">
        <v>10</v>
      </c>
      <c r="I18" s="103">
        <f t="shared" si="2"/>
        <v>62</v>
      </c>
      <c r="J18" s="104"/>
      <c r="K18" s="105">
        <f t="shared" si="3"/>
        <v>15.5</v>
      </c>
      <c r="L18" s="105"/>
    </row>
    <row r="19" spans="1:12" ht="16" x14ac:dyDescent="0.4">
      <c r="A19" s="2" t="s">
        <v>49</v>
      </c>
      <c r="B19" s="97">
        <v>9</v>
      </c>
      <c r="C19" s="97"/>
      <c r="D19" s="3">
        <f t="shared" si="0"/>
        <v>18</v>
      </c>
      <c r="E19" s="3">
        <v>0</v>
      </c>
      <c r="F19" s="100">
        <f t="shared" si="1"/>
        <v>72</v>
      </c>
      <c r="G19" s="100"/>
      <c r="H19" s="3">
        <v>8</v>
      </c>
      <c r="I19" s="103">
        <f t="shared" si="2"/>
        <v>64</v>
      </c>
      <c r="J19" s="104"/>
      <c r="K19" s="105">
        <f t="shared" si="3"/>
        <v>16</v>
      </c>
      <c r="L19" s="105"/>
    </row>
    <row r="20" spans="1:12" ht="16" x14ac:dyDescent="0.4">
      <c r="A20" s="2" t="s">
        <v>50</v>
      </c>
      <c r="B20" s="97">
        <v>9</v>
      </c>
      <c r="C20" s="97"/>
      <c r="D20" s="3">
        <f t="shared" si="0"/>
        <v>18</v>
      </c>
      <c r="E20" s="3">
        <v>0</v>
      </c>
      <c r="F20" s="100">
        <f t="shared" si="1"/>
        <v>72</v>
      </c>
      <c r="G20" s="100"/>
      <c r="H20" s="3">
        <v>7.5</v>
      </c>
      <c r="I20" s="103">
        <f t="shared" si="2"/>
        <v>64.5</v>
      </c>
      <c r="J20" s="104"/>
      <c r="K20" s="105">
        <f t="shared" si="3"/>
        <v>16.125</v>
      </c>
      <c r="L20" s="105"/>
    </row>
    <row r="21" spans="1:12" ht="15" customHeight="1" x14ac:dyDescent="0.4">
      <c r="A21" s="2" t="s">
        <v>51</v>
      </c>
      <c r="B21" s="97">
        <v>9</v>
      </c>
      <c r="C21" s="97"/>
      <c r="D21" s="3">
        <f t="shared" si="0"/>
        <v>18</v>
      </c>
      <c r="E21" s="3">
        <v>1</v>
      </c>
      <c r="F21" s="100">
        <f t="shared" si="1"/>
        <v>64</v>
      </c>
      <c r="G21" s="100"/>
      <c r="H21" s="3">
        <v>7.5</v>
      </c>
      <c r="I21" s="103">
        <f t="shared" si="2"/>
        <v>56.5</v>
      </c>
      <c r="J21" s="104"/>
      <c r="K21" s="105">
        <f t="shared" si="3"/>
        <v>14.125</v>
      </c>
      <c r="L21" s="105"/>
    </row>
    <row r="22" spans="1:12" ht="15" customHeight="1" x14ac:dyDescent="0.4">
      <c r="A22" s="2" t="s">
        <v>52</v>
      </c>
      <c r="B22" s="97">
        <v>9</v>
      </c>
      <c r="C22" s="97"/>
      <c r="D22" s="3">
        <f t="shared" si="0"/>
        <v>18</v>
      </c>
      <c r="E22" s="3">
        <v>0</v>
      </c>
      <c r="F22" s="100">
        <f t="shared" si="1"/>
        <v>72</v>
      </c>
      <c r="G22" s="100"/>
      <c r="H22" s="3">
        <v>7.5</v>
      </c>
      <c r="I22" s="103">
        <f t="shared" si="2"/>
        <v>64.5</v>
      </c>
      <c r="J22" s="104"/>
      <c r="K22" s="105">
        <f t="shared" si="3"/>
        <v>16.125</v>
      </c>
      <c r="L22" s="105"/>
    </row>
    <row r="25" spans="1:12" ht="14.5" x14ac:dyDescent="0.35"/>
    <row r="26" spans="1:12" ht="14.5" x14ac:dyDescent="0.35"/>
    <row r="27" spans="1:12" ht="14.5" x14ac:dyDescent="0.35"/>
    <row r="28" spans="1:12" ht="14.5" x14ac:dyDescent="0.35"/>
    <row r="29" spans="1:12" ht="14.5" x14ac:dyDescent="0.35"/>
    <row r="30" spans="1:12" ht="14.5" x14ac:dyDescent="0.35"/>
    <row r="31" spans="1:12" ht="14.5" x14ac:dyDescent="0.35"/>
    <row r="32" spans="1:12" ht="16" x14ac:dyDescent="0.4">
      <c r="B32" s="1"/>
      <c r="C32" s="1"/>
    </row>
    <row r="33" spans="2:5" ht="16" x14ac:dyDescent="0.4">
      <c r="B33" s="1"/>
      <c r="C33" s="1"/>
    </row>
    <row r="34" spans="2:5" ht="16" x14ac:dyDescent="0.4">
      <c r="B34" s="1"/>
      <c r="C34" s="1"/>
    </row>
    <row r="35" spans="2:5" ht="16" x14ac:dyDescent="0.4">
      <c r="B35" s="1"/>
      <c r="C35" s="1"/>
    </row>
    <row r="41" spans="2:5" ht="16" x14ac:dyDescent="0.4">
      <c r="B41" s="1"/>
      <c r="C41" s="1"/>
      <c r="D41" s="1"/>
      <c r="E41" s="1"/>
    </row>
  </sheetData>
  <mergeCells count="86">
    <mergeCell ref="I20:J20"/>
    <mergeCell ref="I21:J21"/>
    <mergeCell ref="I22:J22"/>
    <mergeCell ref="K15:L15"/>
    <mergeCell ref="K16:L16"/>
    <mergeCell ref="K17:L17"/>
    <mergeCell ref="K18:L18"/>
    <mergeCell ref="K19:L19"/>
    <mergeCell ref="K20:L20"/>
    <mergeCell ref="K21:L21"/>
    <mergeCell ref="K22:L22"/>
    <mergeCell ref="I15:J15"/>
    <mergeCell ref="I16:J16"/>
    <mergeCell ref="I17:J17"/>
    <mergeCell ref="I18:J18"/>
    <mergeCell ref="I19:J19"/>
    <mergeCell ref="B20:C20"/>
    <mergeCell ref="B21:C21"/>
    <mergeCell ref="B22:C22"/>
    <mergeCell ref="F15:G15"/>
    <mergeCell ref="F16:G16"/>
    <mergeCell ref="F17:G17"/>
    <mergeCell ref="F18:G18"/>
    <mergeCell ref="F19:G19"/>
    <mergeCell ref="F20:G20"/>
    <mergeCell ref="F21:G21"/>
    <mergeCell ref="F22:G22"/>
    <mergeCell ref="B15:C15"/>
    <mergeCell ref="B16:C16"/>
    <mergeCell ref="B17:C17"/>
    <mergeCell ref="B18:C18"/>
    <mergeCell ref="B19:C19"/>
    <mergeCell ref="J12:L12"/>
    <mergeCell ref="M12:N12"/>
    <mergeCell ref="P12:Q12"/>
    <mergeCell ref="P8:Q8"/>
    <mergeCell ref="P13:Q13"/>
    <mergeCell ref="J10:L10"/>
    <mergeCell ref="M10:N10"/>
    <mergeCell ref="P10:Q10"/>
    <mergeCell ref="J11:L11"/>
    <mergeCell ref="M11:N11"/>
    <mergeCell ref="P11:Q11"/>
    <mergeCell ref="M5:N5"/>
    <mergeCell ref="M6:N6"/>
    <mergeCell ref="M7:N7"/>
    <mergeCell ref="P1:Q1"/>
    <mergeCell ref="P2:Q2"/>
    <mergeCell ref="P3:Q3"/>
    <mergeCell ref="P4:Q4"/>
    <mergeCell ref="P5:Q5"/>
    <mergeCell ref="P6:Q6"/>
    <mergeCell ref="P7:Q7"/>
    <mergeCell ref="M3:N3"/>
    <mergeCell ref="A9:B9"/>
    <mergeCell ref="A10:B10"/>
    <mergeCell ref="C9:D9"/>
    <mergeCell ref="C10:D10"/>
    <mergeCell ref="B1:C1"/>
    <mergeCell ref="B3:C3"/>
    <mergeCell ref="B4:C4"/>
    <mergeCell ref="B5:C5"/>
    <mergeCell ref="B6:C6"/>
    <mergeCell ref="D1:E1"/>
    <mergeCell ref="D2:E2"/>
    <mergeCell ref="D3:E3"/>
    <mergeCell ref="D4:E4"/>
    <mergeCell ref="D5:E5"/>
    <mergeCell ref="D6:E6"/>
    <mergeCell ref="B2:C2"/>
    <mergeCell ref="J7:L7"/>
    <mergeCell ref="J1:L1"/>
    <mergeCell ref="M1:N1"/>
    <mergeCell ref="M2:N2"/>
    <mergeCell ref="F6:G6"/>
    <mergeCell ref="J2:L2"/>
    <mergeCell ref="J3:L3"/>
    <mergeCell ref="J4:L4"/>
    <mergeCell ref="J5:L5"/>
    <mergeCell ref="J6:L6"/>
    <mergeCell ref="F1:G1"/>
    <mergeCell ref="F2:G2"/>
    <mergeCell ref="F3:G3"/>
    <mergeCell ref="F4:G4"/>
    <mergeCell ref="F5:G5"/>
    <mergeCell ref="M4:N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9FF8-66BF-4F10-A49B-746786CA0A93}">
  <dimension ref="A1:N24"/>
  <sheetViews>
    <sheetView workbookViewId="0">
      <selection activeCell="J16" sqref="J16"/>
    </sheetView>
  </sheetViews>
  <sheetFormatPr defaultRowHeight="15" customHeight="1" x14ac:dyDescent="0.35"/>
  <cols>
    <col min="1" max="1" width="18" customWidth="1"/>
    <col min="3" max="3" width="11.1796875" customWidth="1"/>
    <col min="4" max="4" width="10.453125" customWidth="1"/>
    <col min="5" max="5" width="14.1796875" bestFit="1" customWidth="1"/>
    <col min="6" max="6" width="14.81640625" customWidth="1"/>
    <col min="7" max="8" width="13" customWidth="1"/>
    <col min="9" max="9" width="10.7265625" customWidth="1"/>
    <col min="10" max="10" width="40.453125" customWidth="1"/>
    <col min="12" max="12" width="13" customWidth="1"/>
    <col min="13" max="13" width="12.1796875" customWidth="1"/>
    <col min="14" max="14" width="16.453125" customWidth="1"/>
  </cols>
  <sheetData>
    <row r="1" spans="1:14" ht="16" x14ac:dyDescent="0.4">
      <c r="A1" s="1"/>
      <c r="B1" s="63" t="s">
        <v>53</v>
      </c>
      <c r="C1" s="64" t="s">
        <v>0</v>
      </c>
      <c r="D1" s="64" t="s">
        <v>1</v>
      </c>
      <c r="E1" s="64" t="s">
        <v>54</v>
      </c>
      <c r="H1" s="1"/>
      <c r="J1" s="65" t="s">
        <v>2</v>
      </c>
      <c r="K1" s="66" t="s">
        <v>4</v>
      </c>
      <c r="L1" s="66" t="s">
        <v>55</v>
      </c>
      <c r="M1" s="66" t="s">
        <v>5</v>
      </c>
      <c r="N1" s="66" t="s">
        <v>56</v>
      </c>
    </row>
    <row r="2" spans="1:14" ht="16" x14ac:dyDescent="0.4">
      <c r="A2" s="1"/>
      <c r="B2" s="35" t="s">
        <v>6</v>
      </c>
      <c r="C2" s="36">
        <v>45735</v>
      </c>
      <c r="D2" s="36">
        <v>45748</v>
      </c>
      <c r="E2" s="37">
        <v>45747</v>
      </c>
      <c r="G2" s="60" t="s">
        <v>57</v>
      </c>
      <c r="H2" s="60" t="s">
        <v>58</v>
      </c>
      <c r="J2" s="28" t="s">
        <v>59</v>
      </c>
      <c r="K2" s="9" t="s">
        <v>60</v>
      </c>
      <c r="L2" s="10">
        <v>4</v>
      </c>
      <c r="M2" s="10">
        <v>1</v>
      </c>
      <c r="N2" s="11">
        <v>0.25</v>
      </c>
    </row>
    <row r="3" spans="1:14" ht="16" x14ac:dyDescent="0.4">
      <c r="A3" s="1"/>
      <c r="B3" s="35" t="s">
        <v>12</v>
      </c>
      <c r="C3" s="36">
        <v>45749</v>
      </c>
      <c r="D3" s="36">
        <v>45762</v>
      </c>
      <c r="E3" s="35"/>
      <c r="G3" s="61" t="s">
        <v>61</v>
      </c>
      <c r="H3" s="61" t="s">
        <v>62</v>
      </c>
      <c r="I3" s="1"/>
      <c r="J3" s="28" t="s">
        <v>63</v>
      </c>
      <c r="K3" s="9" t="s">
        <v>60</v>
      </c>
      <c r="L3" s="10">
        <v>4</v>
      </c>
      <c r="M3" s="10">
        <v>1</v>
      </c>
      <c r="N3" s="11">
        <v>0.25</v>
      </c>
    </row>
    <row r="4" spans="1:14" ht="29.5" x14ac:dyDescent="0.4">
      <c r="A4" s="1"/>
      <c r="B4" s="35" t="s">
        <v>17</v>
      </c>
      <c r="C4" s="36">
        <v>45763</v>
      </c>
      <c r="D4" s="36">
        <v>45776</v>
      </c>
      <c r="E4" s="35"/>
      <c r="F4" s="1"/>
      <c r="H4" s="1"/>
      <c r="J4" s="28" t="s">
        <v>64</v>
      </c>
      <c r="K4" s="9" t="s">
        <v>65</v>
      </c>
      <c r="L4" s="43">
        <v>2</v>
      </c>
      <c r="M4" s="43">
        <v>1</v>
      </c>
      <c r="N4" s="43">
        <v>0.25</v>
      </c>
    </row>
    <row r="5" spans="1:14" ht="16" x14ac:dyDescent="0.4">
      <c r="A5" s="1"/>
      <c r="B5" s="35" t="s">
        <v>20</v>
      </c>
      <c r="C5" s="36">
        <v>45777</v>
      </c>
      <c r="D5" s="36">
        <v>45790</v>
      </c>
      <c r="E5" s="35"/>
      <c r="G5" s="1"/>
      <c r="H5" s="1"/>
      <c r="J5" s="28" t="s">
        <v>66</v>
      </c>
      <c r="K5" s="9" t="s">
        <v>60</v>
      </c>
      <c r="L5" s="43">
        <v>1</v>
      </c>
      <c r="M5" s="43" t="s">
        <v>60</v>
      </c>
      <c r="N5" s="43"/>
    </row>
    <row r="6" spans="1:14" ht="16" x14ac:dyDescent="0.4">
      <c r="A6" s="1"/>
      <c r="B6" s="35" t="s">
        <v>24</v>
      </c>
      <c r="C6" s="38">
        <v>45791</v>
      </c>
      <c r="D6" s="38">
        <v>45804</v>
      </c>
      <c r="E6" s="35"/>
      <c r="H6" s="1"/>
      <c r="J6" s="28" t="s">
        <v>67</v>
      </c>
      <c r="K6" s="9" t="s">
        <v>65</v>
      </c>
      <c r="L6" s="43">
        <v>10</v>
      </c>
      <c r="M6" s="43">
        <v>5</v>
      </c>
      <c r="N6" s="43">
        <f>N3*M6</f>
        <v>1.25</v>
      </c>
    </row>
    <row r="7" spans="1:14" ht="29.25" customHeight="1" x14ac:dyDescent="0.4">
      <c r="A7" s="1"/>
      <c r="C7" s="1"/>
      <c r="E7" s="1"/>
      <c r="H7" s="1"/>
      <c r="J7" s="28" t="s">
        <v>68</v>
      </c>
      <c r="K7" s="9" t="s">
        <v>69</v>
      </c>
      <c r="L7" s="43">
        <v>1</v>
      </c>
      <c r="M7" s="43">
        <v>1</v>
      </c>
      <c r="N7" s="43">
        <v>0.25</v>
      </c>
    </row>
    <row r="8" spans="1:14" ht="16" x14ac:dyDescent="0.4">
      <c r="A8" s="1"/>
      <c r="C8" s="1"/>
      <c r="E8" s="1"/>
      <c r="J8" s="28" t="s">
        <v>70</v>
      </c>
      <c r="K8" s="9" t="s">
        <v>65</v>
      </c>
      <c r="L8" s="43">
        <v>4</v>
      </c>
      <c r="M8" s="43">
        <v>2</v>
      </c>
      <c r="N8" s="43">
        <v>0.5</v>
      </c>
    </row>
    <row r="9" spans="1:14" ht="33" customHeight="1" x14ac:dyDescent="0.4">
      <c r="A9" s="1"/>
      <c r="G9" s="1"/>
      <c r="H9" s="1"/>
      <c r="I9" s="1"/>
      <c r="J9" s="28" t="s">
        <v>71</v>
      </c>
      <c r="K9" s="9" t="s">
        <v>69</v>
      </c>
      <c r="L9" s="43">
        <v>2</v>
      </c>
      <c r="M9" s="43">
        <v>2</v>
      </c>
      <c r="N9" s="43">
        <v>0.5</v>
      </c>
    </row>
    <row r="10" spans="1:14" ht="16" x14ac:dyDescent="0.4">
      <c r="A10" s="1"/>
      <c r="B10" s="1"/>
      <c r="C10" s="1"/>
      <c r="D10" s="1"/>
      <c r="E10" s="1"/>
      <c r="F10" s="1"/>
      <c r="G10" s="1"/>
      <c r="H10" s="1"/>
      <c r="I10" s="1"/>
      <c r="J10" s="28" t="s">
        <v>26</v>
      </c>
      <c r="K10" s="9" t="s">
        <v>69</v>
      </c>
      <c r="L10" s="43">
        <v>1</v>
      </c>
      <c r="M10" s="43">
        <v>1</v>
      </c>
      <c r="N10" s="43">
        <v>0.25</v>
      </c>
    </row>
    <row r="11" spans="1:14" ht="16" x14ac:dyDescent="0.4">
      <c r="A11" s="1"/>
      <c r="B11" s="1"/>
      <c r="C11" s="1"/>
      <c r="D11" s="1"/>
      <c r="E11" s="1"/>
      <c r="F11" s="1"/>
      <c r="G11" s="1"/>
      <c r="H11" s="1"/>
      <c r="I11" s="1"/>
      <c r="J11" s="106" t="s">
        <v>72</v>
      </c>
      <c r="K11" s="106"/>
      <c r="L11" s="106"/>
      <c r="M11" s="14">
        <f>SUM(M2:M10)</f>
        <v>14</v>
      </c>
      <c r="N11" s="14">
        <f>SUM(N2:N10)</f>
        <v>3.5</v>
      </c>
    </row>
    <row r="12" spans="1:14" ht="16" x14ac:dyDescent="0.4">
      <c r="A12" s="62"/>
      <c r="B12" s="62" t="s">
        <v>39</v>
      </c>
      <c r="C12" s="62" t="s">
        <v>73</v>
      </c>
      <c r="D12" s="62" t="s">
        <v>41</v>
      </c>
      <c r="E12" s="62" t="s">
        <v>74</v>
      </c>
      <c r="F12" s="62" t="s">
        <v>75</v>
      </c>
      <c r="G12" s="62" t="s">
        <v>76</v>
      </c>
      <c r="H12" s="62" t="s">
        <v>45</v>
      </c>
      <c r="I12" s="1"/>
    </row>
    <row r="13" spans="1:14" ht="16" x14ac:dyDescent="0.4">
      <c r="A13" s="2" t="s">
        <v>77</v>
      </c>
      <c r="B13" s="39">
        <v>9</v>
      </c>
      <c r="C13" s="39">
        <v>18</v>
      </c>
      <c r="D13" s="39">
        <v>0</v>
      </c>
      <c r="E13" s="39">
        <v>72</v>
      </c>
      <c r="F13" s="39">
        <v>14</v>
      </c>
      <c r="G13" s="39">
        <v>58</v>
      </c>
      <c r="H13" s="39">
        <v>14.5</v>
      </c>
      <c r="I13" s="1"/>
      <c r="J13" s="1" t="s">
        <v>78</v>
      </c>
      <c r="K13" s="1" t="s">
        <v>79</v>
      </c>
      <c r="L13">
        <v>1</v>
      </c>
      <c r="M13" t="s">
        <v>79</v>
      </c>
    </row>
    <row r="14" spans="1:14" ht="16" x14ac:dyDescent="0.4">
      <c r="A14" s="2" t="s">
        <v>80</v>
      </c>
      <c r="B14" s="39">
        <v>9</v>
      </c>
      <c r="C14" s="39">
        <v>18</v>
      </c>
      <c r="D14" s="39">
        <v>0</v>
      </c>
      <c r="E14" s="39">
        <v>72</v>
      </c>
      <c r="F14" s="39">
        <v>14</v>
      </c>
      <c r="G14" s="39">
        <v>58</v>
      </c>
      <c r="H14" s="39">
        <v>14.5</v>
      </c>
      <c r="I14" s="1"/>
      <c r="J14" s="1" t="s">
        <v>81</v>
      </c>
      <c r="K14" s="1" t="s">
        <v>65</v>
      </c>
      <c r="L14">
        <v>1</v>
      </c>
      <c r="M14" t="s">
        <v>65</v>
      </c>
    </row>
    <row r="15" spans="1:14" ht="16" x14ac:dyDescent="0.4">
      <c r="A15" s="2" t="s">
        <v>82</v>
      </c>
      <c r="B15" s="39">
        <v>9</v>
      </c>
      <c r="C15" s="39">
        <v>18</v>
      </c>
      <c r="D15" s="39">
        <v>0</v>
      </c>
      <c r="E15" s="39">
        <v>72</v>
      </c>
      <c r="F15" s="39">
        <v>14</v>
      </c>
      <c r="G15" s="39">
        <v>58</v>
      </c>
      <c r="H15" s="39">
        <v>14.5</v>
      </c>
      <c r="I15" s="1"/>
    </row>
    <row r="16" spans="1:14" ht="16" x14ac:dyDescent="0.4">
      <c r="A16" s="1"/>
      <c r="B16" s="40"/>
      <c r="C16" s="40"/>
      <c r="D16" s="40"/>
      <c r="E16" s="40"/>
      <c r="F16" s="40"/>
      <c r="G16" s="39">
        <v>174</v>
      </c>
      <c r="H16" s="39">
        <v>43.5</v>
      </c>
      <c r="I16" s="1"/>
      <c r="J16" s="1"/>
      <c r="K16" s="1"/>
    </row>
    <row r="17" spans="1:12" ht="16" x14ac:dyDescent="0.4">
      <c r="A17" s="1"/>
      <c r="B17" s="1"/>
      <c r="C17" s="1"/>
      <c r="D17" s="1"/>
      <c r="E17" s="1"/>
      <c r="F17" s="1"/>
      <c r="G17" s="1"/>
      <c r="H17" s="1"/>
      <c r="I17" s="1"/>
      <c r="K17" s="1"/>
    </row>
    <row r="18" spans="1:12" ht="16" x14ac:dyDescent="0.4">
      <c r="A18" s="1"/>
      <c r="B18" s="1"/>
      <c r="C18" s="1"/>
      <c r="D18" s="1"/>
      <c r="E18" s="1"/>
      <c r="I18" s="1"/>
      <c r="J18" s="1"/>
      <c r="K18" s="1"/>
    </row>
    <row r="19" spans="1:12" ht="16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2" ht="16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2" ht="16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2" ht="16" x14ac:dyDescent="0.4">
      <c r="I22" s="1"/>
      <c r="J22" s="1"/>
      <c r="K22" s="1"/>
      <c r="L22" s="1"/>
    </row>
    <row r="23" spans="1:12" ht="16" x14ac:dyDescent="0.4">
      <c r="J23" s="1"/>
      <c r="K23" s="1"/>
      <c r="L23" s="1"/>
    </row>
    <row r="24" spans="1:12" ht="16" x14ac:dyDescent="0.4">
      <c r="J24" s="1"/>
      <c r="K24" s="1"/>
      <c r="L24" s="1"/>
    </row>
  </sheetData>
  <mergeCells count="1">
    <mergeCell ref="J11:L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4069-0266-4E0A-86D0-80A784942EAA}">
  <dimension ref="B4:V41"/>
  <sheetViews>
    <sheetView workbookViewId="0">
      <selection activeCell="H14" sqref="H14"/>
    </sheetView>
  </sheetViews>
  <sheetFormatPr defaultColWidth="9.1796875" defaultRowHeight="15" customHeight="1" x14ac:dyDescent="0.35"/>
  <cols>
    <col min="1" max="2" width="9.1796875" style="5"/>
    <col min="3" max="3" width="10.1796875" style="5" bestFit="1" customWidth="1"/>
    <col min="4" max="4" width="20" style="5" bestFit="1" customWidth="1"/>
    <col min="5" max="5" width="10.54296875" style="5" bestFit="1" customWidth="1"/>
    <col min="6" max="6" width="10.453125" style="5" bestFit="1" customWidth="1"/>
    <col min="7" max="7" width="9.81640625" style="5" bestFit="1" customWidth="1"/>
    <col min="8" max="8" width="14.453125" style="5" bestFit="1" customWidth="1"/>
    <col min="9" max="9" width="24.26953125" style="5" customWidth="1"/>
    <col min="10" max="10" width="23.7265625" style="5" customWidth="1"/>
    <col min="11" max="11" width="9.54296875" style="5" bestFit="1" customWidth="1"/>
    <col min="12" max="12" width="12.26953125" style="5" bestFit="1" customWidth="1"/>
    <col min="13" max="13" width="12.1796875" style="5" bestFit="1" customWidth="1"/>
    <col min="14" max="14" width="18.1796875" style="5" bestFit="1" customWidth="1"/>
    <col min="15" max="15" width="9.81640625" style="5" bestFit="1" customWidth="1"/>
    <col min="16" max="16" width="14.453125" style="5" bestFit="1" customWidth="1"/>
    <col min="17" max="17" width="15" style="5" bestFit="1" customWidth="1"/>
    <col min="18" max="18" width="23.453125" style="5" customWidth="1"/>
    <col min="19" max="19" width="9" style="5" bestFit="1" customWidth="1"/>
    <col min="20" max="20" width="11.7265625" style="5" bestFit="1" customWidth="1"/>
    <col min="21" max="21" width="11.453125" style="5" bestFit="1" customWidth="1"/>
    <col min="22" max="22" width="17" style="5" bestFit="1" customWidth="1"/>
    <col min="23" max="16384" width="9.1796875" style="5"/>
  </cols>
  <sheetData>
    <row r="4" spans="3:15" ht="15" customHeight="1" x14ac:dyDescent="0.35">
      <c r="C4" s="56"/>
      <c r="D4" s="56"/>
    </row>
    <row r="5" spans="3:15" ht="15" customHeight="1" x14ac:dyDescent="0.35">
      <c r="C5" s="56"/>
      <c r="D5" s="56"/>
    </row>
    <row r="9" spans="3:15" ht="15.5" x14ac:dyDescent="0.35">
      <c r="C9" s="20" t="s">
        <v>53</v>
      </c>
      <c r="D9" s="21" t="s">
        <v>0</v>
      </c>
      <c r="E9" s="22" t="s">
        <v>1</v>
      </c>
      <c r="F9" s="23" t="s">
        <v>54</v>
      </c>
      <c r="I9" s="112" t="s">
        <v>2</v>
      </c>
      <c r="J9" s="113"/>
      <c r="K9" s="15" t="s">
        <v>4</v>
      </c>
      <c r="L9" s="15" t="s">
        <v>55</v>
      </c>
      <c r="M9" s="15" t="s">
        <v>5</v>
      </c>
      <c r="N9" s="15" t="s">
        <v>56</v>
      </c>
    </row>
    <row r="10" spans="3:15" ht="15.75" customHeight="1" x14ac:dyDescent="0.35">
      <c r="C10" s="17" t="s">
        <v>6</v>
      </c>
      <c r="D10" s="18">
        <v>45735</v>
      </c>
      <c r="E10" s="19">
        <v>45748</v>
      </c>
      <c r="F10" s="24">
        <v>45747</v>
      </c>
      <c r="I10" s="114" t="s">
        <v>59</v>
      </c>
      <c r="J10" s="115"/>
      <c r="K10" s="9" t="s">
        <v>60</v>
      </c>
      <c r="L10" s="10">
        <v>4</v>
      </c>
      <c r="M10" s="10">
        <v>1</v>
      </c>
      <c r="N10" s="11">
        <v>0.25</v>
      </c>
    </row>
    <row r="11" spans="3:15" ht="15.75" customHeight="1" x14ac:dyDescent="0.5">
      <c r="C11" s="17" t="s">
        <v>12</v>
      </c>
      <c r="D11" s="18">
        <v>45749</v>
      </c>
      <c r="E11" s="19">
        <v>45762</v>
      </c>
      <c r="F11" s="25"/>
      <c r="I11" s="114" t="s">
        <v>83</v>
      </c>
      <c r="J11" s="115"/>
      <c r="K11" s="9" t="s">
        <v>60</v>
      </c>
      <c r="L11" s="10">
        <v>4</v>
      </c>
      <c r="M11" s="10">
        <v>1</v>
      </c>
      <c r="N11" s="54">
        <v>0.25</v>
      </c>
      <c r="O11" s="55"/>
    </row>
    <row r="12" spans="3:15" ht="15.75" customHeight="1" x14ac:dyDescent="0.5">
      <c r="C12" s="17" t="s">
        <v>17</v>
      </c>
      <c r="D12" s="18">
        <v>45763</v>
      </c>
      <c r="E12" s="19">
        <v>45776</v>
      </c>
      <c r="F12" s="26"/>
      <c r="I12" s="116" t="s">
        <v>84</v>
      </c>
      <c r="J12" s="117"/>
      <c r="K12" s="9" t="s">
        <v>65</v>
      </c>
      <c r="L12" s="10">
        <v>2</v>
      </c>
      <c r="M12" s="10">
        <v>1</v>
      </c>
      <c r="N12" s="54">
        <v>0.25</v>
      </c>
      <c r="O12" s="55"/>
    </row>
    <row r="13" spans="3:15" ht="15.75" customHeight="1" x14ac:dyDescent="0.35">
      <c r="C13" s="17" t="s">
        <v>20</v>
      </c>
      <c r="D13" s="18">
        <v>45777</v>
      </c>
      <c r="E13" s="19">
        <v>45790</v>
      </c>
      <c r="F13" s="26"/>
      <c r="I13" s="114" t="s">
        <v>85</v>
      </c>
      <c r="J13" s="115"/>
      <c r="K13" s="9" t="s">
        <v>65</v>
      </c>
      <c r="L13" s="10">
        <v>10</v>
      </c>
      <c r="M13" s="11">
        <v>5</v>
      </c>
      <c r="N13" s="11">
        <f>N11*M13</f>
        <v>1.25</v>
      </c>
    </row>
    <row r="14" spans="3:15" ht="15.75" customHeight="1" x14ac:dyDescent="0.35">
      <c r="C14" s="17" t="s">
        <v>24</v>
      </c>
      <c r="D14" s="7">
        <v>45791</v>
      </c>
      <c r="E14" s="8">
        <v>45804</v>
      </c>
      <c r="F14" s="27"/>
      <c r="I14" s="114" t="s">
        <v>86</v>
      </c>
      <c r="J14" s="115"/>
      <c r="K14" s="9" t="s">
        <v>69</v>
      </c>
      <c r="L14" s="10">
        <v>1</v>
      </c>
      <c r="M14" s="10">
        <v>1</v>
      </c>
      <c r="N14" s="11">
        <v>0.25</v>
      </c>
    </row>
    <row r="15" spans="3:15" ht="15" customHeight="1" x14ac:dyDescent="0.35">
      <c r="I15" s="114" t="s">
        <v>87</v>
      </c>
      <c r="J15" s="115"/>
      <c r="K15" s="9" t="s">
        <v>69</v>
      </c>
      <c r="L15" s="10">
        <v>2</v>
      </c>
      <c r="M15" s="10">
        <v>2</v>
      </c>
      <c r="N15" s="10">
        <v>0.5</v>
      </c>
    </row>
    <row r="16" spans="3:15" ht="15.75" customHeight="1" x14ac:dyDescent="0.35">
      <c r="I16" s="114" t="s">
        <v>88</v>
      </c>
      <c r="J16" s="115"/>
      <c r="K16" s="9" t="s">
        <v>69</v>
      </c>
      <c r="L16" s="10">
        <v>2</v>
      </c>
      <c r="M16" s="10">
        <v>2</v>
      </c>
      <c r="N16" s="10">
        <v>0.5</v>
      </c>
    </row>
    <row r="17" spans="2:22" ht="15.75" customHeight="1" x14ac:dyDescent="0.35">
      <c r="I17" s="114" t="s">
        <v>26</v>
      </c>
      <c r="J17" s="115"/>
      <c r="K17" s="9" t="s">
        <v>69</v>
      </c>
      <c r="L17" s="12">
        <v>1</v>
      </c>
      <c r="M17" s="12">
        <v>1</v>
      </c>
      <c r="N17" s="11">
        <v>0.25</v>
      </c>
    </row>
    <row r="18" spans="2:22" ht="15" customHeight="1" x14ac:dyDescent="0.35">
      <c r="I18" s="106" t="s">
        <v>72</v>
      </c>
      <c r="J18" s="106"/>
      <c r="K18" s="106"/>
      <c r="L18" s="106"/>
      <c r="M18" s="14">
        <f>SUM(M10:M17)</f>
        <v>14</v>
      </c>
      <c r="N18" s="14">
        <f>SUM(N10:N17)</f>
        <v>3.5</v>
      </c>
    </row>
    <row r="19" spans="2:22" ht="15.5" x14ac:dyDescent="0.35">
      <c r="B19" s="6"/>
    </row>
    <row r="20" spans="2:22" ht="15.5" x14ac:dyDescent="0.35">
      <c r="B20" s="6"/>
    </row>
    <row r="21" spans="2:22" ht="15.5" x14ac:dyDescent="0.35">
      <c r="B21" s="6"/>
    </row>
    <row r="22" spans="2:22" ht="15.5" x14ac:dyDescent="0.35">
      <c r="B22" s="6"/>
    </row>
    <row r="23" spans="2:22" ht="29.25" customHeight="1" x14ac:dyDescent="0.35">
      <c r="B23" s="6"/>
      <c r="C23" s="31" t="s">
        <v>6</v>
      </c>
      <c r="H23" s="6"/>
      <c r="I23" s="6"/>
      <c r="J23" s="6"/>
      <c r="K23" s="6"/>
      <c r="Q23" s="6"/>
      <c r="R23" s="6"/>
      <c r="S23" s="6"/>
      <c r="T23" s="6"/>
      <c r="U23" s="6"/>
    </row>
    <row r="24" spans="2:22" ht="15.5" x14ac:dyDescent="0.35">
      <c r="B24" s="6"/>
      <c r="C24" s="34" t="s">
        <v>89</v>
      </c>
      <c r="D24" s="13" t="s">
        <v>39</v>
      </c>
      <c r="E24" s="13" t="s">
        <v>73</v>
      </c>
      <c r="F24" s="13" t="s">
        <v>41</v>
      </c>
      <c r="G24" s="13" t="s">
        <v>74</v>
      </c>
      <c r="H24" s="13" t="s">
        <v>75</v>
      </c>
      <c r="I24" s="13" t="s">
        <v>76</v>
      </c>
      <c r="J24" s="13" t="s">
        <v>45</v>
      </c>
      <c r="R24" s="6"/>
      <c r="S24" s="6"/>
      <c r="T24" s="6"/>
    </row>
    <row r="25" spans="2:22" ht="15.5" x14ac:dyDescent="0.35">
      <c r="C25" s="32" t="s">
        <v>90</v>
      </c>
      <c r="D25" s="16">
        <v>9</v>
      </c>
      <c r="E25" s="16">
        <v>18</v>
      </c>
      <c r="F25" s="16">
        <v>0</v>
      </c>
      <c r="G25" s="16">
        <v>72</v>
      </c>
      <c r="H25" s="16">
        <f>M18</f>
        <v>14</v>
      </c>
      <c r="I25" s="16">
        <f>G25-H25</f>
        <v>58</v>
      </c>
      <c r="J25" s="16">
        <f>E25-N18</f>
        <v>14.5</v>
      </c>
      <c r="R25" s="6"/>
      <c r="S25" s="6"/>
      <c r="T25" s="6"/>
    </row>
    <row r="26" spans="2:22" ht="15.5" x14ac:dyDescent="0.35">
      <c r="C26" s="32" t="s">
        <v>91</v>
      </c>
      <c r="D26" s="16">
        <v>9</v>
      </c>
      <c r="E26" s="16">
        <v>18</v>
      </c>
      <c r="F26" s="16">
        <v>0</v>
      </c>
      <c r="G26" s="16">
        <v>72</v>
      </c>
      <c r="H26" s="16">
        <f>M18</f>
        <v>14</v>
      </c>
      <c r="I26" s="16">
        <f>G26-H26</f>
        <v>58</v>
      </c>
      <c r="J26" s="16">
        <f>E26-N18</f>
        <v>14.5</v>
      </c>
      <c r="R26" s="6"/>
      <c r="S26" s="6"/>
      <c r="T26" s="6"/>
    </row>
    <row r="27" spans="2:22" ht="15.5" x14ac:dyDescent="0.35">
      <c r="C27" s="33" t="s">
        <v>92</v>
      </c>
      <c r="D27" s="29">
        <v>9</v>
      </c>
      <c r="E27" s="29">
        <v>18</v>
      </c>
      <c r="F27" s="29">
        <v>0</v>
      </c>
      <c r="G27" s="29">
        <v>72</v>
      </c>
      <c r="H27" s="29">
        <f>M18-2</f>
        <v>12</v>
      </c>
      <c r="I27" s="29">
        <f>G27-H27</f>
        <v>60</v>
      </c>
      <c r="J27" s="29">
        <f>E27-(N18-(N11+N12))</f>
        <v>15</v>
      </c>
      <c r="R27" s="6"/>
      <c r="S27" s="6"/>
      <c r="T27" s="6"/>
    </row>
    <row r="28" spans="2:22" ht="15.5" x14ac:dyDescent="0.35">
      <c r="C28" s="111" t="s">
        <v>72</v>
      </c>
      <c r="D28" s="111"/>
      <c r="E28" s="111"/>
      <c r="F28" s="111"/>
      <c r="G28" s="111"/>
      <c r="H28" s="111"/>
      <c r="I28" s="30">
        <f>SUM(I25:I27)</f>
        <v>176</v>
      </c>
      <c r="J28" s="30">
        <f>SUM(J25:J27)</f>
        <v>44</v>
      </c>
      <c r="K28" s="6"/>
      <c r="Q28" s="6"/>
      <c r="R28" s="6"/>
      <c r="S28" s="6"/>
      <c r="T28" s="6"/>
      <c r="U28" s="6"/>
    </row>
    <row r="29" spans="2:22" ht="15.5" x14ac:dyDescent="0.35">
      <c r="H29" s="6"/>
      <c r="I29" s="6"/>
      <c r="J29" s="6"/>
      <c r="K29" s="6"/>
      <c r="L29" s="6"/>
      <c r="N29" s="6"/>
      <c r="O29" s="6"/>
      <c r="P29" s="6"/>
      <c r="Q29" s="6"/>
    </row>
    <row r="30" spans="2:22" ht="15.5" x14ac:dyDescent="0.35">
      <c r="H30" s="6"/>
    </row>
    <row r="31" spans="2:22" ht="15.5" x14ac:dyDescent="0.35">
      <c r="H31" s="6"/>
    </row>
    <row r="32" spans="2:22" ht="15" customHeight="1" x14ac:dyDescent="0.35">
      <c r="Q32" s="110"/>
      <c r="R32" s="110"/>
      <c r="S32" s="49"/>
      <c r="T32" s="49"/>
      <c r="U32" s="49"/>
      <c r="V32" s="49"/>
    </row>
    <row r="33" spans="17:22" ht="15" customHeight="1" x14ac:dyDescent="0.35">
      <c r="Q33" s="107"/>
      <c r="R33" s="107"/>
      <c r="S33" s="50"/>
      <c r="T33" s="51"/>
      <c r="U33" s="51"/>
      <c r="V33" s="52"/>
    </row>
    <row r="34" spans="17:22" ht="15.5" x14ac:dyDescent="0.35">
      <c r="Q34" s="107"/>
      <c r="R34" s="107"/>
      <c r="S34" s="50"/>
      <c r="T34" s="51"/>
      <c r="U34" s="51"/>
      <c r="V34" s="52"/>
    </row>
    <row r="35" spans="17:22" ht="15" customHeight="1" x14ac:dyDescent="0.35">
      <c r="Q35" s="109"/>
      <c r="R35" s="109"/>
      <c r="S35" s="50"/>
      <c r="T35" s="51"/>
      <c r="U35" s="51"/>
      <c r="V35" s="52"/>
    </row>
    <row r="36" spans="17:22" ht="15.5" x14ac:dyDescent="0.35">
      <c r="Q36" s="107"/>
      <c r="R36" s="107"/>
      <c r="S36" s="50"/>
      <c r="T36" s="51"/>
      <c r="U36" s="52"/>
      <c r="V36" s="52"/>
    </row>
    <row r="37" spans="17:22" ht="15" customHeight="1" x14ac:dyDescent="0.35">
      <c r="Q37" s="107"/>
      <c r="R37" s="107"/>
      <c r="S37" s="50"/>
      <c r="T37" s="51"/>
      <c r="U37" s="51"/>
      <c r="V37" s="52"/>
    </row>
    <row r="38" spans="17:22" ht="15" customHeight="1" x14ac:dyDescent="0.35">
      <c r="Q38" s="107"/>
      <c r="R38" s="107"/>
      <c r="S38" s="50"/>
      <c r="T38" s="51"/>
      <c r="U38" s="51"/>
      <c r="V38" s="51"/>
    </row>
    <row r="39" spans="17:22" ht="15" customHeight="1" x14ac:dyDescent="0.35">
      <c r="Q39" s="107"/>
      <c r="R39" s="107"/>
      <c r="S39" s="50"/>
      <c r="T39" s="51"/>
      <c r="U39" s="51"/>
      <c r="V39" s="51"/>
    </row>
    <row r="40" spans="17:22" ht="15" customHeight="1" x14ac:dyDescent="0.35">
      <c r="Q40" s="107"/>
      <c r="R40" s="107"/>
      <c r="S40" s="50"/>
      <c r="T40" s="51"/>
      <c r="U40" s="51"/>
      <c r="V40" s="52"/>
    </row>
    <row r="41" spans="17:22" ht="15" customHeight="1" x14ac:dyDescent="0.35">
      <c r="Q41" s="108"/>
      <c r="R41" s="108"/>
      <c r="S41" s="108"/>
      <c r="T41" s="108"/>
      <c r="U41" s="53"/>
      <c r="V41" s="53"/>
    </row>
  </sheetData>
  <mergeCells count="21">
    <mergeCell ref="C28:H28"/>
    <mergeCell ref="I9:J9"/>
    <mergeCell ref="I16:J16"/>
    <mergeCell ref="I15:J15"/>
    <mergeCell ref="I14:J14"/>
    <mergeCell ref="I13:J13"/>
    <mergeCell ref="I12:J12"/>
    <mergeCell ref="I11:J11"/>
    <mergeCell ref="I10:J10"/>
    <mergeCell ref="I17:J17"/>
    <mergeCell ref="I18:L18"/>
    <mergeCell ref="Q32:R32"/>
    <mergeCell ref="Q33:R33"/>
    <mergeCell ref="Q34:R34"/>
    <mergeCell ref="Q36:R36"/>
    <mergeCell ref="Q37:R37"/>
    <mergeCell ref="Q38:R38"/>
    <mergeCell ref="Q39:R39"/>
    <mergeCell ref="Q40:R40"/>
    <mergeCell ref="Q41:T41"/>
    <mergeCell ref="Q35:R3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319C-6853-40AD-B6DA-795DF1CA45EC}">
  <dimension ref="A1:Q18"/>
  <sheetViews>
    <sheetView workbookViewId="0">
      <selection activeCell="H19" sqref="H19"/>
    </sheetView>
  </sheetViews>
  <sheetFormatPr defaultRowHeight="14.5" x14ac:dyDescent="0.35"/>
  <cols>
    <col min="1" max="1" width="12.54296875" bestFit="1" customWidth="1"/>
    <col min="10" max="18" width="9.1796875" bestFit="1" customWidth="1"/>
  </cols>
  <sheetData>
    <row r="1" spans="1:17" ht="15.75" customHeight="1" x14ac:dyDescent="0.35">
      <c r="A1" s="42"/>
      <c r="B1" s="78" t="s">
        <v>0</v>
      </c>
      <c r="C1" s="78"/>
      <c r="D1" s="78" t="s">
        <v>1</v>
      </c>
      <c r="E1" s="78"/>
      <c r="F1" s="78"/>
      <c r="G1" s="78"/>
      <c r="J1" s="71" t="s">
        <v>2</v>
      </c>
      <c r="K1" s="72"/>
      <c r="L1" s="73"/>
      <c r="M1" s="71" t="s">
        <v>3</v>
      </c>
      <c r="N1" s="71"/>
      <c r="O1" s="44" t="s">
        <v>4</v>
      </c>
      <c r="P1" s="118" t="s">
        <v>5</v>
      </c>
      <c r="Q1" s="118"/>
    </row>
    <row r="2" spans="1:17" ht="15.75" customHeight="1" x14ac:dyDescent="0.4">
      <c r="A2" s="41" t="s">
        <v>6</v>
      </c>
      <c r="B2" s="76">
        <v>45735</v>
      </c>
      <c r="C2" s="76"/>
      <c r="D2" s="76">
        <v>45748</v>
      </c>
      <c r="E2" s="76"/>
      <c r="F2" s="76" t="s">
        <v>7</v>
      </c>
      <c r="G2" s="76"/>
      <c r="J2" s="68" t="s">
        <v>8</v>
      </c>
      <c r="K2" s="69"/>
      <c r="L2" s="70"/>
      <c r="M2" s="74" t="s">
        <v>9</v>
      </c>
      <c r="N2" s="74"/>
      <c r="O2" s="57" t="s">
        <v>10</v>
      </c>
      <c r="P2" s="68" t="s">
        <v>11</v>
      </c>
      <c r="Q2" s="119"/>
    </row>
    <row r="3" spans="1:17" ht="15.75" customHeight="1" x14ac:dyDescent="0.4">
      <c r="A3" s="41" t="s">
        <v>12</v>
      </c>
      <c r="B3" s="76">
        <v>45749</v>
      </c>
      <c r="C3" s="76"/>
      <c r="D3" s="76">
        <v>45762</v>
      </c>
      <c r="E3" s="76"/>
      <c r="F3" s="76" t="s">
        <v>13</v>
      </c>
      <c r="G3" s="76"/>
      <c r="J3" s="68" t="s">
        <v>93</v>
      </c>
      <c r="K3" s="69"/>
      <c r="L3" s="70"/>
      <c r="M3" s="74" t="s">
        <v>15</v>
      </c>
      <c r="N3" s="74"/>
      <c r="O3" s="58" t="s">
        <v>10</v>
      </c>
      <c r="P3" s="68" t="s">
        <v>16</v>
      </c>
      <c r="Q3" s="119"/>
    </row>
    <row r="4" spans="1:17" ht="15.75" customHeight="1" x14ac:dyDescent="0.4">
      <c r="A4" s="41" t="s">
        <v>17</v>
      </c>
      <c r="B4" s="76">
        <v>45763</v>
      </c>
      <c r="C4" s="76"/>
      <c r="D4" s="76">
        <v>45776</v>
      </c>
      <c r="E4" s="76"/>
      <c r="F4" s="76" t="s">
        <v>13</v>
      </c>
      <c r="G4" s="76"/>
      <c r="J4" s="68" t="s">
        <v>94</v>
      </c>
      <c r="K4" s="69"/>
      <c r="L4" s="70"/>
      <c r="M4" s="74" t="s">
        <v>19</v>
      </c>
      <c r="N4" s="74"/>
      <c r="O4" s="58" t="s">
        <v>95</v>
      </c>
      <c r="P4" s="68" t="s">
        <v>96</v>
      </c>
      <c r="Q4" s="119"/>
    </row>
    <row r="5" spans="1:17" ht="15.75" customHeight="1" x14ac:dyDescent="0.4">
      <c r="A5" s="41" t="s">
        <v>20</v>
      </c>
      <c r="B5" s="76">
        <v>45777</v>
      </c>
      <c r="C5" s="76"/>
      <c r="D5" s="76">
        <v>45790</v>
      </c>
      <c r="E5" s="76"/>
      <c r="F5" s="76" t="s">
        <v>7</v>
      </c>
      <c r="G5" s="76"/>
      <c r="J5" s="68" t="s">
        <v>97</v>
      </c>
      <c r="K5" s="69"/>
      <c r="L5" s="70"/>
      <c r="M5" s="74" t="s">
        <v>22</v>
      </c>
      <c r="N5" s="74"/>
      <c r="O5" s="59" t="s">
        <v>23</v>
      </c>
      <c r="P5" s="68" t="s">
        <v>23</v>
      </c>
      <c r="Q5" s="119"/>
    </row>
    <row r="6" spans="1:17" ht="15.75" customHeight="1" x14ac:dyDescent="0.4">
      <c r="A6" s="41" t="s">
        <v>24</v>
      </c>
      <c r="B6" s="88">
        <v>45791</v>
      </c>
      <c r="C6" s="88"/>
      <c r="D6" s="76">
        <v>45804</v>
      </c>
      <c r="E6" s="76"/>
      <c r="F6" s="76" t="s">
        <v>13</v>
      </c>
      <c r="G6" s="76"/>
      <c r="J6" s="68" t="s">
        <v>98</v>
      </c>
      <c r="K6" s="69"/>
      <c r="L6" s="70"/>
      <c r="M6" s="74" t="s">
        <v>22</v>
      </c>
      <c r="N6" s="74"/>
      <c r="O6" s="58" t="s">
        <v>11</v>
      </c>
      <c r="P6" s="68" t="s">
        <v>11</v>
      </c>
      <c r="Q6" s="119"/>
    </row>
    <row r="7" spans="1:17" ht="15.75" customHeight="1" x14ac:dyDescent="0.4">
      <c r="A7" s="1"/>
      <c r="B7" s="1"/>
      <c r="C7" s="1"/>
      <c r="D7" s="1"/>
      <c r="J7" s="68" t="s">
        <v>26</v>
      </c>
      <c r="K7" s="69"/>
      <c r="L7" s="70"/>
      <c r="M7" s="74" t="s">
        <v>27</v>
      </c>
      <c r="N7" s="74"/>
      <c r="O7" s="58" t="s">
        <v>11</v>
      </c>
      <c r="P7" s="68" t="s">
        <v>11</v>
      </c>
      <c r="Q7" s="119"/>
    </row>
    <row r="8" spans="1:17" x14ac:dyDescent="0.35">
      <c r="P8" s="123" t="s">
        <v>99</v>
      </c>
      <c r="Q8" s="123"/>
    </row>
    <row r="9" spans="1:17" x14ac:dyDescent="0.35">
      <c r="A9" s="80" t="s">
        <v>27</v>
      </c>
      <c r="B9" s="80"/>
      <c r="C9" s="84" t="s">
        <v>30</v>
      </c>
      <c r="D9" s="127"/>
    </row>
    <row r="10" spans="1:17" x14ac:dyDescent="0.35">
      <c r="A10" s="82" t="s">
        <v>31</v>
      </c>
      <c r="B10" s="82"/>
      <c r="C10" s="86" t="s">
        <v>32</v>
      </c>
      <c r="D10" s="126"/>
    </row>
    <row r="12" spans="1:17" ht="15.75" customHeight="1" x14ac:dyDescent="0.35"/>
    <row r="15" spans="1:17" ht="15.75" customHeight="1" x14ac:dyDescent="0.4">
      <c r="A15" s="46"/>
      <c r="B15" s="101" t="s">
        <v>39</v>
      </c>
      <c r="C15" s="101"/>
      <c r="D15" s="46" t="s">
        <v>40</v>
      </c>
      <c r="E15" s="46" t="s">
        <v>41</v>
      </c>
      <c r="F15" s="98" t="s">
        <v>42</v>
      </c>
      <c r="G15" s="98"/>
      <c r="H15" s="46" t="s">
        <v>43</v>
      </c>
      <c r="I15" s="101" t="s">
        <v>44</v>
      </c>
      <c r="J15" s="124"/>
      <c r="K15" s="125" t="s">
        <v>45</v>
      </c>
      <c r="L15" s="124"/>
    </row>
    <row r="16" spans="1:17" ht="15.75" customHeight="1" x14ac:dyDescent="0.4">
      <c r="A16" s="2" t="s">
        <v>100</v>
      </c>
      <c r="B16" s="102">
        <v>9</v>
      </c>
      <c r="C16" s="102"/>
      <c r="D16" s="47">
        <f>B16 *2</f>
        <v>18</v>
      </c>
      <c r="E16" s="47">
        <v>0</v>
      </c>
      <c r="F16" s="99">
        <f>B16 *8</f>
        <v>72</v>
      </c>
      <c r="G16" s="99"/>
      <c r="H16" s="48">
        <v>12.5</v>
      </c>
      <c r="I16" s="103">
        <f>F16-H16</f>
        <v>59.5</v>
      </c>
      <c r="J16" s="122"/>
      <c r="K16" s="120">
        <f>I16/4</f>
        <v>14.875</v>
      </c>
      <c r="L16" s="121"/>
    </row>
    <row r="17" spans="1:12" ht="15.75" customHeight="1" x14ac:dyDescent="0.4">
      <c r="A17" s="2" t="s">
        <v>101</v>
      </c>
      <c r="B17" s="97">
        <v>9</v>
      </c>
      <c r="C17" s="97"/>
      <c r="D17" s="3">
        <f>B17 *2</f>
        <v>18</v>
      </c>
      <c r="E17" s="3">
        <v>0</v>
      </c>
      <c r="F17" s="100">
        <f>B17 *8</f>
        <v>72</v>
      </c>
      <c r="G17" s="100"/>
      <c r="H17" s="3">
        <v>12.5</v>
      </c>
      <c r="I17" s="103">
        <f>F17-H17</f>
        <v>59.5</v>
      </c>
      <c r="J17" s="122"/>
      <c r="K17" s="120">
        <f>I17/4</f>
        <v>14.875</v>
      </c>
      <c r="L17" s="121"/>
    </row>
    <row r="18" spans="1:12" ht="15.75" customHeight="1" x14ac:dyDescent="0.4">
      <c r="A18" s="2" t="s">
        <v>102</v>
      </c>
      <c r="B18" s="97">
        <v>9</v>
      </c>
      <c r="C18" s="97"/>
      <c r="D18" s="3">
        <f>B18 *2</f>
        <v>18</v>
      </c>
      <c r="E18" s="3">
        <v>0</v>
      </c>
      <c r="F18" s="100">
        <f>B18 *8</f>
        <v>72</v>
      </c>
      <c r="G18" s="100"/>
      <c r="H18" s="3">
        <v>8</v>
      </c>
      <c r="I18" s="103">
        <f>F18-H18</f>
        <v>64</v>
      </c>
      <c r="J18" s="122"/>
      <c r="K18" s="120">
        <f>I18/4</f>
        <v>16</v>
      </c>
      <c r="L18" s="121"/>
    </row>
  </sheetData>
  <mergeCells count="60">
    <mergeCell ref="B1:C1"/>
    <mergeCell ref="D1:E1"/>
    <mergeCell ref="F1:G1"/>
    <mergeCell ref="B3:C3"/>
    <mergeCell ref="D3:E3"/>
    <mergeCell ref="F3:G3"/>
    <mergeCell ref="B2:C2"/>
    <mergeCell ref="D2:E2"/>
    <mergeCell ref="F2:G2"/>
    <mergeCell ref="B5:C5"/>
    <mergeCell ref="D5:E5"/>
    <mergeCell ref="F5:G5"/>
    <mergeCell ref="B4:C4"/>
    <mergeCell ref="D4:E4"/>
    <mergeCell ref="F4:G4"/>
    <mergeCell ref="A9:B9"/>
    <mergeCell ref="C9:D9"/>
    <mergeCell ref="B6:C6"/>
    <mergeCell ref="D6:E6"/>
    <mergeCell ref="F6:G6"/>
    <mergeCell ref="B15:C15"/>
    <mergeCell ref="F15:G15"/>
    <mergeCell ref="I15:J15"/>
    <mergeCell ref="K15:L15"/>
    <mergeCell ref="A10:B10"/>
    <mergeCell ref="C10:D10"/>
    <mergeCell ref="K18:L18"/>
    <mergeCell ref="I18:J18"/>
    <mergeCell ref="B18:C18"/>
    <mergeCell ref="F18:G18"/>
    <mergeCell ref="B16:C16"/>
    <mergeCell ref="F16:G16"/>
    <mergeCell ref="B17:C17"/>
    <mergeCell ref="F17:G17"/>
    <mergeCell ref="P6:Q6"/>
    <mergeCell ref="M6:N6"/>
    <mergeCell ref="K17:L17"/>
    <mergeCell ref="I17:J17"/>
    <mergeCell ref="K16:L16"/>
    <mergeCell ref="I16:J16"/>
    <mergeCell ref="J7:L7"/>
    <mergeCell ref="M7:N7"/>
    <mergeCell ref="P7:Q7"/>
    <mergeCell ref="P8:Q8"/>
    <mergeCell ref="P1:Q1"/>
    <mergeCell ref="M1:N1"/>
    <mergeCell ref="J1:L1"/>
    <mergeCell ref="J6:L6"/>
    <mergeCell ref="J5:L5"/>
    <mergeCell ref="J4:L4"/>
    <mergeCell ref="J3:L3"/>
    <mergeCell ref="J2:L2"/>
    <mergeCell ref="P3:Q3"/>
    <mergeCell ref="M3:N3"/>
    <mergeCell ref="P2:Q2"/>
    <mergeCell ref="M2:N2"/>
    <mergeCell ref="P5:Q5"/>
    <mergeCell ref="M5:N5"/>
    <mergeCell ref="P4:Q4"/>
    <mergeCell ref="M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ATLAS_Sprint-2</vt:lpstr>
      <vt:lpstr>MERLIN-Sprint-2</vt:lpstr>
      <vt:lpstr>ZEUS_Sprint-2</vt:lpstr>
      <vt:lpstr>CFA_Sprint-2</vt:lpstr>
      <vt:lpstr>CFA_Sprint-1</vt:lpstr>
      <vt:lpstr>ZEUS_Sprint-1</vt:lpstr>
      <vt:lpstr>MERLIN_Sprint-1</vt:lpstr>
      <vt:lpstr>ATLAS_Sprint-1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Srikanth Turpu (Contractor)</dc:creator>
  <cp:keywords/>
  <dc:description/>
  <cp:lastModifiedBy>Srikanth Turpu (Contractor)</cp:lastModifiedBy>
  <cp:revision/>
  <dcterms:created xsi:type="dcterms:W3CDTF">2025-03-13T10:08:14Z</dcterms:created>
  <dcterms:modified xsi:type="dcterms:W3CDTF">2025-04-02T16:17:26Z</dcterms:modified>
  <cp:category/>
  <cp:contentStatus/>
</cp:coreProperties>
</file>