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b2300490a1b66/Documents/"/>
    </mc:Choice>
  </mc:AlternateContent>
  <xr:revisionPtr revIDLastSave="0" documentId="8_{9E8D022E-101C-4204-A79A-712B62916589}" xr6:coauthVersionLast="47" xr6:coauthVersionMax="47" xr10:uidLastSave="{00000000-0000-0000-0000-000000000000}"/>
  <bookViews>
    <workbookView minimized="1" xWindow="3910" yWindow="1700" windowWidth="14400" windowHeight="7270" xr2:uid="{F90AD1B7-35A4-42B9-B6B1-955DDF34139B}"/>
  </bookViews>
  <sheets>
    <sheet name="Data" sheetId="1" r:id="rId1"/>
    <sheet name="Sheet2" sheetId="7" r:id="rId2"/>
    <sheet name="Descriptive" sheetId="3" r:id="rId3"/>
    <sheet name="CV" sheetId="4" r:id="rId4"/>
    <sheet name="Proportional Ranking" sheetId="8" r:id="rId5"/>
    <sheet name="Rank Correlation" sheetId="9" r:id="rId6"/>
    <sheet name="Regression1" sheetId="10" r:id="rId7"/>
    <sheet name="Regression2" sheetId="11" r:id="rId8"/>
    <sheet name="Sheet5" sheetId="5" r:id="rId9"/>
    <sheet name="Sheet1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B39" i="11"/>
  <c r="G39" i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2" i="9"/>
  <c r="E2" i="9" s="1"/>
  <c r="L39" i="1"/>
  <c r="M39" i="1"/>
  <c r="N39" i="1"/>
  <c r="O39" i="1"/>
  <c r="P39" i="1"/>
  <c r="T39" i="1"/>
  <c r="U39" i="1"/>
  <c r="J39" i="1"/>
  <c r="I39" i="1"/>
  <c r="H39" i="1"/>
  <c r="S39" i="1"/>
  <c r="D39" i="1"/>
  <c r="K39" i="1"/>
  <c r="D13" i="4"/>
  <c r="D2" i="4"/>
  <c r="D5" i="4"/>
  <c r="D12" i="4"/>
  <c r="D3" i="4"/>
  <c r="D4" i="4"/>
  <c r="D8" i="4"/>
  <c r="D9" i="4"/>
  <c r="D7" i="4"/>
  <c r="D6" i="4"/>
  <c r="D14" i="4"/>
  <c r="E10" i="9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2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2" i="7"/>
  <c r="H24" i="6"/>
  <c r="AL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C21" i="6"/>
  <c r="B21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C19" i="6"/>
  <c r="B19" i="6"/>
  <c r="C10" i="6"/>
  <c r="B10" i="6"/>
  <c r="H10" i="5"/>
  <c r="F10" i="5"/>
  <c r="G10" i="5"/>
  <c r="B36" i="5"/>
</calcChain>
</file>

<file path=xl/sharedStrings.xml><?xml version="1.0" encoding="utf-8"?>
<sst xmlns="http://schemas.openxmlformats.org/spreadsheetml/2006/main" count="581" uniqueCount="153">
  <si>
    <t>S.No.</t>
  </si>
  <si>
    <t>STATE/UT</t>
  </si>
  <si>
    <t>ESTIMATED POPULATION</t>
  </si>
  <si>
    <t>Estimated Adult Population (&gt;45)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</si>
  <si>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</si>
  <si>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</si>
  <si>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</si>
  <si>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</si>
  <si>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</si>
  <si>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</si>
  <si>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</si>
  <si>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</si>
  <si>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</si>
  <si>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</si>
  <si>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</si>
  <si>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</si>
  <si>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</si>
  <si>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</si>
  <si>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</si>
  <si>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</si>
  <si>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</si>
  <si>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</si>
  <si>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</si>
  <si>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</si>
  <si>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</si>
  <si>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</si>
  <si>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</si>
  <si>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</si>
  <si>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</si>
  <si>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</si>
  <si>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</si>
  <si>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</si>
  <si>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</si>
  <si>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</si>
  <si>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 xml:space="preserve">Sikkim </t>
  </si>
  <si>
    <t>Tamil Nadu</t>
  </si>
  <si>
    <t>Telangana</t>
  </si>
  <si>
    <t>Tripura</t>
  </si>
  <si>
    <t>Uttar Pradesh</t>
  </si>
  <si>
    <t>Uttarakhand</t>
  </si>
  <si>
    <t>West Bengal</t>
  </si>
  <si>
    <t xml:space="preserve">Chronic heart diseases </t>
  </si>
  <si>
    <t xml:space="preserve">Stroke </t>
  </si>
  <si>
    <t>LATITUDE</t>
  </si>
  <si>
    <t>LONGITUDE</t>
  </si>
  <si>
    <t xml:space="preserve"> Sex Ratio (Females per 1000 Males ) All ages</t>
  </si>
  <si>
    <t xml:space="preserve">Per Capita Annual Household Income (in INR) </t>
  </si>
  <si>
    <t xml:space="preserve">Hypertension or high blood pressure </t>
  </si>
  <si>
    <t>Prevalence of heavy episodic drinking</t>
  </si>
  <si>
    <t>Diabetes or high blood sugar</t>
  </si>
  <si>
    <t xml:space="preserve">Currently smoking </t>
  </si>
  <si>
    <t>Currently consuming tobacco</t>
  </si>
  <si>
    <t xml:space="preserve">High Cholesterol </t>
  </si>
  <si>
    <t>Anaemia</t>
  </si>
  <si>
    <t xml:space="preserve">Prevalence of Chronic Conditions Hypertension among Family Members </t>
  </si>
  <si>
    <t>Prevalence of Chronic Conditions Heart disease among Family Members</t>
  </si>
  <si>
    <t>Obesity by Anthropometric Indicators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</si>
  <si>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</si>
  <si>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</si>
  <si>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</si>
  <si>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</si>
  <si>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</si>
  <si>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</si>
  <si>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</si>
  <si>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</si>
  <si>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</si>
  <si>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</si>
  <si>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</si>
  <si>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</si>
  <si>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</si>
  <si>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</si>
  <si>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</si>
  <si>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Level(99.0%)</t>
  </si>
  <si>
    <t>Cardiovascular diseases</t>
  </si>
  <si>
    <t>Chronic heart disease</t>
  </si>
  <si>
    <t>Stroke</t>
  </si>
  <si>
    <t>Coefficient of Variance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</si>
  <si>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</si>
  <si>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</si>
  <si>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</si>
  <si>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</si>
  <si>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</si>
  <si>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</si>
  <si>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</si>
  <si>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</si>
  <si>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</si>
  <si>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</si>
  <si>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</si>
  <si>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</si>
  <si>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</si>
  <si>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</si>
  <si>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</si>
  <si>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</si>
  <si>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</si>
  <si>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</si>
  <si>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</si>
  <si>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</si>
  <si>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</si>
  <si>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</si>
  <si>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</si>
  <si>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</si>
  <si>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</si>
  <si>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</si>
  <si>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</si>
  <si>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</si>
  <si>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</si>
  <si>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</si>
  <si>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</si>
  <si>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</si>
  <si>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</si>
  <si>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</si>
  <si>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</si>
  <si>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RESIDUAL OUTPUT</t>
  </si>
  <si>
    <t>Observation</t>
  </si>
  <si>
    <t>Predicted Y</t>
  </si>
  <si>
    <t>Residuals</t>
  </si>
  <si>
    <t>Daman &amp; Diu (UT)</t>
  </si>
  <si>
    <t>Dadra &amp; Nagar Haveli (UT)</t>
  </si>
  <si>
    <t>Lakshadweep (UT)</t>
  </si>
  <si>
    <t>Puducherry (UT)</t>
  </si>
  <si>
    <t>Chandigarh (UT)</t>
  </si>
  <si>
    <t>Andaman &amp; Nicobar Islands (UT)</t>
  </si>
  <si>
    <t>Adult population(%)</t>
  </si>
  <si>
    <t>ESTIMATED ADULT POPULATION(&gt;45age)</t>
  </si>
  <si>
    <r>
      <t>Cardiovascular diseases (CVDs) (%)</t>
    </r>
    <r>
      <rPr>
        <vertAlign val="superscript"/>
        <sz val="11"/>
        <color indexed="8"/>
        <rFont val="Times New Roman"/>
        <family val="1"/>
      </rPr>
      <t>46</t>
    </r>
  </si>
  <si>
    <t>Chronic heart diseases (%)</t>
  </si>
  <si>
    <t>Stroke (%)</t>
  </si>
  <si>
    <t>Hypertension or high blood pressure (%)</t>
  </si>
  <si>
    <r>
      <t>Prevalence of heavy episodic drinking (%)</t>
    </r>
    <r>
      <rPr>
        <vertAlign val="superscript"/>
        <sz val="11"/>
        <color indexed="8"/>
        <rFont val="Times New Roman"/>
        <family val="1"/>
      </rPr>
      <t>41</t>
    </r>
  </si>
  <si>
    <r>
      <t>Obesity by Anthropometric Indicators   (%)</t>
    </r>
    <r>
      <rPr>
        <vertAlign val="superscript"/>
        <sz val="11"/>
        <color indexed="8"/>
        <rFont val="Times New Roman"/>
        <family val="1"/>
      </rPr>
      <t>88</t>
    </r>
  </si>
  <si>
    <t>Diabetes or high blood sugar (%)</t>
  </si>
  <si>
    <r>
      <t>Currently smoking (%)</t>
    </r>
    <r>
      <rPr>
        <vertAlign val="superscript"/>
        <sz val="11"/>
        <color indexed="8"/>
        <rFont val="Times New Roman"/>
        <family val="1"/>
      </rPr>
      <t>39</t>
    </r>
  </si>
  <si>
    <r>
      <t>Currently consuming tobacco (%)</t>
    </r>
    <r>
      <rPr>
        <vertAlign val="superscript"/>
        <sz val="11"/>
        <color indexed="8"/>
        <rFont val="Times New Roman"/>
        <family val="1"/>
      </rPr>
      <t>40</t>
    </r>
  </si>
  <si>
    <t>High Cholesterol (%)</t>
  </si>
  <si>
    <t>Anaemia (%)</t>
  </si>
  <si>
    <t>Prevalence of Chronic Conditions Hypertension among Family Members (%)</t>
  </si>
  <si>
    <t>Prevalence of Chronic Conditions Heart disease among Family Members (%)</t>
  </si>
  <si>
    <t>Confidence Level(95.0%)</t>
  </si>
  <si>
    <t>Sex Ratio</t>
  </si>
  <si>
    <t>CV</t>
  </si>
  <si>
    <t>PR</t>
  </si>
  <si>
    <t>Spearman's Rank Correlation</t>
  </si>
  <si>
    <t>d</t>
  </si>
  <si>
    <t>d^2</t>
  </si>
  <si>
    <t>Cardiovascular diseases (CVDs)</t>
  </si>
  <si>
    <t xml:space="preserve">Cardiovascular diseases (CVDs) </t>
  </si>
  <si>
    <t>Standard Residuals</t>
  </si>
  <si>
    <t>PROBABILITY OUTPUT</t>
  </si>
  <si>
    <t>Percentile</t>
  </si>
  <si>
    <t>Y</t>
  </si>
  <si>
    <t>Ranking</t>
  </si>
  <si>
    <t>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</si>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</sst>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vertAlign val="superscript"/>
      <sz val="11"/>
      <color indexed="8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0" borderId="1" xfId="0" applyBorder="1"/>
    <xf numFmtId="0" fontId="4" fillId="0" borderId="0" xfId="0" applyFont="1"/>
    <xf numFmtId="3" fontId="0" fillId="0" borderId="0" xfId="0" applyNumberFormat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Regression2!#REF!</c:f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5-431B-B60A-47E8557C5FD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Regression2!#REF!</c:f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5-431B-B60A-47E8557C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98463"/>
        <c:axId val="1651205903"/>
      </c:scatterChart>
      <c:valAx>
        <c:axId val="164519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5903"/>
        <c:crosses val="autoZero"/>
        <c:crossBetween val="midCat"/>
      </c:valAx>
      <c:valAx>
        <c:axId val="1651205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198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Regression2!$D$2:$D$38</c:f>
              <c:numCache>
                <c:formatCode>General</c:formatCode>
                <c:ptCount val="37"/>
                <c:pt idx="0">
                  <c:v>4580</c:v>
                </c:pt>
                <c:pt idx="1">
                  <c:v>455138</c:v>
                </c:pt>
                <c:pt idx="2">
                  <c:v>7481</c:v>
                </c:pt>
                <c:pt idx="3">
                  <c:v>159487</c:v>
                </c:pt>
                <c:pt idx="4">
                  <c:v>551653</c:v>
                </c:pt>
                <c:pt idx="5">
                  <c:v>23149</c:v>
                </c:pt>
                <c:pt idx="6">
                  <c:v>240133</c:v>
                </c:pt>
                <c:pt idx="7">
                  <c:v>5101</c:v>
                </c:pt>
                <c:pt idx="8">
                  <c:v>1662</c:v>
                </c:pt>
                <c:pt idx="9">
                  <c:v>78871</c:v>
                </c:pt>
                <c:pt idx="10">
                  <c:v>15302</c:v>
                </c:pt>
                <c:pt idx="11">
                  <c:v>504445</c:v>
                </c:pt>
                <c:pt idx="12">
                  <c:v>551054</c:v>
                </c:pt>
                <c:pt idx="13">
                  <c:v>74980</c:v>
                </c:pt>
                <c:pt idx="14">
                  <c:v>271703</c:v>
                </c:pt>
                <c:pt idx="15">
                  <c:v>464056</c:v>
                </c:pt>
                <c:pt idx="16">
                  <c:v>412167</c:v>
                </c:pt>
                <c:pt idx="17">
                  <c:v>981912</c:v>
                </c:pt>
                <c:pt idx="18">
                  <c:v>2566</c:v>
                </c:pt>
                <c:pt idx="19">
                  <c:v>89</c:v>
                </c:pt>
                <c:pt idx="20">
                  <c:v>1328700</c:v>
                </c:pt>
                <c:pt idx="21">
                  <c:v>1308293</c:v>
                </c:pt>
                <c:pt idx="22">
                  <c:v>14057</c:v>
                </c:pt>
                <c:pt idx="23">
                  <c:v>13850</c:v>
                </c:pt>
                <c:pt idx="24">
                  <c:v>9659</c:v>
                </c:pt>
                <c:pt idx="25">
                  <c:v>3799</c:v>
                </c:pt>
                <c:pt idx="26">
                  <c:v>402840</c:v>
                </c:pt>
                <c:pt idx="27">
                  <c:v>455</c:v>
                </c:pt>
                <c:pt idx="28">
                  <c:v>735488</c:v>
                </c:pt>
                <c:pt idx="29">
                  <c:v>641718</c:v>
                </c:pt>
                <c:pt idx="30">
                  <c:v>1016</c:v>
                </c:pt>
                <c:pt idx="31">
                  <c:v>406921</c:v>
                </c:pt>
                <c:pt idx="32">
                  <c:v>100821</c:v>
                </c:pt>
                <c:pt idx="33">
                  <c:v>15348</c:v>
                </c:pt>
                <c:pt idx="34">
                  <c:v>2260296</c:v>
                </c:pt>
                <c:pt idx="35">
                  <c:v>104148</c:v>
                </c:pt>
                <c:pt idx="36">
                  <c:v>619938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3-430B-ABF9-275A5EEB2EC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Regression2!$D$2:$D$38</c:f>
              <c:numCache>
                <c:formatCode>General</c:formatCode>
                <c:ptCount val="37"/>
                <c:pt idx="0">
                  <c:v>4580</c:v>
                </c:pt>
                <c:pt idx="1">
                  <c:v>455138</c:v>
                </c:pt>
                <c:pt idx="2">
                  <c:v>7481</c:v>
                </c:pt>
                <c:pt idx="3">
                  <c:v>159487</c:v>
                </c:pt>
                <c:pt idx="4">
                  <c:v>551653</c:v>
                </c:pt>
                <c:pt idx="5">
                  <c:v>23149</c:v>
                </c:pt>
                <c:pt idx="6">
                  <c:v>240133</c:v>
                </c:pt>
                <c:pt idx="7">
                  <c:v>5101</c:v>
                </c:pt>
                <c:pt idx="8">
                  <c:v>1662</c:v>
                </c:pt>
                <c:pt idx="9">
                  <c:v>78871</c:v>
                </c:pt>
                <c:pt idx="10">
                  <c:v>15302</c:v>
                </c:pt>
                <c:pt idx="11">
                  <c:v>504445</c:v>
                </c:pt>
                <c:pt idx="12">
                  <c:v>551054</c:v>
                </c:pt>
                <c:pt idx="13">
                  <c:v>74980</c:v>
                </c:pt>
                <c:pt idx="14">
                  <c:v>271703</c:v>
                </c:pt>
                <c:pt idx="15">
                  <c:v>464056</c:v>
                </c:pt>
                <c:pt idx="16">
                  <c:v>412167</c:v>
                </c:pt>
                <c:pt idx="17">
                  <c:v>981912</c:v>
                </c:pt>
                <c:pt idx="18">
                  <c:v>2566</c:v>
                </c:pt>
                <c:pt idx="19">
                  <c:v>89</c:v>
                </c:pt>
                <c:pt idx="20">
                  <c:v>1328700</c:v>
                </c:pt>
                <c:pt idx="21">
                  <c:v>1308293</c:v>
                </c:pt>
                <c:pt idx="22">
                  <c:v>14057</c:v>
                </c:pt>
                <c:pt idx="23">
                  <c:v>13850</c:v>
                </c:pt>
                <c:pt idx="24">
                  <c:v>9659</c:v>
                </c:pt>
                <c:pt idx="25">
                  <c:v>3799</c:v>
                </c:pt>
                <c:pt idx="26">
                  <c:v>402840</c:v>
                </c:pt>
                <c:pt idx="27">
                  <c:v>455</c:v>
                </c:pt>
                <c:pt idx="28">
                  <c:v>735488</c:v>
                </c:pt>
                <c:pt idx="29">
                  <c:v>641718</c:v>
                </c:pt>
                <c:pt idx="30">
                  <c:v>1016</c:v>
                </c:pt>
                <c:pt idx="31">
                  <c:v>406921</c:v>
                </c:pt>
                <c:pt idx="32">
                  <c:v>100821</c:v>
                </c:pt>
                <c:pt idx="33">
                  <c:v>15348</c:v>
                </c:pt>
                <c:pt idx="34">
                  <c:v>2260296</c:v>
                </c:pt>
                <c:pt idx="35">
                  <c:v>104148</c:v>
                </c:pt>
                <c:pt idx="36">
                  <c:v>619938</c:v>
                </c:pt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3-430B-ABF9-275A5EEB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05375"/>
        <c:axId val="1651192143"/>
      </c:scatterChart>
      <c:valAx>
        <c:axId val="131010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192143"/>
        <c:crosses val="autoZero"/>
        <c:crossBetween val="midCat"/>
      </c:valAx>
      <c:valAx>
        <c:axId val="165119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05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Regression2!$E$2:$E$38</c:f>
              <c:numCache>
                <c:formatCode>General</c:formatCode>
                <c:ptCount val="37"/>
                <c:pt idx="0">
                  <c:v>7211</c:v>
                </c:pt>
                <c:pt idx="1">
                  <c:v>1714352</c:v>
                </c:pt>
                <c:pt idx="2">
                  <c:v>43524</c:v>
                </c:pt>
                <c:pt idx="3">
                  <c:v>394920</c:v>
                </c:pt>
                <c:pt idx="4">
                  <c:v>459711</c:v>
                </c:pt>
                <c:pt idx="5">
                  <c:v>12239</c:v>
                </c:pt>
                <c:pt idx="6">
                  <c:v>1570598</c:v>
                </c:pt>
                <c:pt idx="7">
                  <c:v>1969</c:v>
                </c:pt>
                <c:pt idx="8">
                  <c:v>4000</c:v>
                </c:pt>
                <c:pt idx="9">
                  <c:v>722986</c:v>
                </c:pt>
                <c:pt idx="10">
                  <c:v>68857</c:v>
                </c:pt>
                <c:pt idx="11">
                  <c:v>1797084</c:v>
                </c:pt>
                <c:pt idx="12">
                  <c:v>576986</c:v>
                </c:pt>
                <c:pt idx="13">
                  <c:v>188521</c:v>
                </c:pt>
                <c:pt idx="14">
                  <c:v>351979</c:v>
                </c:pt>
                <c:pt idx="15">
                  <c:v>849459</c:v>
                </c:pt>
                <c:pt idx="16">
                  <c:v>627211</c:v>
                </c:pt>
                <c:pt idx="17">
                  <c:v>1374677</c:v>
                </c:pt>
                <c:pt idx="18">
                  <c:v>6159</c:v>
                </c:pt>
                <c:pt idx="19">
                  <c:v>1984</c:v>
                </c:pt>
                <c:pt idx="20">
                  <c:v>700261</c:v>
                </c:pt>
                <c:pt idx="21">
                  <c:v>2812830</c:v>
                </c:pt>
                <c:pt idx="22">
                  <c:v>44848</c:v>
                </c:pt>
                <c:pt idx="23">
                  <c:v>16037</c:v>
                </c:pt>
                <c:pt idx="24">
                  <c:v>15831</c:v>
                </c:pt>
                <c:pt idx="25">
                  <c:v>18023</c:v>
                </c:pt>
                <c:pt idx="26">
                  <c:v>512705</c:v>
                </c:pt>
                <c:pt idx="27">
                  <c:v>48713</c:v>
                </c:pt>
                <c:pt idx="28">
                  <c:v>1437545</c:v>
                </c:pt>
                <c:pt idx="29">
                  <c:v>822715</c:v>
                </c:pt>
                <c:pt idx="30">
                  <c:v>11209</c:v>
                </c:pt>
                <c:pt idx="31">
                  <c:v>2656957</c:v>
                </c:pt>
                <c:pt idx="32">
                  <c:v>967880</c:v>
                </c:pt>
                <c:pt idx="33">
                  <c:v>22571</c:v>
                </c:pt>
                <c:pt idx="34">
                  <c:v>2075782</c:v>
                </c:pt>
                <c:pt idx="35">
                  <c:v>197614</c:v>
                </c:pt>
                <c:pt idx="36">
                  <c:v>1159015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C-4836-BC59-CEF7681BA4F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Regression2!$E$2:$E$38</c:f>
              <c:numCache>
                <c:formatCode>General</c:formatCode>
                <c:ptCount val="37"/>
                <c:pt idx="0">
                  <c:v>7211</c:v>
                </c:pt>
                <c:pt idx="1">
                  <c:v>1714352</c:v>
                </c:pt>
                <c:pt idx="2">
                  <c:v>43524</c:v>
                </c:pt>
                <c:pt idx="3">
                  <c:v>394920</c:v>
                </c:pt>
                <c:pt idx="4">
                  <c:v>459711</c:v>
                </c:pt>
                <c:pt idx="5">
                  <c:v>12239</c:v>
                </c:pt>
                <c:pt idx="6">
                  <c:v>1570598</c:v>
                </c:pt>
                <c:pt idx="7">
                  <c:v>1969</c:v>
                </c:pt>
                <c:pt idx="8">
                  <c:v>4000</c:v>
                </c:pt>
                <c:pt idx="9">
                  <c:v>722986</c:v>
                </c:pt>
                <c:pt idx="10">
                  <c:v>68857</c:v>
                </c:pt>
                <c:pt idx="11">
                  <c:v>1797084</c:v>
                </c:pt>
                <c:pt idx="12">
                  <c:v>576986</c:v>
                </c:pt>
                <c:pt idx="13">
                  <c:v>188521</c:v>
                </c:pt>
                <c:pt idx="14">
                  <c:v>351979</c:v>
                </c:pt>
                <c:pt idx="15">
                  <c:v>849459</c:v>
                </c:pt>
                <c:pt idx="16">
                  <c:v>627211</c:v>
                </c:pt>
                <c:pt idx="17">
                  <c:v>1374677</c:v>
                </c:pt>
                <c:pt idx="18">
                  <c:v>6159</c:v>
                </c:pt>
                <c:pt idx="19">
                  <c:v>1984</c:v>
                </c:pt>
                <c:pt idx="20">
                  <c:v>700261</c:v>
                </c:pt>
                <c:pt idx="21">
                  <c:v>2812830</c:v>
                </c:pt>
                <c:pt idx="22">
                  <c:v>44848</c:v>
                </c:pt>
                <c:pt idx="23">
                  <c:v>16037</c:v>
                </c:pt>
                <c:pt idx="24">
                  <c:v>15831</c:v>
                </c:pt>
                <c:pt idx="25">
                  <c:v>18023</c:v>
                </c:pt>
                <c:pt idx="26">
                  <c:v>512705</c:v>
                </c:pt>
                <c:pt idx="27">
                  <c:v>48713</c:v>
                </c:pt>
                <c:pt idx="28">
                  <c:v>1437545</c:v>
                </c:pt>
                <c:pt idx="29">
                  <c:v>822715</c:v>
                </c:pt>
                <c:pt idx="30">
                  <c:v>11209</c:v>
                </c:pt>
                <c:pt idx="31">
                  <c:v>2656957</c:v>
                </c:pt>
                <c:pt idx="32">
                  <c:v>967880</c:v>
                </c:pt>
                <c:pt idx="33">
                  <c:v>22571</c:v>
                </c:pt>
                <c:pt idx="34">
                  <c:v>2075782</c:v>
                </c:pt>
                <c:pt idx="35">
                  <c:v>197614</c:v>
                </c:pt>
                <c:pt idx="36">
                  <c:v>1159015</c:v>
                </c:pt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C-4836-BC59-CEF7681B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39023"/>
        <c:axId val="1651180239"/>
      </c:scatterChart>
      <c:valAx>
        <c:axId val="113083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180239"/>
        <c:crosses val="autoZero"/>
        <c:crossBetween val="midCat"/>
      </c:valAx>
      <c:valAx>
        <c:axId val="165118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839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Regression2!$F$2:$F$38</c:f>
              <c:numCache>
                <c:formatCode>General</c:formatCode>
                <c:ptCount val="37"/>
                <c:pt idx="0">
                  <c:v>11888</c:v>
                </c:pt>
                <c:pt idx="1">
                  <c:v>773734</c:v>
                </c:pt>
                <c:pt idx="2">
                  <c:v>43524</c:v>
                </c:pt>
                <c:pt idx="3">
                  <c:v>402515</c:v>
                </c:pt>
                <c:pt idx="4">
                  <c:v>1517045</c:v>
                </c:pt>
                <c:pt idx="5">
                  <c:v>23149</c:v>
                </c:pt>
                <c:pt idx="6">
                  <c:v>752849</c:v>
                </c:pt>
                <c:pt idx="7">
                  <c:v>8949</c:v>
                </c:pt>
                <c:pt idx="8">
                  <c:v>4676</c:v>
                </c:pt>
                <c:pt idx="9">
                  <c:v>197178</c:v>
                </c:pt>
                <c:pt idx="10">
                  <c:v>41169</c:v>
                </c:pt>
                <c:pt idx="11">
                  <c:v>535972</c:v>
                </c:pt>
                <c:pt idx="12">
                  <c:v>894652</c:v>
                </c:pt>
                <c:pt idx="13">
                  <c:v>569849</c:v>
                </c:pt>
                <c:pt idx="14">
                  <c:v>642207</c:v>
                </c:pt>
                <c:pt idx="15">
                  <c:v>1793303</c:v>
                </c:pt>
                <c:pt idx="16">
                  <c:v>609290</c:v>
                </c:pt>
                <c:pt idx="17">
                  <c:v>1129199</c:v>
                </c:pt>
                <c:pt idx="18">
                  <c:v>6233</c:v>
                </c:pt>
                <c:pt idx="19">
                  <c:v>1009</c:v>
                </c:pt>
                <c:pt idx="20">
                  <c:v>2747177</c:v>
                </c:pt>
                <c:pt idx="21">
                  <c:v>1471830</c:v>
                </c:pt>
                <c:pt idx="22">
                  <c:v>110447</c:v>
                </c:pt>
                <c:pt idx="23">
                  <c:v>134856</c:v>
                </c:pt>
                <c:pt idx="24">
                  <c:v>91228</c:v>
                </c:pt>
                <c:pt idx="25">
                  <c:v>39455</c:v>
                </c:pt>
                <c:pt idx="26">
                  <c:v>1037617</c:v>
                </c:pt>
                <c:pt idx="27">
                  <c:v>13315</c:v>
                </c:pt>
                <c:pt idx="28">
                  <c:v>409533</c:v>
                </c:pt>
                <c:pt idx="29">
                  <c:v>3768034</c:v>
                </c:pt>
                <c:pt idx="30">
                  <c:v>9565</c:v>
                </c:pt>
                <c:pt idx="31">
                  <c:v>2202163</c:v>
                </c:pt>
                <c:pt idx="32">
                  <c:v>1451820</c:v>
                </c:pt>
                <c:pt idx="33">
                  <c:v>252793</c:v>
                </c:pt>
                <c:pt idx="34">
                  <c:v>7426687</c:v>
                </c:pt>
                <c:pt idx="35">
                  <c:v>691650</c:v>
                </c:pt>
                <c:pt idx="36">
                  <c:v>4689966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41C-AF69-F6B8E74BA98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Regression2!$F$2:$F$38</c:f>
              <c:numCache>
                <c:formatCode>General</c:formatCode>
                <c:ptCount val="37"/>
                <c:pt idx="0">
                  <c:v>11888</c:v>
                </c:pt>
                <c:pt idx="1">
                  <c:v>773734</c:v>
                </c:pt>
                <c:pt idx="2">
                  <c:v>43524</c:v>
                </c:pt>
                <c:pt idx="3">
                  <c:v>402515</c:v>
                </c:pt>
                <c:pt idx="4">
                  <c:v>1517045</c:v>
                </c:pt>
                <c:pt idx="5">
                  <c:v>23149</c:v>
                </c:pt>
                <c:pt idx="6">
                  <c:v>752849</c:v>
                </c:pt>
                <c:pt idx="7">
                  <c:v>8949</c:v>
                </c:pt>
                <c:pt idx="8">
                  <c:v>4676</c:v>
                </c:pt>
                <c:pt idx="9">
                  <c:v>197178</c:v>
                </c:pt>
                <c:pt idx="10">
                  <c:v>41169</c:v>
                </c:pt>
                <c:pt idx="11">
                  <c:v>535972</c:v>
                </c:pt>
                <c:pt idx="12">
                  <c:v>894652</c:v>
                </c:pt>
                <c:pt idx="13">
                  <c:v>569849</c:v>
                </c:pt>
                <c:pt idx="14">
                  <c:v>642207</c:v>
                </c:pt>
                <c:pt idx="15">
                  <c:v>1793303</c:v>
                </c:pt>
                <c:pt idx="16">
                  <c:v>609290</c:v>
                </c:pt>
                <c:pt idx="17">
                  <c:v>1129199</c:v>
                </c:pt>
                <c:pt idx="18">
                  <c:v>6233</c:v>
                </c:pt>
                <c:pt idx="19">
                  <c:v>1009</c:v>
                </c:pt>
                <c:pt idx="20">
                  <c:v>2747177</c:v>
                </c:pt>
                <c:pt idx="21">
                  <c:v>1471830</c:v>
                </c:pt>
                <c:pt idx="22">
                  <c:v>110447</c:v>
                </c:pt>
                <c:pt idx="23">
                  <c:v>134856</c:v>
                </c:pt>
                <c:pt idx="24">
                  <c:v>91228</c:v>
                </c:pt>
                <c:pt idx="25">
                  <c:v>39455</c:v>
                </c:pt>
                <c:pt idx="26">
                  <c:v>1037617</c:v>
                </c:pt>
                <c:pt idx="27">
                  <c:v>13315</c:v>
                </c:pt>
                <c:pt idx="28">
                  <c:v>409533</c:v>
                </c:pt>
                <c:pt idx="29">
                  <c:v>3768034</c:v>
                </c:pt>
                <c:pt idx="30">
                  <c:v>9565</c:v>
                </c:pt>
                <c:pt idx="31">
                  <c:v>2202163</c:v>
                </c:pt>
                <c:pt idx="32">
                  <c:v>1451820</c:v>
                </c:pt>
                <c:pt idx="33">
                  <c:v>252793</c:v>
                </c:pt>
                <c:pt idx="34">
                  <c:v>7426687</c:v>
                </c:pt>
                <c:pt idx="35">
                  <c:v>691650</c:v>
                </c:pt>
                <c:pt idx="36">
                  <c:v>4689966</c:v>
                </c:pt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41C-AF69-F6B8E74B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40943"/>
        <c:axId val="1129344543"/>
      </c:scatterChart>
      <c:valAx>
        <c:axId val="113084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344543"/>
        <c:crosses val="autoZero"/>
        <c:crossBetween val="midCat"/>
      </c:valAx>
      <c:valAx>
        <c:axId val="112934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8409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Regression2!$G$2:$G$38</c:f>
              <c:numCache>
                <c:formatCode>General</c:formatCode>
                <c:ptCount val="37"/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0-4D58-9F60-5EB1C048B0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Regression2!$G$2:$G$38</c:f>
              <c:numCache>
                <c:formatCode>General</c:formatCode>
                <c:ptCount val="37"/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0-4D58-9F60-5EB1C048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35663"/>
        <c:axId val="1060498303"/>
      </c:scatterChart>
      <c:valAx>
        <c:axId val="11308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498303"/>
        <c:crosses val="autoZero"/>
        <c:crossBetween val="midCat"/>
      </c:valAx>
      <c:valAx>
        <c:axId val="106049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83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Regression2!$O$32:$O$68</c:f>
              <c:numCache>
                <c:formatCode>General</c:formatCode>
                <c:ptCount val="37"/>
                <c:pt idx="0">
                  <c:v>1.3513513513513513</c:v>
                </c:pt>
                <c:pt idx="1">
                  <c:v>4.0540540540540544</c:v>
                </c:pt>
                <c:pt idx="2">
                  <c:v>6.7567567567567561</c:v>
                </c:pt>
                <c:pt idx="3">
                  <c:v>9.4594594594594597</c:v>
                </c:pt>
                <c:pt idx="4">
                  <c:v>12.162162162162161</c:v>
                </c:pt>
                <c:pt idx="5">
                  <c:v>14.864864864864863</c:v>
                </c:pt>
                <c:pt idx="6">
                  <c:v>17.567567567567568</c:v>
                </c:pt>
                <c:pt idx="7">
                  <c:v>20.27027027027027</c:v>
                </c:pt>
                <c:pt idx="8">
                  <c:v>22.972972972972972</c:v>
                </c:pt>
                <c:pt idx="9">
                  <c:v>25.675675675675674</c:v>
                </c:pt>
                <c:pt idx="10">
                  <c:v>28.378378378378375</c:v>
                </c:pt>
                <c:pt idx="11">
                  <c:v>31.081081081081081</c:v>
                </c:pt>
                <c:pt idx="12">
                  <c:v>33.78378378378379</c:v>
                </c:pt>
                <c:pt idx="13">
                  <c:v>36.486486486486491</c:v>
                </c:pt>
                <c:pt idx="14">
                  <c:v>39.189189189189193</c:v>
                </c:pt>
                <c:pt idx="15">
                  <c:v>41.891891891891895</c:v>
                </c:pt>
                <c:pt idx="16">
                  <c:v>44.594594594594597</c:v>
                </c:pt>
                <c:pt idx="17">
                  <c:v>47.297297297297298</c:v>
                </c:pt>
                <c:pt idx="18">
                  <c:v>50</c:v>
                </c:pt>
                <c:pt idx="19">
                  <c:v>52.702702702702702</c:v>
                </c:pt>
                <c:pt idx="20">
                  <c:v>55.405405405405403</c:v>
                </c:pt>
                <c:pt idx="21">
                  <c:v>58.108108108108112</c:v>
                </c:pt>
                <c:pt idx="22">
                  <c:v>60.810810810810814</c:v>
                </c:pt>
                <c:pt idx="23">
                  <c:v>63.513513513513516</c:v>
                </c:pt>
                <c:pt idx="24">
                  <c:v>66.216216216216225</c:v>
                </c:pt>
                <c:pt idx="25">
                  <c:v>68.918918918918919</c:v>
                </c:pt>
                <c:pt idx="26">
                  <c:v>71.621621621621628</c:v>
                </c:pt>
                <c:pt idx="27">
                  <c:v>74.324324324324323</c:v>
                </c:pt>
                <c:pt idx="28">
                  <c:v>77.027027027027032</c:v>
                </c:pt>
                <c:pt idx="29">
                  <c:v>79.729729729729726</c:v>
                </c:pt>
                <c:pt idx="30">
                  <c:v>82.432432432432435</c:v>
                </c:pt>
                <c:pt idx="31">
                  <c:v>85.13513513513513</c:v>
                </c:pt>
                <c:pt idx="32">
                  <c:v>87.837837837837839</c:v>
                </c:pt>
                <c:pt idx="33">
                  <c:v>90.540540540540547</c:v>
                </c:pt>
                <c:pt idx="34">
                  <c:v>93.243243243243242</c:v>
                </c:pt>
                <c:pt idx="35">
                  <c:v>95.945945945945951</c:v>
                </c:pt>
                <c:pt idx="36">
                  <c:v>98.648648648648646</c:v>
                </c:pt>
              </c:numCache>
            </c:numRef>
          </c:xVal>
          <c:yVal>
            <c:numRef>
              <c:f>Regression2!$P$32:$P$68</c:f>
              <c:numCache>
                <c:formatCode>General</c:formatCode>
                <c:ptCount val="37"/>
                <c:pt idx="0">
                  <c:v>6591</c:v>
                </c:pt>
                <c:pt idx="1">
                  <c:v>9819</c:v>
                </c:pt>
                <c:pt idx="2">
                  <c:v>14766</c:v>
                </c:pt>
                <c:pt idx="3">
                  <c:v>26993</c:v>
                </c:pt>
                <c:pt idx="4">
                  <c:v>31750</c:v>
                </c:pt>
                <c:pt idx="5">
                  <c:v>64656</c:v>
                </c:pt>
                <c:pt idx="6">
                  <c:v>65011</c:v>
                </c:pt>
                <c:pt idx="7">
                  <c:v>66811</c:v>
                </c:pt>
                <c:pt idx="8">
                  <c:v>76961</c:v>
                </c:pt>
                <c:pt idx="9">
                  <c:v>110091</c:v>
                </c:pt>
                <c:pt idx="10">
                  <c:v>120031</c:v>
                </c:pt>
                <c:pt idx="11">
                  <c:v>128971</c:v>
                </c:pt>
                <c:pt idx="12">
                  <c:v>182069</c:v>
                </c:pt>
                <c:pt idx="13">
                  <c:v>195359</c:v>
                </c:pt>
                <c:pt idx="14">
                  <c:v>274461</c:v>
                </c:pt>
                <c:pt idx="15">
                  <c:v>747730</c:v>
                </c:pt>
                <c:pt idx="16">
                  <c:v>811927</c:v>
                </c:pt>
                <c:pt idx="17">
                  <c:v>1077550</c:v>
                </c:pt>
                <c:pt idx="18">
                  <c:v>1546751</c:v>
                </c:pt>
                <c:pt idx="19">
                  <c:v>1564492</c:v>
                </c:pt>
                <c:pt idx="20">
                  <c:v>1711508</c:v>
                </c:pt>
                <c:pt idx="21">
                  <c:v>2465867</c:v>
                </c:pt>
                <c:pt idx="22">
                  <c:v>2771262</c:v>
                </c:pt>
                <c:pt idx="23">
                  <c:v>3236348</c:v>
                </c:pt>
                <c:pt idx="24">
                  <c:v>3252585</c:v>
                </c:pt>
                <c:pt idx="25">
                  <c:v>3292981</c:v>
                </c:pt>
                <c:pt idx="26">
                  <c:v>3319183</c:v>
                </c:pt>
                <c:pt idx="27">
                  <c:v>3698813</c:v>
                </c:pt>
                <c:pt idx="28">
                  <c:v>3924546</c:v>
                </c:pt>
                <c:pt idx="29">
                  <c:v>4722383</c:v>
                </c:pt>
                <c:pt idx="30">
                  <c:v>6022989</c:v>
                </c:pt>
                <c:pt idx="31">
                  <c:v>6652364</c:v>
                </c:pt>
                <c:pt idx="32">
                  <c:v>6797980</c:v>
                </c:pt>
                <c:pt idx="33">
                  <c:v>7079545</c:v>
                </c:pt>
                <c:pt idx="34">
                  <c:v>8786948</c:v>
                </c:pt>
                <c:pt idx="35">
                  <c:v>9548597</c:v>
                </c:pt>
                <c:pt idx="36">
                  <c:v>9877612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B-45ED-8D6E-9D42384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41423"/>
        <c:axId val="1193226111"/>
      </c:scatterChart>
      <c:valAx>
        <c:axId val="113084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3226111"/>
        <c:crosses val="autoZero"/>
        <c:crossBetween val="midCat"/>
      </c:valAx>
      <c:valAx>
        <c:axId val="119322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84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Regression2!$B$2:$B$38</c:f>
              <c:numCache>
                <c:formatCode>General</c:formatCode>
                <c:ptCount val="37"/>
                <c:pt idx="0">
                  <c:v>2046</c:v>
                </c:pt>
                <c:pt idx="1">
                  <c:v>591679</c:v>
                </c:pt>
                <c:pt idx="2">
                  <c:v>2720</c:v>
                </c:pt>
                <c:pt idx="3">
                  <c:v>18227</c:v>
                </c:pt>
                <c:pt idx="4">
                  <c:v>94241</c:v>
                </c:pt>
                <c:pt idx="5">
                  <c:v>4523</c:v>
                </c:pt>
                <c:pt idx="6">
                  <c:v>590597</c:v>
                </c:pt>
                <c:pt idx="7">
                  <c:v>251</c:v>
                </c:pt>
                <c:pt idx="8">
                  <c:v>1870</c:v>
                </c:pt>
                <c:pt idx="9">
                  <c:v>227850</c:v>
                </c:pt>
                <c:pt idx="10">
                  <c:v>4736</c:v>
                </c:pt>
                <c:pt idx="11">
                  <c:v>1198056</c:v>
                </c:pt>
                <c:pt idx="12">
                  <c:v>213939</c:v>
                </c:pt>
                <c:pt idx="13">
                  <c:v>32134</c:v>
                </c:pt>
                <c:pt idx="14">
                  <c:v>117326</c:v>
                </c:pt>
                <c:pt idx="15">
                  <c:v>369672</c:v>
                </c:pt>
                <c:pt idx="16">
                  <c:v>87809</c:v>
                </c:pt>
                <c:pt idx="17">
                  <c:v>220930</c:v>
                </c:pt>
                <c:pt idx="18">
                  <c:v>17232</c:v>
                </c:pt>
                <c:pt idx="19">
                  <c:v>3127</c:v>
                </c:pt>
                <c:pt idx="20">
                  <c:v>323197</c:v>
                </c:pt>
                <c:pt idx="21">
                  <c:v>490610</c:v>
                </c:pt>
                <c:pt idx="22">
                  <c:v>30122</c:v>
                </c:pt>
                <c:pt idx="23">
                  <c:v>8018</c:v>
                </c:pt>
                <c:pt idx="24">
                  <c:v>4293</c:v>
                </c:pt>
                <c:pt idx="25">
                  <c:v>9255</c:v>
                </c:pt>
                <c:pt idx="26">
                  <c:v>183109</c:v>
                </c:pt>
                <c:pt idx="27">
                  <c:v>18511</c:v>
                </c:pt>
                <c:pt idx="28">
                  <c:v>1019654</c:v>
                </c:pt>
                <c:pt idx="29">
                  <c:v>148089</c:v>
                </c:pt>
                <c:pt idx="30">
                  <c:v>717</c:v>
                </c:pt>
                <c:pt idx="31">
                  <c:v>622350</c:v>
                </c:pt>
                <c:pt idx="32">
                  <c:v>68558</c:v>
                </c:pt>
                <c:pt idx="33">
                  <c:v>13542</c:v>
                </c:pt>
                <c:pt idx="34">
                  <c:v>281384</c:v>
                </c:pt>
                <c:pt idx="35">
                  <c:v>42727</c:v>
                </c:pt>
                <c:pt idx="36">
                  <c:v>566030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6-41CE-83C8-305E184D5FF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Regression2!$B$2:$B$38</c:f>
              <c:numCache>
                <c:formatCode>General</c:formatCode>
                <c:ptCount val="37"/>
                <c:pt idx="0">
                  <c:v>2046</c:v>
                </c:pt>
                <c:pt idx="1">
                  <c:v>591679</c:v>
                </c:pt>
                <c:pt idx="2">
                  <c:v>2720</c:v>
                </c:pt>
                <c:pt idx="3">
                  <c:v>18227</c:v>
                </c:pt>
                <c:pt idx="4">
                  <c:v>94241</c:v>
                </c:pt>
                <c:pt idx="5">
                  <c:v>4523</c:v>
                </c:pt>
                <c:pt idx="6">
                  <c:v>590597</c:v>
                </c:pt>
                <c:pt idx="7">
                  <c:v>251</c:v>
                </c:pt>
                <c:pt idx="8">
                  <c:v>1870</c:v>
                </c:pt>
                <c:pt idx="9">
                  <c:v>227850</c:v>
                </c:pt>
                <c:pt idx="10">
                  <c:v>4736</c:v>
                </c:pt>
                <c:pt idx="11">
                  <c:v>1198056</c:v>
                </c:pt>
                <c:pt idx="12">
                  <c:v>213939</c:v>
                </c:pt>
                <c:pt idx="13">
                  <c:v>32134</c:v>
                </c:pt>
                <c:pt idx="14">
                  <c:v>117326</c:v>
                </c:pt>
                <c:pt idx="15">
                  <c:v>369672</c:v>
                </c:pt>
                <c:pt idx="16">
                  <c:v>87809</c:v>
                </c:pt>
                <c:pt idx="17">
                  <c:v>220930</c:v>
                </c:pt>
                <c:pt idx="18">
                  <c:v>17232</c:v>
                </c:pt>
                <c:pt idx="19">
                  <c:v>3127</c:v>
                </c:pt>
                <c:pt idx="20">
                  <c:v>323197</c:v>
                </c:pt>
                <c:pt idx="21">
                  <c:v>490610</c:v>
                </c:pt>
                <c:pt idx="22">
                  <c:v>30122</c:v>
                </c:pt>
                <c:pt idx="23">
                  <c:v>8018</c:v>
                </c:pt>
                <c:pt idx="24">
                  <c:v>4293</c:v>
                </c:pt>
                <c:pt idx="25">
                  <c:v>9255</c:v>
                </c:pt>
                <c:pt idx="26">
                  <c:v>183109</c:v>
                </c:pt>
                <c:pt idx="27">
                  <c:v>18511</c:v>
                </c:pt>
                <c:pt idx="28">
                  <c:v>1019654</c:v>
                </c:pt>
                <c:pt idx="29">
                  <c:v>148089</c:v>
                </c:pt>
                <c:pt idx="30">
                  <c:v>717</c:v>
                </c:pt>
                <c:pt idx="31">
                  <c:v>622350</c:v>
                </c:pt>
                <c:pt idx="32">
                  <c:v>68558</c:v>
                </c:pt>
                <c:pt idx="33">
                  <c:v>13542</c:v>
                </c:pt>
                <c:pt idx="34">
                  <c:v>281384</c:v>
                </c:pt>
                <c:pt idx="35">
                  <c:v>42727</c:v>
                </c:pt>
                <c:pt idx="36">
                  <c:v>566030</c:v>
                </c:pt>
              </c:numCache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6-41CE-83C8-305E184D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11903"/>
        <c:axId val="1651197967"/>
      </c:scatterChart>
      <c:valAx>
        <c:axId val="164521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197967"/>
        <c:crosses val="autoZero"/>
        <c:crossBetween val="midCat"/>
      </c:valAx>
      <c:valAx>
        <c:axId val="165119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11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Regression2!$C$2:$C$38</c:f>
              <c:numCache>
                <c:formatCode>General</c:formatCode>
                <c:ptCount val="37"/>
                <c:pt idx="0">
                  <c:v>2826</c:v>
                </c:pt>
                <c:pt idx="1">
                  <c:v>1046817</c:v>
                </c:pt>
                <c:pt idx="2">
                  <c:v>6801</c:v>
                </c:pt>
                <c:pt idx="3">
                  <c:v>698705</c:v>
                </c:pt>
                <c:pt idx="4">
                  <c:v>1884814</c:v>
                </c:pt>
                <c:pt idx="5">
                  <c:v>905</c:v>
                </c:pt>
                <c:pt idx="6">
                  <c:v>279073</c:v>
                </c:pt>
                <c:pt idx="7">
                  <c:v>3669</c:v>
                </c:pt>
                <c:pt idx="8">
                  <c:v>2909</c:v>
                </c:pt>
                <c:pt idx="9">
                  <c:v>350538</c:v>
                </c:pt>
                <c:pt idx="10">
                  <c:v>13480</c:v>
                </c:pt>
                <c:pt idx="11">
                  <c:v>346806</c:v>
                </c:pt>
                <c:pt idx="12">
                  <c:v>213939</c:v>
                </c:pt>
                <c:pt idx="13">
                  <c:v>81407</c:v>
                </c:pt>
                <c:pt idx="14">
                  <c:v>71013</c:v>
                </c:pt>
                <c:pt idx="15">
                  <c:v>149442</c:v>
                </c:pt>
                <c:pt idx="16">
                  <c:v>967696</c:v>
                </c:pt>
                <c:pt idx="17">
                  <c:v>454135</c:v>
                </c:pt>
                <c:pt idx="18">
                  <c:v>1613</c:v>
                </c:pt>
                <c:pt idx="19">
                  <c:v>15</c:v>
                </c:pt>
                <c:pt idx="20">
                  <c:v>377063</c:v>
                </c:pt>
                <c:pt idx="21">
                  <c:v>654146</c:v>
                </c:pt>
                <c:pt idx="22">
                  <c:v>69615</c:v>
                </c:pt>
                <c:pt idx="23">
                  <c:v>26242</c:v>
                </c:pt>
                <c:pt idx="24">
                  <c:v>2495</c:v>
                </c:pt>
                <c:pt idx="25">
                  <c:v>13152</c:v>
                </c:pt>
                <c:pt idx="26">
                  <c:v>585948</c:v>
                </c:pt>
                <c:pt idx="27">
                  <c:v>14289</c:v>
                </c:pt>
                <c:pt idx="28">
                  <c:v>442965</c:v>
                </c:pt>
                <c:pt idx="29">
                  <c:v>329086</c:v>
                </c:pt>
                <c:pt idx="30">
                  <c:v>7323</c:v>
                </c:pt>
                <c:pt idx="31">
                  <c:v>813843</c:v>
                </c:pt>
                <c:pt idx="32">
                  <c:v>504104</c:v>
                </c:pt>
                <c:pt idx="33">
                  <c:v>50559</c:v>
                </c:pt>
                <c:pt idx="34">
                  <c:v>968698</c:v>
                </c:pt>
                <c:pt idx="35">
                  <c:v>77443</c:v>
                </c:pt>
                <c:pt idx="36">
                  <c:v>592984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1-4CB1-9E56-C0684CF8FFB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Regression2!$C$2:$C$38</c:f>
              <c:numCache>
                <c:formatCode>General</c:formatCode>
                <c:ptCount val="37"/>
                <c:pt idx="0">
                  <c:v>2826</c:v>
                </c:pt>
                <c:pt idx="1">
                  <c:v>1046817</c:v>
                </c:pt>
                <c:pt idx="2">
                  <c:v>6801</c:v>
                </c:pt>
                <c:pt idx="3">
                  <c:v>698705</c:v>
                </c:pt>
                <c:pt idx="4">
                  <c:v>1884814</c:v>
                </c:pt>
                <c:pt idx="5">
                  <c:v>905</c:v>
                </c:pt>
                <c:pt idx="6">
                  <c:v>279073</c:v>
                </c:pt>
                <c:pt idx="7">
                  <c:v>3669</c:v>
                </c:pt>
                <c:pt idx="8">
                  <c:v>2909</c:v>
                </c:pt>
                <c:pt idx="9">
                  <c:v>350538</c:v>
                </c:pt>
                <c:pt idx="10">
                  <c:v>13480</c:v>
                </c:pt>
                <c:pt idx="11">
                  <c:v>346806</c:v>
                </c:pt>
                <c:pt idx="12">
                  <c:v>213939</c:v>
                </c:pt>
                <c:pt idx="13">
                  <c:v>81407</c:v>
                </c:pt>
                <c:pt idx="14">
                  <c:v>71013</c:v>
                </c:pt>
                <c:pt idx="15">
                  <c:v>149442</c:v>
                </c:pt>
                <c:pt idx="16">
                  <c:v>967696</c:v>
                </c:pt>
                <c:pt idx="17">
                  <c:v>454135</c:v>
                </c:pt>
                <c:pt idx="18">
                  <c:v>1613</c:v>
                </c:pt>
                <c:pt idx="19">
                  <c:v>15</c:v>
                </c:pt>
                <c:pt idx="20">
                  <c:v>377063</c:v>
                </c:pt>
                <c:pt idx="21">
                  <c:v>654146</c:v>
                </c:pt>
                <c:pt idx="22">
                  <c:v>69615</c:v>
                </c:pt>
                <c:pt idx="23">
                  <c:v>26242</c:v>
                </c:pt>
                <c:pt idx="24">
                  <c:v>2495</c:v>
                </c:pt>
                <c:pt idx="25">
                  <c:v>13152</c:v>
                </c:pt>
                <c:pt idx="26">
                  <c:v>585948</c:v>
                </c:pt>
                <c:pt idx="27">
                  <c:v>14289</c:v>
                </c:pt>
                <c:pt idx="28">
                  <c:v>442965</c:v>
                </c:pt>
                <c:pt idx="29">
                  <c:v>329086</c:v>
                </c:pt>
                <c:pt idx="30">
                  <c:v>7323</c:v>
                </c:pt>
                <c:pt idx="31">
                  <c:v>813843</c:v>
                </c:pt>
                <c:pt idx="32">
                  <c:v>504104</c:v>
                </c:pt>
                <c:pt idx="33">
                  <c:v>50559</c:v>
                </c:pt>
                <c:pt idx="34">
                  <c:v>968698</c:v>
                </c:pt>
                <c:pt idx="35">
                  <c:v>77443</c:v>
                </c:pt>
                <c:pt idx="36">
                  <c:v>592984</c:v>
                </c:pt>
              </c:numCache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1-4CB1-9E56-C0684CF8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19103"/>
        <c:axId val="1651204911"/>
      </c:scatterChart>
      <c:valAx>
        <c:axId val="164521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4911"/>
        <c:crosses val="autoZero"/>
        <c:crossBetween val="midCat"/>
      </c:valAx>
      <c:valAx>
        <c:axId val="165120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1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Regression2!$D$2:$D$38</c:f>
              <c:numCache>
                <c:formatCode>General</c:formatCode>
                <c:ptCount val="37"/>
                <c:pt idx="0">
                  <c:v>4580</c:v>
                </c:pt>
                <c:pt idx="1">
                  <c:v>455138</c:v>
                </c:pt>
                <c:pt idx="2">
                  <c:v>7481</c:v>
                </c:pt>
                <c:pt idx="3">
                  <c:v>159487</c:v>
                </c:pt>
                <c:pt idx="4">
                  <c:v>551653</c:v>
                </c:pt>
                <c:pt idx="5">
                  <c:v>23149</c:v>
                </c:pt>
                <c:pt idx="6">
                  <c:v>240133</c:v>
                </c:pt>
                <c:pt idx="7">
                  <c:v>5101</c:v>
                </c:pt>
                <c:pt idx="8">
                  <c:v>1662</c:v>
                </c:pt>
                <c:pt idx="9">
                  <c:v>78871</c:v>
                </c:pt>
                <c:pt idx="10">
                  <c:v>15302</c:v>
                </c:pt>
                <c:pt idx="11">
                  <c:v>504445</c:v>
                </c:pt>
                <c:pt idx="12">
                  <c:v>551054</c:v>
                </c:pt>
                <c:pt idx="13">
                  <c:v>74980</c:v>
                </c:pt>
                <c:pt idx="14">
                  <c:v>271703</c:v>
                </c:pt>
                <c:pt idx="15">
                  <c:v>464056</c:v>
                </c:pt>
                <c:pt idx="16">
                  <c:v>412167</c:v>
                </c:pt>
                <c:pt idx="17">
                  <c:v>981912</c:v>
                </c:pt>
                <c:pt idx="18">
                  <c:v>2566</c:v>
                </c:pt>
                <c:pt idx="19">
                  <c:v>89</c:v>
                </c:pt>
                <c:pt idx="20">
                  <c:v>1328700</c:v>
                </c:pt>
                <c:pt idx="21">
                  <c:v>1308293</c:v>
                </c:pt>
                <c:pt idx="22">
                  <c:v>14057</c:v>
                </c:pt>
                <c:pt idx="23">
                  <c:v>13850</c:v>
                </c:pt>
                <c:pt idx="24">
                  <c:v>9659</c:v>
                </c:pt>
                <c:pt idx="25">
                  <c:v>3799</c:v>
                </c:pt>
                <c:pt idx="26">
                  <c:v>402840</c:v>
                </c:pt>
                <c:pt idx="27">
                  <c:v>455</c:v>
                </c:pt>
                <c:pt idx="28">
                  <c:v>735488</c:v>
                </c:pt>
                <c:pt idx="29">
                  <c:v>641718</c:v>
                </c:pt>
                <c:pt idx="30">
                  <c:v>1016</c:v>
                </c:pt>
                <c:pt idx="31">
                  <c:v>406921</c:v>
                </c:pt>
                <c:pt idx="32">
                  <c:v>100821</c:v>
                </c:pt>
                <c:pt idx="33">
                  <c:v>15348</c:v>
                </c:pt>
                <c:pt idx="34">
                  <c:v>2260296</c:v>
                </c:pt>
                <c:pt idx="35">
                  <c:v>104148</c:v>
                </c:pt>
                <c:pt idx="36">
                  <c:v>619938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0-4F00-B0AC-B437B3385AE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Regression2!$D$2:$D$38</c:f>
              <c:numCache>
                <c:formatCode>General</c:formatCode>
                <c:ptCount val="37"/>
                <c:pt idx="0">
                  <c:v>4580</c:v>
                </c:pt>
                <c:pt idx="1">
                  <c:v>455138</c:v>
                </c:pt>
                <c:pt idx="2">
                  <c:v>7481</c:v>
                </c:pt>
                <c:pt idx="3">
                  <c:v>159487</c:v>
                </c:pt>
                <c:pt idx="4">
                  <c:v>551653</c:v>
                </c:pt>
                <c:pt idx="5">
                  <c:v>23149</c:v>
                </c:pt>
                <c:pt idx="6">
                  <c:v>240133</c:v>
                </c:pt>
                <c:pt idx="7">
                  <c:v>5101</c:v>
                </c:pt>
                <c:pt idx="8">
                  <c:v>1662</c:v>
                </c:pt>
                <c:pt idx="9">
                  <c:v>78871</c:v>
                </c:pt>
                <c:pt idx="10">
                  <c:v>15302</c:v>
                </c:pt>
                <c:pt idx="11">
                  <c:v>504445</c:v>
                </c:pt>
                <c:pt idx="12">
                  <c:v>551054</c:v>
                </c:pt>
                <c:pt idx="13">
                  <c:v>74980</c:v>
                </c:pt>
                <c:pt idx="14">
                  <c:v>271703</c:v>
                </c:pt>
                <c:pt idx="15">
                  <c:v>464056</c:v>
                </c:pt>
                <c:pt idx="16">
                  <c:v>412167</c:v>
                </c:pt>
                <c:pt idx="17">
                  <c:v>981912</c:v>
                </c:pt>
                <c:pt idx="18">
                  <c:v>2566</c:v>
                </c:pt>
                <c:pt idx="19">
                  <c:v>89</c:v>
                </c:pt>
                <c:pt idx="20">
                  <c:v>1328700</c:v>
                </c:pt>
                <c:pt idx="21">
                  <c:v>1308293</c:v>
                </c:pt>
                <c:pt idx="22">
                  <c:v>14057</c:v>
                </c:pt>
                <c:pt idx="23">
                  <c:v>13850</c:v>
                </c:pt>
                <c:pt idx="24">
                  <c:v>9659</c:v>
                </c:pt>
                <c:pt idx="25">
                  <c:v>3799</c:v>
                </c:pt>
                <c:pt idx="26">
                  <c:v>402840</c:v>
                </c:pt>
                <c:pt idx="27">
                  <c:v>455</c:v>
                </c:pt>
                <c:pt idx="28">
                  <c:v>735488</c:v>
                </c:pt>
                <c:pt idx="29">
                  <c:v>641718</c:v>
                </c:pt>
                <c:pt idx="30">
                  <c:v>1016</c:v>
                </c:pt>
                <c:pt idx="31">
                  <c:v>406921</c:v>
                </c:pt>
                <c:pt idx="32">
                  <c:v>100821</c:v>
                </c:pt>
                <c:pt idx="33">
                  <c:v>15348</c:v>
                </c:pt>
                <c:pt idx="34">
                  <c:v>2260296</c:v>
                </c:pt>
                <c:pt idx="35">
                  <c:v>104148</c:v>
                </c:pt>
                <c:pt idx="36">
                  <c:v>619938</c:v>
                </c:pt>
              </c:numCache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0-4F00-B0AC-B437B338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7583"/>
        <c:axId val="1651200943"/>
      </c:scatterChart>
      <c:valAx>
        <c:axId val="16452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0943"/>
        <c:crosses val="autoZero"/>
        <c:crossBetween val="midCat"/>
      </c:valAx>
      <c:valAx>
        <c:axId val="165120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07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Regression2!$E$2:$E$38</c:f>
              <c:numCache>
                <c:formatCode>General</c:formatCode>
                <c:ptCount val="37"/>
                <c:pt idx="0">
                  <c:v>7211</c:v>
                </c:pt>
                <c:pt idx="1">
                  <c:v>1714352</c:v>
                </c:pt>
                <c:pt idx="2">
                  <c:v>43524</c:v>
                </c:pt>
                <c:pt idx="3">
                  <c:v>394920</c:v>
                </c:pt>
                <c:pt idx="4">
                  <c:v>459711</c:v>
                </c:pt>
                <c:pt idx="5">
                  <c:v>12239</c:v>
                </c:pt>
                <c:pt idx="6">
                  <c:v>1570598</c:v>
                </c:pt>
                <c:pt idx="7">
                  <c:v>1969</c:v>
                </c:pt>
                <c:pt idx="8">
                  <c:v>4000</c:v>
                </c:pt>
                <c:pt idx="9">
                  <c:v>722986</c:v>
                </c:pt>
                <c:pt idx="10">
                  <c:v>68857</c:v>
                </c:pt>
                <c:pt idx="11">
                  <c:v>1797084</c:v>
                </c:pt>
                <c:pt idx="12">
                  <c:v>576986</c:v>
                </c:pt>
                <c:pt idx="13">
                  <c:v>188521</c:v>
                </c:pt>
                <c:pt idx="14">
                  <c:v>351979</c:v>
                </c:pt>
                <c:pt idx="15">
                  <c:v>849459</c:v>
                </c:pt>
                <c:pt idx="16">
                  <c:v>627211</c:v>
                </c:pt>
                <c:pt idx="17">
                  <c:v>1374677</c:v>
                </c:pt>
                <c:pt idx="18">
                  <c:v>6159</c:v>
                </c:pt>
                <c:pt idx="19">
                  <c:v>1984</c:v>
                </c:pt>
                <c:pt idx="20">
                  <c:v>700261</c:v>
                </c:pt>
                <c:pt idx="21">
                  <c:v>2812830</c:v>
                </c:pt>
                <c:pt idx="22">
                  <c:v>44848</c:v>
                </c:pt>
                <c:pt idx="23">
                  <c:v>16037</c:v>
                </c:pt>
                <c:pt idx="24">
                  <c:v>15831</c:v>
                </c:pt>
                <c:pt idx="25">
                  <c:v>18023</c:v>
                </c:pt>
                <c:pt idx="26">
                  <c:v>512705</c:v>
                </c:pt>
                <c:pt idx="27">
                  <c:v>48713</c:v>
                </c:pt>
                <c:pt idx="28">
                  <c:v>1437545</c:v>
                </c:pt>
                <c:pt idx="29">
                  <c:v>822715</c:v>
                </c:pt>
                <c:pt idx="30">
                  <c:v>11209</c:v>
                </c:pt>
                <c:pt idx="31">
                  <c:v>2656957</c:v>
                </c:pt>
                <c:pt idx="32">
                  <c:v>967880</c:v>
                </c:pt>
                <c:pt idx="33">
                  <c:v>22571</c:v>
                </c:pt>
                <c:pt idx="34">
                  <c:v>2075782</c:v>
                </c:pt>
                <c:pt idx="35">
                  <c:v>197614</c:v>
                </c:pt>
                <c:pt idx="36">
                  <c:v>1159015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C-4913-AE54-04084492DA0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Regression2!$E$2:$E$38</c:f>
              <c:numCache>
                <c:formatCode>General</c:formatCode>
                <c:ptCount val="37"/>
                <c:pt idx="0">
                  <c:v>7211</c:v>
                </c:pt>
                <c:pt idx="1">
                  <c:v>1714352</c:v>
                </c:pt>
                <c:pt idx="2">
                  <c:v>43524</c:v>
                </c:pt>
                <c:pt idx="3">
                  <c:v>394920</c:v>
                </c:pt>
                <c:pt idx="4">
                  <c:v>459711</c:v>
                </c:pt>
                <c:pt idx="5">
                  <c:v>12239</c:v>
                </c:pt>
                <c:pt idx="6">
                  <c:v>1570598</c:v>
                </c:pt>
                <c:pt idx="7">
                  <c:v>1969</c:v>
                </c:pt>
                <c:pt idx="8">
                  <c:v>4000</c:v>
                </c:pt>
                <c:pt idx="9">
                  <c:v>722986</c:v>
                </c:pt>
                <c:pt idx="10">
                  <c:v>68857</c:v>
                </c:pt>
                <c:pt idx="11">
                  <c:v>1797084</c:v>
                </c:pt>
                <c:pt idx="12">
                  <c:v>576986</c:v>
                </c:pt>
                <c:pt idx="13">
                  <c:v>188521</c:v>
                </c:pt>
                <c:pt idx="14">
                  <c:v>351979</c:v>
                </c:pt>
                <c:pt idx="15">
                  <c:v>849459</c:v>
                </c:pt>
                <c:pt idx="16">
                  <c:v>627211</c:v>
                </c:pt>
                <c:pt idx="17">
                  <c:v>1374677</c:v>
                </c:pt>
                <c:pt idx="18">
                  <c:v>6159</c:v>
                </c:pt>
                <c:pt idx="19">
                  <c:v>1984</c:v>
                </c:pt>
                <c:pt idx="20">
                  <c:v>700261</c:v>
                </c:pt>
                <c:pt idx="21">
                  <c:v>2812830</c:v>
                </c:pt>
                <c:pt idx="22">
                  <c:v>44848</c:v>
                </c:pt>
                <c:pt idx="23">
                  <c:v>16037</c:v>
                </c:pt>
                <c:pt idx="24">
                  <c:v>15831</c:v>
                </c:pt>
                <c:pt idx="25">
                  <c:v>18023</c:v>
                </c:pt>
                <c:pt idx="26">
                  <c:v>512705</c:v>
                </c:pt>
                <c:pt idx="27">
                  <c:v>48713</c:v>
                </c:pt>
                <c:pt idx="28">
                  <c:v>1437545</c:v>
                </c:pt>
                <c:pt idx="29">
                  <c:v>822715</c:v>
                </c:pt>
                <c:pt idx="30">
                  <c:v>11209</c:v>
                </c:pt>
                <c:pt idx="31">
                  <c:v>2656957</c:v>
                </c:pt>
                <c:pt idx="32">
                  <c:v>967880</c:v>
                </c:pt>
                <c:pt idx="33">
                  <c:v>22571</c:v>
                </c:pt>
                <c:pt idx="34">
                  <c:v>2075782</c:v>
                </c:pt>
                <c:pt idx="35">
                  <c:v>197614</c:v>
                </c:pt>
                <c:pt idx="36">
                  <c:v>1159015</c:v>
                </c:pt>
              </c:numCache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C-4913-AE54-04084492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7583"/>
        <c:axId val="1651198959"/>
      </c:scatterChart>
      <c:valAx>
        <c:axId val="16452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198959"/>
        <c:crosses val="autoZero"/>
        <c:crossBetween val="midCat"/>
      </c:valAx>
      <c:valAx>
        <c:axId val="165119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07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Regression2!$F$2:$F$38</c:f>
              <c:numCache>
                <c:formatCode>General</c:formatCode>
                <c:ptCount val="37"/>
                <c:pt idx="0">
                  <c:v>11888</c:v>
                </c:pt>
                <c:pt idx="1">
                  <c:v>773734</c:v>
                </c:pt>
                <c:pt idx="2">
                  <c:v>43524</c:v>
                </c:pt>
                <c:pt idx="3">
                  <c:v>402515</c:v>
                </c:pt>
                <c:pt idx="4">
                  <c:v>1517045</c:v>
                </c:pt>
                <c:pt idx="5">
                  <c:v>23149</c:v>
                </c:pt>
                <c:pt idx="6">
                  <c:v>752849</c:v>
                </c:pt>
                <c:pt idx="7">
                  <c:v>8949</c:v>
                </c:pt>
                <c:pt idx="8">
                  <c:v>4676</c:v>
                </c:pt>
                <c:pt idx="9">
                  <c:v>197178</c:v>
                </c:pt>
                <c:pt idx="10">
                  <c:v>41169</c:v>
                </c:pt>
                <c:pt idx="11">
                  <c:v>535972</c:v>
                </c:pt>
                <c:pt idx="12">
                  <c:v>894652</c:v>
                </c:pt>
                <c:pt idx="13">
                  <c:v>569849</c:v>
                </c:pt>
                <c:pt idx="14">
                  <c:v>642207</c:v>
                </c:pt>
                <c:pt idx="15">
                  <c:v>1793303</c:v>
                </c:pt>
                <c:pt idx="16">
                  <c:v>609290</c:v>
                </c:pt>
                <c:pt idx="17">
                  <c:v>1129199</c:v>
                </c:pt>
                <c:pt idx="18">
                  <c:v>6233</c:v>
                </c:pt>
                <c:pt idx="19">
                  <c:v>1009</c:v>
                </c:pt>
                <c:pt idx="20">
                  <c:v>2747177</c:v>
                </c:pt>
                <c:pt idx="21">
                  <c:v>1471830</c:v>
                </c:pt>
                <c:pt idx="22">
                  <c:v>110447</c:v>
                </c:pt>
                <c:pt idx="23">
                  <c:v>134856</c:v>
                </c:pt>
                <c:pt idx="24">
                  <c:v>91228</c:v>
                </c:pt>
                <c:pt idx="25">
                  <c:v>39455</c:v>
                </c:pt>
                <c:pt idx="26">
                  <c:v>1037617</c:v>
                </c:pt>
                <c:pt idx="27">
                  <c:v>13315</c:v>
                </c:pt>
                <c:pt idx="28">
                  <c:v>409533</c:v>
                </c:pt>
                <c:pt idx="29">
                  <c:v>3768034</c:v>
                </c:pt>
                <c:pt idx="30">
                  <c:v>9565</c:v>
                </c:pt>
                <c:pt idx="31">
                  <c:v>2202163</c:v>
                </c:pt>
                <c:pt idx="32">
                  <c:v>1451820</c:v>
                </c:pt>
                <c:pt idx="33">
                  <c:v>252793</c:v>
                </c:pt>
                <c:pt idx="34">
                  <c:v>7426687</c:v>
                </c:pt>
                <c:pt idx="35">
                  <c:v>691650</c:v>
                </c:pt>
                <c:pt idx="36">
                  <c:v>4689966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8-4CFD-865C-CA9BD38DB61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Regression2!$F$2:$F$38</c:f>
              <c:numCache>
                <c:formatCode>General</c:formatCode>
                <c:ptCount val="37"/>
                <c:pt idx="0">
                  <c:v>11888</c:v>
                </c:pt>
                <c:pt idx="1">
                  <c:v>773734</c:v>
                </c:pt>
                <c:pt idx="2">
                  <c:v>43524</c:v>
                </c:pt>
                <c:pt idx="3">
                  <c:v>402515</c:v>
                </c:pt>
                <c:pt idx="4">
                  <c:v>1517045</c:v>
                </c:pt>
                <c:pt idx="5">
                  <c:v>23149</c:v>
                </c:pt>
                <c:pt idx="6">
                  <c:v>752849</c:v>
                </c:pt>
                <c:pt idx="7">
                  <c:v>8949</c:v>
                </c:pt>
                <c:pt idx="8">
                  <c:v>4676</c:v>
                </c:pt>
                <c:pt idx="9">
                  <c:v>197178</c:v>
                </c:pt>
                <c:pt idx="10">
                  <c:v>41169</c:v>
                </c:pt>
                <c:pt idx="11">
                  <c:v>535972</c:v>
                </c:pt>
                <c:pt idx="12">
                  <c:v>894652</c:v>
                </c:pt>
                <c:pt idx="13">
                  <c:v>569849</c:v>
                </c:pt>
                <c:pt idx="14">
                  <c:v>642207</c:v>
                </c:pt>
                <c:pt idx="15">
                  <c:v>1793303</c:v>
                </c:pt>
                <c:pt idx="16">
                  <c:v>609290</c:v>
                </c:pt>
                <c:pt idx="17">
                  <c:v>1129199</c:v>
                </c:pt>
                <c:pt idx="18">
                  <c:v>6233</c:v>
                </c:pt>
                <c:pt idx="19">
                  <c:v>1009</c:v>
                </c:pt>
                <c:pt idx="20">
                  <c:v>2747177</c:v>
                </c:pt>
                <c:pt idx="21">
                  <c:v>1471830</c:v>
                </c:pt>
                <c:pt idx="22">
                  <c:v>110447</c:v>
                </c:pt>
                <c:pt idx="23">
                  <c:v>134856</c:v>
                </c:pt>
                <c:pt idx="24">
                  <c:v>91228</c:v>
                </c:pt>
                <c:pt idx="25">
                  <c:v>39455</c:v>
                </c:pt>
                <c:pt idx="26">
                  <c:v>1037617</c:v>
                </c:pt>
                <c:pt idx="27">
                  <c:v>13315</c:v>
                </c:pt>
                <c:pt idx="28">
                  <c:v>409533</c:v>
                </c:pt>
                <c:pt idx="29">
                  <c:v>3768034</c:v>
                </c:pt>
                <c:pt idx="30">
                  <c:v>9565</c:v>
                </c:pt>
                <c:pt idx="31">
                  <c:v>2202163</c:v>
                </c:pt>
                <c:pt idx="32">
                  <c:v>1451820</c:v>
                </c:pt>
                <c:pt idx="33">
                  <c:v>252793</c:v>
                </c:pt>
                <c:pt idx="34">
                  <c:v>7426687</c:v>
                </c:pt>
                <c:pt idx="35">
                  <c:v>691650</c:v>
                </c:pt>
                <c:pt idx="36">
                  <c:v>4689966</c:v>
                </c:pt>
              </c:numCache>
            </c:numRef>
          </c:xVal>
          <c:yVal>
            <c:numRef>
              <c:f>Regression2!$I$31:$I$67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8-4CFD-865C-CA9BD38D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14303"/>
        <c:axId val="1651203423"/>
      </c:scatterChart>
      <c:valAx>
        <c:axId val="164521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3423"/>
        <c:crosses val="autoZero"/>
        <c:crossBetween val="midCat"/>
      </c:valAx>
      <c:valAx>
        <c:axId val="1651203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14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Regression2!$M$31:$M$67</c:f>
              <c:strCache>
                <c:ptCount val="37"/>
                <c:pt idx="0">
                  <c:v>Standard Residuals</c:v>
                </c:pt>
                <c:pt idx="1">
                  <c:v>0.020474056</c:v>
                </c:pt>
                <c:pt idx="2">
                  <c:v>-0.469469157</c:v>
                </c:pt>
                <c:pt idx="3">
                  <c:v>0.045523342</c:v>
                </c:pt>
                <c:pt idx="4">
                  <c:v>-0.478204382</c:v>
                </c:pt>
                <c:pt idx="5">
                  <c:v>1.279054975</c:v>
                </c:pt>
                <c:pt idx="6">
                  <c:v>0.037765913</c:v>
                </c:pt>
                <c:pt idx="7">
                  <c:v>-0.066757521</c:v>
                </c:pt>
                <c:pt idx="8">
                  <c:v>0.011691471</c:v>
                </c:pt>
                <c:pt idx="9">
                  <c:v>0.013179076</c:v>
                </c:pt>
                <c:pt idx="10">
                  <c:v>-0.208183962</c:v>
                </c:pt>
                <c:pt idx="11">
                  <c:v>0.045693677</c:v>
                </c:pt>
                <c:pt idx="12">
                  <c:v>0.258480106</c:v>
                </c:pt>
                <c:pt idx="13">
                  <c:v>-0.750307728</c:v>
                </c:pt>
                <c:pt idx="14">
                  <c:v>0.286422445</c:v>
                </c:pt>
                <c:pt idx="15">
                  <c:v>0.012735211</c:v>
                </c:pt>
                <c:pt idx="16">
                  <c:v>1.668522537</c:v>
                </c:pt>
                <c:pt idx="17">
                  <c:v>-0.380876156</c:v>
                </c:pt>
                <c:pt idx="18">
                  <c:v>-1.337241767</c:v>
                </c:pt>
                <c:pt idx="19">
                  <c:v>-0.009676325</c:v>
                </c:pt>
                <c:pt idx="20">
                  <c:v>0.018426835</c:v>
                </c:pt>
                <c:pt idx="21">
                  <c:v>-0.845530555</c:v>
                </c:pt>
                <c:pt idx="22">
                  <c:v>3.671177558</c:v>
                </c:pt>
                <c:pt idx="23">
                  <c:v>-0.113999171</c:v>
                </c:pt>
                <c:pt idx="24">
                  <c:v>0.089926968</c:v>
                </c:pt>
                <c:pt idx="25">
                  <c:v>0.000157261</c:v>
                </c:pt>
                <c:pt idx="26">
                  <c:v>-0.003441809</c:v>
                </c:pt>
                <c:pt idx="27">
                  <c:v>-0.718024248</c:v>
                </c:pt>
                <c:pt idx="28">
                  <c:v>-0.010006612</c:v>
                </c:pt>
                <c:pt idx="29">
                  <c:v>-0.578151774</c:v>
                </c:pt>
                <c:pt idx="30">
                  <c:v>0.638036548</c:v>
                </c:pt>
                <c:pt idx="31">
                  <c:v>0.055166473</c:v>
                </c:pt>
                <c:pt idx="32">
                  <c:v>-2.856280574</c:v>
                </c:pt>
                <c:pt idx="33">
                  <c:v>0.248645233</c:v>
                </c:pt>
                <c:pt idx="34">
                  <c:v>-0.055310126</c:v>
                </c:pt>
                <c:pt idx="35">
                  <c:v>-1.226047793</c:v>
                </c:pt>
                <c:pt idx="36">
                  <c:v>-0.088906873</c:v>
                </c:pt>
              </c:strCache>
            </c:strRef>
          </c:xVal>
          <c:yVal>
            <c:numRef>
              <c:f>Regression2!$N$31:$N$67</c:f>
              <c:numCache>
                <c:formatCode>General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6-45A0-AF32-C1311855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15263"/>
        <c:axId val="1651202431"/>
      </c:scatterChart>
      <c:valAx>
        <c:axId val="164521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2431"/>
        <c:crosses val="autoZero"/>
        <c:crossBetween val="midCat"/>
      </c:valAx>
      <c:valAx>
        <c:axId val="165120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215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Regression2!$B$2:$B$38</c:f>
              <c:numCache>
                <c:formatCode>General</c:formatCode>
                <c:ptCount val="37"/>
                <c:pt idx="0">
                  <c:v>2046</c:v>
                </c:pt>
                <c:pt idx="1">
                  <c:v>591679</c:v>
                </c:pt>
                <c:pt idx="2">
                  <c:v>2720</c:v>
                </c:pt>
                <c:pt idx="3">
                  <c:v>18227</c:v>
                </c:pt>
                <c:pt idx="4">
                  <c:v>94241</c:v>
                </c:pt>
                <c:pt idx="5">
                  <c:v>4523</c:v>
                </c:pt>
                <c:pt idx="6">
                  <c:v>590597</c:v>
                </c:pt>
                <c:pt idx="7">
                  <c:v>251</c:v>
                </c:pt>
                <c:pt idx="8">
                  <c:v>1870</c:v>
                </c:pt>
                <c:pt idx="9">
                  <c:v>227850</c:v>
                </c:pt>
                <c:pt idx="10">
                  <c:v>4736</c:v>
                </c:pt>
                <c:pt idx="11">
                  <c:v>1198056</c:v>
                </c:pt>
                <c:pt idx="12">
                  <c:v>213939</c:v>
                </c:pt>
                <c:pt idx="13">
                  <c:v>32134</c:v>
                </c:pt>
                <c:pt idx="14">
                  <c:v>117326</c:v>
                </c:pt>
                <c:pt idx="15">
                  <c:v>369672</c:v>
                </c:pt>
                <c:pt idx="16">
                  <c:v>87809</c:v>
                </c:pt>
                <c:pt idx="17">
                  <c:v>220930</c:v>
                </c:pt>
                <c:pt idx="18">
                  <c:v>17232</c:v>
                </c:pt>
                <c:pt idx="19">
                  <c:v>3127</c:v>
                </c:pt>
                <c:pt idx="20">
                  <c:v>323197</c:v>
                </c:pt>
                <c:pt idx="21">
                  <c:v>490610</c:v>
                </c:pt>
                <c:pt idx="22">
                  <c:v>30122</c:v>
                </c:pt>
                <c:pt idx="23">
                  <c:v>8018</c:v>
                </c:pt>
                <c:pt idx="24">
                  <c:v>4293</c:v>
                </c:pt>
                <c:pt idx="25">
                  <c:v>9255</c:v>
                </c:pt>
                <c:pt idx="26">
                  <c:v>183109</c:v>
                </c:pt>
                <c:pt idx="27">
                  <c:v>18511</c:v>
                </c:pt>
                <c:pt idx="28">
                  <c:v>1019654</c:v>
                </c:pt>
                <c:pt idx="29">
                  <c:v>148089</c:v>
                </c:pt>
                <c:pt idx="30">
                  <c:v>717</c:v>
                </c:pt>
                <c:pt idx="31">
                  <c:v>622350</c:v>
                </c:pt>
                <c:pt idx="32">
                  <c:v>68558</c:v>
                </c:pt>
                <c:pt idx="33">
                  <c:v>13542</c:v>
                </c:pt>
                <c:pt idx="34">
                  <c:v>281384</c:v>
                </c:pt>
                <c:pt idx="35">
                  <c:v>42727</c:v>
                </c:pt>
                <c:pt idx="36">
                  <c:v>566030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8-4DCB-A4A2-6FE1A62BA8E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Regression2!$B$2:$B$38</c:f>
              <c:numCache>
                <c:formatCode>General</c:formatCode>
                <c:ptCount val="37"/>
                <c:pt idx="0">
                  <c:v>2046</c:v>
                </c:pt>
                <c:pt idx="1">
                  <c:v>591679</c:v>
                </c:pt>
                <c:pt idx="2">
                  <c:v>2720</c:v>
                </c:pt>
                <c:pt idx="3">
                  <c:v>18227</c:v>
                </c:pt>
                <c:pt idx="4">
                  <c:v>94241</c:v>
                </c:pt>
                <c:pt idx="5">
                  <c:v>4523</c:v>
                </c:pt>
                <c:pt idx="6">
                  <c:v>590597</c:v>
                </c:pt>
                <c:pt idx="7">
                  <c:v>251</c:v>
                </c:pt>
                <c:pt idx="8">
                  <c:v>1870</c:v>
                </c:pt>
                <c:pt idx="9">
                  <c:v>227850</c:v>
                </c:pt>
                <c:pt idx="10">
                  <c:v>4736</c:v>
                </c:pt>
                <c:pt idx="11">
                  <c:v>1198056</c:v>
                </c:pt>
                <c:pt idx="12">
                  <c:v>213939</c:v>
                </c:pt>
                <c:pt idx="13">
                  <c:v>32134</c:v>
                </c:pt>
                <c:pt idx="14">
                  <c:v>117326</c:v>
                </c:pt>
                <c:pt idx="15">
                  <c:v>369672</c:v>
                </c:pt>
                <c:pt idx="16">
                  <c:v>87809</c:v>
                </c:pt>
                <c:pt idx="17">
                  <c:v>220930</c:v>
                </c:pt>
                <c:pt idx="18">
                  <c:v>17232</c:v>
                </c:pt>
                <c:pt idx="19">
                  <c:v>3127</c:v>
                </c:pt>
                <c:pt idx="20">
                  <c:v>323197</c:v>
                </c:pt>
                <c:pt idx="21">
                  <c:v>490610</c:v>
                </c:pt>
                <c:pt idx="22">
                  <c:v>30122</c:v>
                </c:pt>
                <c:pt idx="23">
                  <c:v>8018</c:v>
                </c:pt>
                <c:pt idx="24">
                  <c:v>4293</c:v>
                </c:pt>
                <c:pt idx="25">
                  <c:v>9255</c:v>
                </c:pt>
                <c:pt idx="26">
                  <c:v>183109</c:v>
                </c:pt>
                <c:pt idx="27">
                  <c:v>18511</c:v>
                </c:pt>
                <c:pt idx="28">
                  <c:v>1019654</c:v>
                </c:pt>
                <c:pt idx="29">
                  <c:v>148089</c:v>
                </c:pt>
                <c:pt idx="30">
                  <c:v>717</c:v>
                </c:pt>
                <c:pt idx="31">
                  <c:v>622350</c:v>
                </c:pt>
                <c:pt idx="32">
                  <c:v>68558</c:v>
                </c:pt>
                <c:pt idx="33">
                  <c:v>13542</c:v>
                </c:pt>
                <c:pt idx="34">
                  <c:v>281384</c:v>
                </c:pt>
                <c:pt idx="35">
                  <c:v>42727</c:v>
                </c:pt>
                <c:pt idx="36">
                  <c:v>566030</c:v>
                </c:pt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8-4DCB-A4A2-6FE1A62B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11615"/>
        <c:axId val="1755871007"/>
      </c:scatterChart>
      <c:valAx>
        <c:axId val="131011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871007"/>
        <c:crosses val="autoZero"/>
        <c:crossBetween val="midCat"/>
      </c:valAx>
      <c:valAx>
        <c:axId val="1755871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11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Regression2!$C$2:$C$38</c:f>
              <c:numCache>
                <c:formatCode>General</c:formatCode>
                <c:ptCount val="37"/>
                <c:pt idx="0">
                  <c:v>2826</c:v>
                </c:pt>
                <c:pt idx="1">
                  <c:v>1046817</c:v>
                </c:pt>
                <c:pt idx="2">
                  <c:v>6801</c:v>
                </c:pt>
                <c:pt idx="3">
                  <c:v>698705</c:v>
                </c:pt>
                <c:pt idx="4">
                  <c:v>1884814</c:v>
                </c:pt>
                <c:pt idx="5">
                  <c:v>905</c:v>
                </c:pt>
                <c:pt idx="6">
                  <c:v>279073</c:v>
                </c:pt>
                <c:pt idx="7">
                  <c:v>3669</c:v>
                </c:pt>
                <c:pt idx="8">
                  <c:v>2909</c:v>
                </c:pt>
                <c:pt idx="9">
                  <c:v>350538</c:v>
                </c:pt>
                <c:pt idx="10">
                  <c:v>13480</c:v>
                </c:pt>
                <c:pt idx="11">
                  <c:v>346806</c:v>
                </c:pt>
                <c:pt idx="12">
                  <c:v>213939</c:v>
                </c:pt>
                <c:pt idx="13">
                  <c:v>81407</c:v>
                </c:pt>
                <c:pt idx="14">
                  <c:v>71013</c:v>
                </c:pt>
                <c:pt idx="15">
                  <c:v>149442</c:v>
                </c:pt>
                <c:pt idx="16">
                  <c:v>967696</c:v>
                </c:pt>
                <c:pt idx="17">
                  <c:v>454135</c:v>
                </c:pt>
                <c:pt idx="18">
                  <c:v>1613</c:v>
                </c:pt>
                <c:pt idx="19">
                  <c:v>15</c:v>
                </c:pt>
                <c:pt idx="20">
                  <c:v>377063</c:v>
                </c:pt>
                <c:pt idx="21">
                  <c:v>654146</c:v>
                </c:pt>
                <c:pt idx="22">
                  <c:v>69615</c:v>
                </c:pt>
                <c:pt idx="23">
                  <c:v>26242</c:v>
                </c:pt>
                <c:pt idx="24">
                  <c:v>2495</c:v>
                </c:pt>
                <c:pt idx="25">
                  <c:v>13152</c:v>
                </c:pt>
                <c:pt idx="26">
                  <c:v>585948</c:v>
                </c:pt>
                <c:pt idx="27">
                  <c:v>14289</c:v>
                </c:pt>
                <c:pt idx="28">
                  <c:v>442965</c:v>
                </c:pt>
                <c:pt idx="29">
                  <c:v>329086</c:v>
                </c:pt>
                <c:pt idx="30">
                  <c:v>7323</c:v>
                </c:pt>
                <c:pt idx="31">
                  <c:v>813843</c:v>
                </c:pt>
                <c:pt idx="32">
                  <c:v>504104</c:v>
                </c:pt>
                <c:pt idx="33">
                  <c:v>50559</c:v>
                </c:pt>
                <c:pt idx="34">
                  <c:v>968698</c:v>
                </c:pt>
                <c:pt idx="35">
                  <c:v>77443</c:v>
                </c:pt>
                <c:pt idx="36">
                  <c:v>592984</c:v>
                </c:pt>
              </c:numCache>
            </c:numRef>
          </c:xVal>
          <c:yVal>
            <c:numRef>
              <c:f>Regression2!$A$2:$A$38</c:f>
              <c:numCache>
                <c:formatCode>General</c:formatCode>
                <c:ptCount val="37"/>
                <c:pt idx="0">
                  <c:v>26993</c:v>
                </c:pt>
                <c:pt idx="1">
                  <c:v>6022989</c:v>
                </c:pt>
                <c:pt idx="2">
                  <c:v>120031</c:v>
                </c:pt>
                <c:pt idx="3">
                  <c:v>1564492</c:v>
                </c:pt>
                <c:pt idx="4">
                  <c:v>7079545</c:v>
                </c:pt>
                <c:pt idx="5">
                  <c:v>64656</c:v>
                </c:pt>
                <c:pt idx="6">
                  <c:v>2771262</c:v>
                </c:pt>
                <c:pt idx="7">
                  <c:v>14766</c:v>
                </c:pt>
                <c:pt idx="8">
                  <c:v>9819</c:v>
                </c:pt>
                <c:pt idx="9">
                  <c:v>1546751</c:v>
                </c:pt>
                <c:pt idx="10">
                  <c:v>128971</c:v>
                </c:pt>
                <c:pt idx="11">
                  <c:v>6652364</c:v>
                </c:pt>
                <c:pt idx="12">
                  <c:v>1711508</c:v>
                </c:pt>
                <c:pt idx="13">
                  <c:v>811927</c:v>
                </c:pt>
                <c:pt idx="14">
                  <c:v>1077550</c:v>
                </c:pt>
                <c:pt idx="15">
                  <c:v>3319183</c:v>
                </c:pt>
                <c:pt idx="16">
                  <c:v>3924546</c:v>
                </c:pt>
                <c:pt idx="17">
                  <c:v>3252585</c:v>
                </c:pt>
                <c:pt idx="18">
                  <c:v>31750</c:v>
                </c:pt>
                <c:pt idx="19">
                  <c:v>6591</c:v>
                </c:pt>
                <c:pt idx="20">
                  <c:v>3698813</c:v>
                </c:pt>
                <c:pt idx="21">
                  <c:v>9877612</c:v>
                </c:pt>
                <c:pt idx="22">
                  <c:v>182069</c:v>
                </c:pt>
                <c:pt idx="23">
                  <c:v>195359</c:v>
                </c:pt>
                <c:pt idx="24">
                  <c:v>66811</c:v>
                </c:pt>
                <c:pt idx="25">
                  <c:v>76961</c:v>
                </c:pt>
                <c:pt idx="26">
                  <c:v>2465867</c:v>
                </c:pt>
                <c:pt idx="27">
                  <c:v>110091</c:v>
                </c:pt>
                <c:pt idx="28">
                  <c:v>3292981</c:v>
                </c:pt>
                <c:pt idx="29">
                  <c:v>4722383</c:v>
                </c:pt>
                <c:pt idx="30">
                  <c:v>65011</c:v>
                </c:pt>
                <c:pt idx="31">
                  <c:v>6797980</c:v>
                </c:pt>
                <c:pt idx="32">
                  <c:v>3236348</c:v>
                </c:pt>
                <c:pt idx="33">
                  <c:v>274461</c:v>
                </c:pt>
                <c:pt idx="34">
                  <c:v>9548597</c:v>
                </c:pt>
                <c:pt idx="35">
                  <c:v>747730</c:v>
                </c:pt>
                <c:pt idx="36">
                  <c:v>8786948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6-4BF7-AEB6-31B997785B7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Regression2!$C$2:$C$38</c:f>
              <c:numCache>
                <c:formatCode>General</c:formatCode>
                <c:ptCount val="37"/>
                <c:pt idx="0">
                  <c:v>2826</c:v>
                </c:pt>
                <c:pt idx="1">
                  <c:v>1046817</c:v>
                </c:pt>
                <c:pt idx="2">
                  <c:v>6801</c:v>
                </c:pt>
                <c:pt idx="3">
                  <c:v>698705</c:v>
                </c:pt>
                <c:pt idx="4">
                  <c:v>1884814</c:v>
                </c:pt>
                <c:pt idx="5">
                  <c:v>905</c:v>
                </c:pt>
                <c:pt idx="6">
                  <c:v>279073</c:v>
                </c:pt>
                <c:pt idx="7">
                  <c:v>3669</c:v>
                </c:pt>
                <c:pt idx="8">
                  <c:v>2909</c:v>
                </c:pt>
                <c:pt idx="9">
                  <c:v>350538</c:v>
                </c:pt>
                <c:pt idx="10">
                  <c:v>13480</c:v>
                </c:pt>
                <c:pt idx="11">
                  <c:v>346806</c:v>
                </c:pt>
                <c:pt idx="12">
                  <c:v>213939</c:v>
                </c:pt>
                <c:pt idx="13">
                  <c:v>81407</c:v>
                </c:pt>
                <c:pt idx="14">
                  <c:v>71013</c:v>
                </c:pt>
                <c:pt idx="15">
                  <c:v>149442</c:v>
                </c:pt>
                <c:pt idx="16">
                  <c:v>967696</c:v>
                </c:pt>
                <c:pt idx="17">
                  <c:v>454135</c:v>
                </c:pt>
                <c:pt idx="18">
                  <c:v>1613</c:v>
                </c:pt>
                <c:pt idx="19">
                  <c:v>15</c:v>
                </c:pt>
                <c:pt idx="20">
                  <c:v>377063</c:v>
                </c:pt>
                <c:pt idx="21">
                  <c:v>654146</c:v>
                </c:pt>
                <c:pt idx="22">
                  <c:v>69615</c:v>
                </c:pt>
                <c:pt idx="23">
                  <c:v>26242</c:v>
                </c:pt>
                <c:pt idx="24">
                  <c:v>2495</c:v>
                </c:pt>
                <c:pt idx="25">
                  <c:v>13152</c:v>
                </c:pt>
                <c:pt idx="26">
                  <c:v>585948</c:v>
                </c:pt>
                <c:pt idx="27">
                  <c:v>14289</c:v>
                </c:pt>
                <c:pt idx="28">
                  <c:v>442965</c:v>
                </c:pt>
                <c:pt idx="29">
                  <c:v>329086</c:v>
                </c:pt>
                <c:pt idx="30">
                  <c:v>7323</c:v>
                </c:pt>
                <c:pt idx="31">
                  <c:v>813843</c:v>
                </c:pt>
                <c:pt idx="32">
                  <c:v>504104</c:v>
                </c:pt>
                <c:pt idx="33">
                  <c:v>50559</c:v>
                </c:pt>
                <c:pt idx="34">
                  <c:v>968698</c:v>
                </c:pt>
                <c:pt idx="35">
                  <c:v>77443</c:v>
                </c:pt>
                <c:pt idx="36">
                  <c:v>592984</c:v>
                </c:pt>
              </c:numCache>
            </c:numRef>
          </c:xVal>
          <c:yVal>
            <c:numRef>
              <c:f>Regression2!$K$32:$K$68</c:f>
              <c:numCache>
                <c:formatCode>General</c:formatCode>
                <c:ptCount val="37"/>
                <c:pt idx="0">
                  <c:v>13793.12840921327</c:v>
                </c:pt>
                <c:pt idx="1">
                  <c:v>6325661.4386767782</c:v>
                </c:pt>
                <c:pt idx="2">
                  <c:v>90681.550947093114</c:v>
                </c:pt>
                <c:pt idx="3">
                  <c:v>1872796.1440482838</c:v>
                </c:pt>
                <c:pt idx="4">
                  <c:v>6254922.8002489693</c:v>
                </c:pt>
                <c:pt idx="5">
                  <c:v>40307.859732875761</c:v>
                </c:pt>
                <c:pt idx="6">
                  <c:v>2814301.3803101424</c:v>
                </c:pt>
                <c:pt idx="7">
                  <c:v>7228.3671688437598</c:v>
                </c:pt>
                <c:pt idx="8">
                  <c:v>1322.2903871806602</c:v>
                </c:pt>
                <c:pt idx="9">
                  <c:v>1680969.716203484</c:v>
                </c:pt>
                <c:pt idx="10">
                  <c:v>99511.73392436518</c:v>
                </c:pt>
                <c:pt idx="11">
                  <c:v>6485718.7519702204</c:v>
                </c:pt>
                <c:pt idx="12">
                  <c:v>2195240.4598430675</c:v>
                </c:pt>
                <c:pt idx="13">
                  <c:v>627266.988551046</c:v>
                </c:pt>
                <c:pt idx="14">
                  <c:v>1069339.4553178453</c:v>
                </c:pt>
                <c:pt idx="15">
                  <c:v>2243466.356348929</c:v>
                </c:pt>
                <c:pt idx="16">
                  <c:v>4170101.4607544965</c:v>
                </c:pt>
                <c:pt idx="17">
                  <c:v>4114720.9278794862</c:v>
                </c:pt>
                <c:pt idx="18">
                  <c:v>37988.443864279092</c:v>
                </c:pt>
                <c:pt idx="19">
                  <c:v>-5289.0031615388361</c:v>
                </c:pt>
                <c:pt idx="20">
                  <c:v>4243936.7666740967</c:v>
                </c:pt>
                <c:pt idx="21">
                  <c:v>7510759.462406273</c:v>
                </c:pt>
                <c:pt idx="22">
                  <c:v>255565.64309101141</c:v>
                </c:pt>
                <c:pt idx="23">
                  <c:v>137381.99711592315</c:v>
                </c:pt>
                <c:pt idx="24">
                  <c:v>66709.612170478591</c:v>
                </c:pt>
                <c:pt idx="25">
                  <c:v>79179.97596122534</c:v>
                </c:pt>
                <c:pt idx="26">
                  <c:v>2928785.9096033503</c:v>
                </c:pt>
                <c:pt idx="27">
                  <c:v>116542.38391445557</c:v>
                </c:pt>
                <c:pt idx="28">
                  <c:v>3665722.4353756756</c:v>
                </c:pt>
                <c:pt idx="29">
                  <c:v>4311033.1272337856</c:v>
                </c:pt>
                <c:pt idx="30">
                  <c:v>29444.508268113164</c:v>
                </c:pt>
                <c:pt idx="31">
                  <c:v>8639458.60379784</c:v>
                </c:pt>
                <c:pt idx="32">
                  <c:v>3076043.4135072501</c:v>
                </c:pt>
                <c:pt idx="33">
                  <c:v>310120.10671585542</c:v>
                </c:pt>
                <c:pt idx="34">
                  <c:v>10339044.828976769</c:v>
                </c:pt>
                <c:pt idx="35">
                  <c:v>805049.33531872742</c:v>
                </c:pt>
                <c:pt idx="36">
                  <c:v>7629472.6384441201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6-4BF7-AEB6-31B99778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05375"/>
        <c:axId val="1755870511"/>
      </c:scatterChart>
      <c:valAx>
        <c:axId val="131010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870511"/>
        <c:crosses val="autoZero"/>
        <c:crossBetween val="midCat"/>
      </c:valAx>
      <c:valAx>
        <c:axId val="175587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105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13</xdr:row>
      <xdr:rowOff>177800</xdr:rowOff>
    </xdr:from>
    <xdr:to>
      <xdr:col>28</xdr:col>
      <xdr:colOff>247650</xdr:colOff>
      <xdr:row>23</xdr:row>
      <xdr:rowOff>177800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86838D1-10CB-640A-971F-1DF27FFF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247650</xdr:colOff>
      <xdr:row>15</xdr:row>
      <xdr:rowOff>177800</xdr:rowOff>
    </xdr:from>
    <xdr:to>
      <xdr:col>29</xdr:col>
      <xdr:colOff>247650</xdr:colOff>
      <xdr:row>25</xdr:row>
      <xdr:rowOff>177800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BB45C93-7500-1150-2654-5FA8A489D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247650</xdr:colOff>
      <xdr:row>17</xdr:row>
      <xdr:rowOff>177800</xdr:rowOff>
    </xdr:from>
    <xdr:to>
      <xdr:col>30</xdr:col>
      <xdr:colOff>247650</xdr:colOff>
      <xdr:row>27</xdr:row>
      <xdr:rowOff>177800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2631F7A-60E9-14D2-B4EE-D48A4618C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247650</xdr:colOff>
      <xdr:row>19</xdr:row>
      <xdr:rowOff>177800</xdr:rowOff>
    </xdr:from>
    <xdr:to>
      <xdr:col>31</xdr:col>
      <xdr:colOff>247650</xdr:colOff>
      <xdr:row>29</xdr:row>
      <xdr:rowOff>177800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9D6237E-D11B-14E4-7EC4-23FEF211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247650</xdr:colOff>
      <xdr:row>21</xdr:row>
      <xdr:rowOff>177800</xdr:rowOff>
    </xdr:from>
    <xdr:to>
      <xdr:col>32</xdr:col>
      <xdr:colOff>247650</xdr:colOff>
      <xdr:row>31</xdr:row>
      <xdr:rowOff>177800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BC2082B-4E25-AC74-D6B4-8F38AAC2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247650</xdr:colOff>
      <xdr:row>23</xdr:row>
      <xdr:rowOff>177800</xdr:rowOff>
    </xdr:from>
    <xdr:to>
      <xdr:col>33</xdr:col>
      <xdr:colOff>247650</xdr:colOff>
      <xdr:row>33</xdr:row>
      <xdr:rowOff>177800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3C1D41D-BCD4-14BC-6012-D1A58F57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247650</xdr:colOff>
      <xdr:row>25</xdr:row>
      <xdr:rowOff>177800</xdr:rowOff>
    </xdr:from>
    <xdr:to>
      <xdr:col>34</xdr:col>
      <xdr:colOff>247650</xdr:colOff>
      <xdr:row>35</xdr:row>
      <xdr:rowOff>177800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4C3713C-CBC4-F902-D910-6DC58C94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279400</xdr:colOff>
      <xdr:row>16</xdr:row>
      <xdr:rowOff>12700</xdr:rowOff>
    </xdr:from>
    <xdr:to>
      <xdr:col>21</xdr:col>
      <xdr:colOff>279400</xdr:colOff>
      <xdr:row>26</xdr:row>
      <xdr:rowOff>19050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A8F6CE2-3238-96E3-F7DB-CE9D3FC5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1054100</xdr:colOff>
      <xdr:row>23</xdr:row>
      <xdr:rowOff>165100</xdr:rowOff>
    </xdr:from>
    <xdr:to>
      <xdr:col>11</xdr:col>
      <xdr:colOff>527050</xdr:colOff>
      <xdr:row>33</xdr:row>
      <xdr:rowOff>158750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9E08E86-025F-9D89-A4FC-117D2A399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76200</xdr:colOff>
      <xdr:row>23</xdr:row>
      <xdr:rowOff>0</xdr:rowOff>
    </xdr:from>
    <xdr:to>
      <xdr:col>23</xdr:col>
      <xdr:colOff>76200</xdr:colOff>
      <xdr:row>32</xdr:row>
      <xdr:rowOff>177800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AE596CC7-E2DF-763E-7839-05348389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31750</xdr:colOff>
      <xdr:row>20</xdr:row>
      <xdr:rowOff>177800</xdr:rowOff>
    </xdr:from>
    <xdr:to>
      <xdr:col>20</xdr:col>
      <xdr:colOff>31750</xdr:colOff>
      <xdr:row>30</xdr:row>
      <xdr:rowOff>177800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AB2306EB-A6E2-1980-1791-7CBCCB54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31750</xdr:colOff>
      <xdr:row>22</xdr:row>
      <xdr:rowOff>177800</xdr:rowOff>
    </xdr:from>
    <xdr:to>
      <xdr:col>21</xdr:col>
      <xdr:colOff>31750</xdr:colOff>
      <xdr:row>32</xdr:row>
      <xdr:rowOff>177800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8F7C68F-AB42-B009-26FF-E966C4274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31750</xdr:colOff>
      <xdr:row>24</xdr:row>
      <xdr:rowOff>177800</xdr:rowOff>
    </xdr:from>
    <xdr:to>
      <xdr:col>22</xdr:col>
      <xdr:colOff>31750</xdr:colOff>
      <xdr:row>34</xdr:row>
      <xdr:rowOff>177800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4868651D-B572-457A-C5F0-8DCEF6D0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431800</xdr:colOff>
      <xdr:row>29</xdr:row>
      <xdr:rowOff>50800</xdr:rowOff>
    </xdr:from>
    <xdr:to>
      <xdr:col>25</xdr:col>
      <xdr:colOff>431800</xdr:colOff>
      <xdr:row>39</xdr:row>
      <xdr:rowOff>63500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100247D-B0DA-4068-475D-14F6D0521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7A4F-0CA0-43C3-9C08-03B063BBA182}">
  <dimension ref="A1:AE115"/>
  <sheetViews>
    <sheetView tabSelected="1" topLeftCell="T1" workbookViewId="0">
      <selection activeCell="C39" sqref="C39"/>
    </sheetView>
  </sheetViews>
  <sheetFormatPr defaultRowHeight="14.5" x14ac:dyDescent="0.35"/>
  <cols>
    <col min="2" max="2" width="21.90625" customWidth="1"/>
    <col min="3" max="3" width="22.1796875" bestFit="1" customWidth="1"/>
    <col min="4" max="4" width="29" bestFit="1" customWidth="1"/>
    <col min="5" max="6" width="29" customWidth="1"/>
    <col min="7" max="7" width="23.81640625" customWidth="1"/>
    <col min="8" max="8" width="15.54296875" customWidth="1"/>
    <col min="9" max="9" width="32.1796875" bestFit="1" customWidth="1"/>
    <col min="10" max="10" width="32.26953125" bestFit="1" customWidth="1"/>
    <col min="11" max="11" width="32.26953125" customWidth="1"/>
    <col min="12" max="12" width="16.453125" bestFit="1" customWidth="1"/>
    <col min="13" max="13" width="25.36328125" bestFit="1" customWidth="1"/>
    <col min="14" max="14" width="25.54296875" bestFit="1" customWidth="1"/>
    <col min="15" max="15" width="15.08984375" bestFit="1" customWidth="1"/>
    <col min="16" max="16" width="16.7265625" customWidth="1"/>
    <col min="17" max="17" width="38.453125" bestFit="1" customWidth="1"/>
    <col min="18" max="18" width="39.6328125" bestFit="1" customWidth="1"/>
    <col min="19" max="19" width="18.90625" customWidth="1"/>
    <col min="20" max="20" width="31.90625" customWidth="1"/>
    <col min="21" max="21" width="35.45312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145</v>
      </c>
      <c r="H1" s="1" t="s">
        <v>42</v>
      </c>
      <c r="I1" s="1" t="s">
        <v>47</v>
      </c>
      <c r="J1" s="1" t="s">
        <v>48</v>
      </c>
      <c r="K1" s="1" t="s">
        <v>56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45</v>
      </c>
      <c r="R1" s="1" t="s">
        <v>46</v>
      </c>
      <c r="S1" s="1" t="s">
        <v>41</v>
      </c>
      <c r="T1" s="1" t="s">
        <v>54</v>
      </c>
      <c r="U1" s="1" t="s">
        <v>55</v>
      </c>
    </row>
    <row r="2" spans="1:28" ht="26" customHeight="1" x14ac:dyDescent="0.35">
      <c r="A2">
        <v>1</v>
      </c>
      <c r="B2" s="2" t="s">
        <v>4</v>
      </c>
      <c r="C2">
        <v>415547</v>
      </c>
      <c r="D2">
        <v>97446</v>
      </c>
      <c r="E2">
        <v>10.2188343994493</v>
      </c>
      <c r="F2">
        <v>92.577132899999896</v>
      </c>
      <c r="G2">
        <v>26993</v>
      </c>
      <c r="H2">
        <v>1754</v>
      </c>
      <c r="I2">
        <v>25141</v>
      </c>
      <c r="J2">
        <v>2826</v>
      </c>
      <c r="K2">
        <v>7211</v>
      </c>
      <c r="L2">
        <v>11206</v>
      </c>
      <c r="M2">
        <v>11888</v>
      </c>
      <c r="N2">
        <v>19294</v>
      </c>
      <c r="O2">
        <v>2046</v>
      </c>
      <c r="P2">
        <v>4580</v>
      </c>
      <c r="Q2">
        <v>984</v>
      </c>
      <c r="R2">
        <v>44901</v>
      </c>
      <c r="S2">
        <v>3508</v>
      </c>
      <c r="T2">
        <v>21925</v>
      </c>
      <c r="U2">
        <v>7991</v>
      </c>
      <c r="W2" t="s">
        <v>77</v>
      </c>
    </row>
    <row r="3" spans="1:28" ht="15" thickBot="1" x14ac:dyDescent="0.4">
      <c r="A3">
        <v>2</v>
      </c>
      <c r="B3" s="2" t="s">
        <v>5</v>
      </c>
      <c r="C3">
        <v>53139259</v>
      </c>
      <c r="D3">
        <v>15171258</v>
      </c>
      <c r="E3">
        <v>15.9240905</v>
      </c>
      <c r="F3">
        <v>80.186380899999904</v>
      </c>
      <c r="G3">
        <v>6022989</v>
      </c>
      <c r="H3">
        <v>318596</v>
      </c>
      <c r="I3">
        <v>5840934</v>
      </c>
      <c r="J3">
        <v>1046817</v>
      </c>
      <c r="K3">
        <v>1714352</v>
      </c>
      <c r="L3">
        <v>2943224</v>
      </c>
      <c r="M3">
        <v>773734</v>
      </c>
      <c r="N3">
        <v>3489389</v>
      </c>
      <c r="O3">
        <v>591679</v>
      </c>
      <c r="P3">
        <v>455138</v>
      </c>
      <c r="Q3">
        <v>998</v>
      </c>
      <c r="R3">
        <v>70753</v>
      </c>
      <c r="S3">
        <v>424795</v>
      </c>
      <c r="T3">
        <v>3368019</v>
      </c>
      <c r="U3">
        <v>500652</v>
      </c>
    </row>
    <row r="4" spans="1:28" x14ac:dyDescent="0.35">
      <c r="A4">
        <v>3</v>
      </c>
      <c r="B4" s="2" t="s">
        <v>6</v>
      </c>
      <c r="C4">
        <v>1538603</v>
      </c>
      <c r="D4">
        <v>340031</v>
      </c>
      <c r="E4">
        <v>28.093770199935701</v>
      </c>
      <c r="F4">
        <v>94.592132599999999</v>
      </c>
      <c r="G4">
        <v>120031</v>
      </c>
      <c r="H4">
        <v>6121</v>
      </c>
      <c r="I4">
        <v>112550</v>
      </c>
      <c r="J4">
        <v>6801</v>
      </c>
      <c r="K4">
        <v>43524</v>
      </c>
      <c r="L4">
        <v>60866</v>
      </c>
      <c r="M4">
        <v>43524</v>
      </c>
      <c r="N4">
        <v>20402</v>
      </c>
      <c r="O4">
        <v>2720</v>
      </c>
      <c r="P4">
        <v>7481</v>
      </c>
      <c r="Q4">
        <v>1029</v>
      </c>
      <c r="R4">
        <v>52216</v>
      </c>
      <c r="S4">
        <v>11901</v>
      </c>
      <c r="T4">
        <v>78207</v>
      </c>
      <c r="U4">
        <v>15301</v>
      </c>
      <c r="W4" s="12" t="s">
        <v>78</v>
      </c>
      <c r="X4" s="12"/>
    </row>
    <row r="5" spans="1:28" x14ac:dyDescent="0.35">
      <c r="A5">
        <v>4</v>
      </c>
      <c r="B5" s="2" t="s">
        <v>7</v>
      </c>
      <c r="C5">
        <v>34837717</v>
      </c>
      <c r="D5">
        <v>7594622</v>
      </c>
      <c r="E5">
        <v>26.407384100122002</v>
      </c>
      <c r="F5">
        <v>93.255130300000005</v>
      </c>
      <c r="G5">
        <v>1564492</v>
      </c>
      <c r="H5">
        <v>113919</v>
      </c>
      <c r="I5">
        <v>1496141</v>
      </c>
      <c r="J5">
        <v>698705</v>
      </c>
      <c r="K5">
        <v>394920</v>
      </c>
      <c r="L5">
        <v>455677</v>
      </c>
      <c r="M5">
        <v>402515</v>
      </c>
      <c r="N5">
        <v>425299</v>
      </c>
      <c r="O5">
        <v>18227</v>
      </c>
      <c r="P5">
        <v>159487</v>
      </c>
      <c r="Q5">
        <v>980</v>
      </c>
      <c r="R5">
        <v>46493</v>
      </c>
      <c r="S5">
        <v>29619</v>
      </c>
      <c r="T5">
        <v>1663222</v>
      </c>
      <c r="U5">
        <v>281001</v>
      </c>
      <c r="W5" t="s">
        <v>79</v>
      </c>
      <c r="X5">
        <v>0.99996404256608651</v>
      </c>
    </row>
    <row r="6" spans="1:28" x14ac:dyDescent="0.35">
      <c r="A6">
        <v>5</v>
      </c>
      <c r="B6" s="2" t="s">
        <v>8</v>
      </c>
      <c r="C6">
        <v>120976512</v>
      </c>
      <c r="D6">
        <v>22985537</v>
      </c>
      <c r="E6">
        <v>25.644084500199401</v>
      </c>
      <c r="F6">
        <v>85.906508000000002</v>
      </c>
      <c r="G6">
        <v>7079545</v>
      </c>
      <c r="H6">
        <v>321798</v>
      </c>
      <c r="I6">
        <v>6757748</v>
      </c>
      <c r="J6">
        <v>1884814</v>
      </c>
      <c r="K6">
        <v>459711</v>
      </c>
      <c r="L6">
        <v>1654959</v>
      </c>
      <c r="M6">
        <v>1517045</v>
      </c>
      <c r="N6">
        <v>9722882</v>
      </c>
      <c r="O6">
        <v>94241</v>
      </c>
      <c r="P6">
        <v>551653</v>
      </c>
      <c r="Q6">
        <v>1022</v>
      </c>
      <c r="R6">
        <v>36349</v>
      </c>
      <c r="S6">
        <v>620609</v>
      </c>
      <c r="T6">
        <v>9584969</v>
      </c>
      <c r="U6">
        <v>1333161</v>
      </c>
      <c r="W6" t="s">
        <v>80</v>
      </c>
      <c r="X6">
        <v>0.99992808642511</v>
      </c>
    </row>
    <row r="7" spans="1:28" x14ac:dyDescent="0.35">
      <c r="A7">
        <v>6</v>
      </c>
      <c r="B7" s="2" t="s">
        <v>9</v>
      </c>
      <c r="C7">
        <v>1134647</v>
      </c>
      <c r="D7">
        <v>266075</v>
      </c>
      <c r="E7">
        <v>30.728110000000001</v>
      </c>
      <c r="F7">
        <v>76.770650000000003</v>
      </c>
      <c r="G7">
        <v>64656</v>
      </c>
      <c r="H7">
        <v>2927</v>
      </c>
      <c r="I7">
        <v>58537</v>
      </c>
      <c r="J7">
        <v>905</v>
      </c>
      <c r="K7">
        <v>12239</v>
      </c>
      <c r="L7">
        <v>19956</v>
      </c>
      <c r="M7">
        <v>23149</v>
      </c>
      <c r="N7">
        <v>73171</v>
      </c>
      <c r="O7">
        <v>4523</v>
      </c>
      <c r="P7">
        <v>23149</v>
      </c>
      <c r="Q7">
        <v>995</v>
      </c>
      <c r="R7">
        <v>26628</v>
      </c>
      <c r="S7">
        <v>13038</v>
      </c>
      <c r="T7">
        <v>63592</v>
      </c>
      <c r="U7">
        <v>22084</v>
      </c>
      <c r="W7" t="s">
        <v>81</v>
      </c>
      <c r="X7">
        <v>0.99989212963766505</v>
      </c>
    </row>
    <row r="8" spans="1:28" x14ac:dyDescent="0.35">
      <c r="A8">
        <v>7</v>
      </c>
      <c r="B8" s="2" t="s">
        <v>10</v>
      </c>
      <c r="C8">
        <v>28780826</v>
      </c>
      <c r="D8">
        <v>6490076</v>
      </c>
      <c r="E8">
        <v>21.663735900410099</v>
      </c>
      <c r="F8">
        <v>81.8406351</v>
      </c>
      <c r="G8">
        <v>2771262</v>
      </c>
      <c r="H8">
        <v>162252</v>
      </c>
      <c r="I8">
        <v>2531130</v>
      </c>
      <c r="J8">
        <v>279073</v>
      </c>
      <c r="K8">
        <v>1570598</v>
      </c>
      <c r="L8">
        <v>1362916</v>
      </c>
      <c r="M8">
        <v>752849</v>
      </c>
      <c r="N8">
        <v>240133</v>
      </c>
      <c r="O8">
        <v>590597</v>
      </c>
      <c r="P8">
        <v>240133</v>
      </c>
      <c r="Q8">
        <v>879</v>
      </c>
      <c r="R8">
        <v>104387</v>
      </c>
      <c r="S8">
        <v>571127</v>
      </c>
      <c r="T8">
        <v>2544110</v>
      </c>
      <c r="U8">
        <v>876160</v>
      </c>
      <c r="W8" t="s">
        <v>58</v>
      </c>
      <c r="X8">
        <v>31012.483204529384</v>
      </c>
    </row>
    <row r="9" spans="1:28" ht="15" thickBot="1" x14ac:dyDescent="0.4">
      <c r="A9">
        <v>8</v>
      </c>
      <c r="B9" s="2" t="s">
        <v>11</v>
      </c>
      <c r="C9">
        <v>381635</v>
      </c>
      <c r="D9">
        <v>89493</v>
      </c>
      <c r="E9">
        <v>20.555209999999999</v>
      </c>
      <c r="F9">
        <v>73.097859999999997</v>
      </c>
      <c r="G9">
        <v>14766</v>
      </c>
      <c r="H9">
        <v>1253</v>
      </c>
      <c r="I9">
        <v>14050</v>
      </c>
      <c r="J9">
        <v>3669</v>
      </c>
      <c r="K9">
        <v>1969</v>
      </c>
      <c r="L9">
        <v>6086</v>
      </c>
      <c r="M9">
        <v>8949</v>
      </c>
      <c r="N9">
        <v>20583</v>
      </c>
      <c r="O9">
        <v>251</v>
      </c>
      <c r="P9">
        <v>5101</v>
      </c>
      <c r="Q9">
        <v>1016</v>
      </c>
      <c r="R9">
        <v>43685</v>
      </c>
      <c r="S9">
        <v>483</v>
      </c>
      <c r="T9">
        <v>8949</v>
      </c>
      <c r="U9">
        <v>1879</v>
      </c>
      <c r="W9" s="3" t="s">
        <v>82</v>
      </c>
      <c r="X9" s="3">
        <v>37</v>
      </c>
    </row>
    <row r="10" spans="1:28" x14ac:dyDescent="0.35">
      <c r="A10">
        <v>9</v>
      </c>
      <c r="B10" s="2" t="s">
        <v>12</v>
      </c>
      <c r="C10">
        <v>221536</v>
      </c>
      <c r="D10">
        <v>51950</v>
      </c>
      <c r="E10">
        <v>20.397373000000002</v>
      </c>
      <c r="F10">
        <v>72.832802000000001</v>
      </c>
      <c r="G10">
        <v>9819</v>
      </c>
      <c r="H10">
        <v>520</v>
      </c>
      <c r="I10">
        <v>9507</v>
      </c>
      <c r="J10">
        <v>2909</v>
      </c>
      <c r="K10">
        <v>4000</v>
      </c>
      <c r="L10">
        <v>4987</v>
      </c>
      <c r="M10">
        <v>4676</v>
      </c>
      <c r="N10">
        <v>10494</v>
      </c>
      <c r="O10">
        <v>1870</v>
      </c>
      <c r="P10">
        <v>1662</v>
      </c>
      <c r="Q10">
        <v>853</v>
      </c>
      <c r="R10">
        <v>48672</v>
      </c>
      <c r="S10">
        <v>571</v>
      </c>
      <c r="T10">
        <v>4156</v>
      </c>
      <c r="U10">
        <v>4572</v>
      </c>
    </row>
    <row r="11" spans="1:28" ht="15" thickBot="1" x14ac:dyDescent="0.4">
      <c r="A11">
        <v>10</v>
      </c>
      <c r="B11" s="2" t="s">
        <v>13</v>
      </c>
      <c r="C11">
        <v>18410636</v>
      </c>
      <c r="D11">
        <v>4381731</v>
      </c>
      <c r="E11">
        <v>28.6273927998771</v>
      </c>
      <c r="F11">
        <v>77.171695400000004</v>
      </c>
      <c r="G11">
        <v>1546751</v>
      </c>
      <c r="H11">
        <v>78871</v>
      </c>
      <c r="I11">
        <v>1450353</v>
      </c>
      <c r="J11">
        <v>350538</v>
      </c>
      <c r="K11">
        <v>722986</v>
      </c>
      <c r="L11">
        <v>753658</v>
      </c>
      <c r="M11">
        <v>197178</v>
      </c>
      <c r="N11">
        <v>473227</v>
      </c>
      <c r="O11">
        <v>227850</v>
      </c>
      <c r="P11">
        <v>78871</v>
      </c>
      <c r="Q11">
        <v>774</v>
      </c>
      <c r="R11">
        <v>43703</v>
      </c>
      <c r="S11">
        <v>105162</v>
      </c>
      <c r="T11">
        <v>499517</v>
      </c>
      <c r="U11">
        <v>333012</v>
      </c>
      <c r="W11" t="s">
        <v>83</v>
      </c>
    </row>
    <row r="12" spans="1:28" x14ac:dyDescent="0.35">
      <c r="A12">
        <v>11</v>
      </c>
      <c r="B12" s="2" t="s">
        <v>14</v>
      </c>
      <c r="C12">
        <v>1553625</v>
      </c>
      <c r="D12">
        <v>364325</v>
      </c>
      <c r="E12">
        <v>15.3004542999427</v>
      </c>
      <c r="F12">
        <v>74.085513399999897</v>
      </c>
      <c r="G12">
        <v>128971</v>
      </c>
      <c r="H12">
        <v>6558</v>
      </c>
      <c r="I12">
        <v>123506</v>
      </c>
      <c r="J12">
        <v>13480</v>
      </c>
      <c r="K12">
        <v>68857</v>
      </c>
      <c r="L12">
        <v>63028</v>
      </c>
      <c r="M12">
        <v>41169</v>
      </c>
      <c r="N12">
        <v>18216</v>
      </c>
      <c r="O12">
        <v>4736</v>
      </c>
      <c r="P12">
        <v>15302</v>
      </c>
      <c r="Q12">
        <v>898</v>
      </c>
      <c r="R12">
        <v>67432</v>
      </c>
      <c r="S12">
        <v>18216</v>
      </c>
      <c r="T12">
        <v>70315</v>
      </c>
      <c r="U12">
        <v>33518</v>
      </c>
      <c r="W12" s="6"/>
      <c r="X12" s="6" t="s">
        <v>88</v>
      </c>
      <c r="Y12" s="6" t="s">
        <v>89</v>
      </c>
      <c r="Z12" s="6" t="s">
        <v>90</v>
      </c>
      <c r="AA12" s="6" t="s">
        <v>91</v>
      </c>
      <c r="AB12" s="6" t="s">
        <v>92</v>
      </c>
    </row>
    <row r="13" spans="1:28" x14ac:dyDescent="0.35">
      <c r="A13">
        <v>12</v>
      </c>
      <c r="B13" s="2" t="s">
        <v>15</v>
      </c>
      <c r="C13">
        <v>63436200</v>
      </c>
      <c r="D13">
        <v>15763896</v>
      </c>
      <c r="E13">
        <v>22.385005100000001</v>
      </c>
      <c r="F13">
        <v>71.745260999999999</v>
      </c>
      <c r="G13">
        <v>6652364</v>
      </c>
      <c r="H13">
        <v>535972</v>
      </c>
      <c r="I13">
        <v>6431670</v>
      </c>
      <c r="J13">
        <v>346806</v>
      </c>
      <c r="K13">
        <v>1797084</v>
      </c>
      <c r="L13">
        <v>3452293</v>
      </c>
      <c r="M13">
        <v>535972</v>
      </c>
      <c r="N13">
        <v>1292639</v>
      </c>
      <c r="O13">
        <v>1198056</v>
      </c>
      <c r="P13">
        <v>504445</v>
      </c>
      <c r="Q13">
        <v>1030</v>
      </c>
      <c r="R13">
        <v>62018</v>
      </c>
      <c r="S13">
        <v>614792</v>
      </c>
      <c r="T13">
        <v>5911461</v>
      </c>
      <c r="U13">
        <v>2206945</v>
      </c>
      <c r="W13" t="s">
        <v>84</v>
      </c>
      <c r="X13">
        <v>12</v>
      </c>
      <c r="Y13">
        <v>320953572852046.25</v>
      </c>
      <c r="Z13">
        <v>26746131071003.855</v>
      </c>
      <c r="AA13">
        <v>27809.16086995801</v>
      </c>
      <c r="AB13">
        <v>1.1834139810943409E-46</v>
      </c>
    </row>
    <row r="14" spans="1:28" x14ac:dyDescent="0.35">
      <c r="A14">
        <v>13</v>
      </c>
      <c r="B14" s="2" t="s">
        <v>16</v>
      </c>
      <c r="C14">
        <v>27823974</v>
      </c>
      <c r="D14">
        <v>6482986</v>
      </c>
      <c r="E14">
        <v>29.058775700000002</v>
      </c>
      <c r="F14">
        <v>76.085600999999997</v>
      </c>
      <c r="G14">
        <v>1711508</v>
      </c>
      <c r="H14">
        <v>116694</v>
      </c>
      <c r="I14">
        <v>1568883</v>
      </c>
      <c r="J14">
        <v>213939</v>
      </c>
      <c r="K14">
        <v>576986</v>
      </c>
      <c r="L14">
        <v>803890</v>
      </c>
      <c r="M14">
        <v>894652</v>
      </c>
      <c r="N14">
        <v>1471638</v>
      </c>
      <c r="O14">
        <v>213939</v>
      </c>
      <c r="P14">
        <v>551054</v>
      </c>
      <c r="Q14">
        <v>977</v>
      </c>
      <c r="R14">
        <v>56802</v>
      </c>
      <c r="S14">
        <v>226905</v>
      </c>
      <c r="T14">
        <v>557537</v>
      </c>
      <c r="U14">
        <v>654782</v>
      </c>
      <c r="W14" t="s">
        <v>85</v>
      </c>
      <c r="X14">
        <v>24</v>
      </c>
      <c r="Y14">
        <v>23082578748.269215</v>
      </c>
      <c r="Z14">
        <v>961774114.51121724</v>
      </c>
    </row>
    <row r="15" spans="1:28" ht="15" thickBot="1" x14ac:dyDescent="0.4">
      <c r="A15">
        <v>14</v>
      </c>
      <c r="B15" s="2" t="s">
        <v>17</v>
      </c>
      <c r="C15">
        <v>7349187</v>
      </c>
      <c r="D15">
        <v>2142288</v>
      </c>
      <c r="E15">
        <v>31.929235199611298</v>
      </c>
      <c r="F15">
        <v>77.182846198999997</v>
      </c>
      <c r="G15">
        <v>811927</v>
      </c>
      <c r="H15">
        <v>15210</v>
      </c>
      <c r="I15">
        <v>777651</v>
      </c>
      <c r="J15">
        <v>81407</v>
      </c>
      <c r="K15">
        <v>188521</v>
      </c>
      <c r="L15">
        <v>177810</v>
      </c>
      <c r="M15">
        <v>569849</v>
      </c>
      <c r="N15">
        <v>47130</v>
      </c>
      <c r="O15">
        <v>32134</v>
      </c>
      <c r="P15">
        <v>74980</v>
      </c>
      <c r="Q15">
        <v>898</v>
      </c>
      <c r="R15">
        <v>53940</v>
      </c>
      <c r="S15">
        <v>72838</v>
      </c>
      <c r="T15">
        <v>548426</v>
      </c>
      <c r="U15">
        <v>152102</v>
      </c>
      <c r="W15" s="3" t="s">
        <v>86</v>
      </c>
      <c r="X15" s="3">
        <v>36</v>
      </c>
      <c r="Y15" s="3">
        <v>320976655430794.5</v>
      </c>
      <c r="Z15" s="3"/>
      <c r="AA15" s="3"/>
      <c r="AB15" s="3"/>
    </row>
    <row r="16" spans="1:28" ht="15" thickBot="1" x14ac:dyDescent="0.4">
      <c r="A16">
        <v>15</v>
      </c>
      <c r="B16" s="2" t="s">
        <v>18</v>
      </c>
      <c r="C16">
        <v>13541822</v>
      </c>
      <c r="D16">
        <v>3087535</v>
      </c>
      <c r="E16">
        <v>33.664929699592903</v>
      </c>
      <c r="F16">
        <v>75.162958399999994</v>
      </c>
      <c r="G16">
        <v>1077550</v>
      </c>
      <c r="H16">
        <v>67926</v>
      </c>
      <c r="I16">
        <v>991099</v>
      </c>
      <c r="J16">
        <v>71013</v>
      </c>
      <c r="K16">
        <v>351979</v>
      </c>
      <c r="L16">
        <v>376679</v>
      </c>
      <c r="M16">
        <v>642207</v>
      </c>
      <c r="N16">
        <v>49401</v>
      </c>
      <c r="O16">
        <v>117326</v>
      </c>
      <c r="P16">
        <v>271703</v>
      </c>
      <c r="Q16">
        <v>1008</v>
      </c>
      <c r="R16">
        <v>62784</v>
      </c>
      <c r="S16">
        <v>175989</v>
      </c>
      <c r="T16">
        <v>657645</v>
      </c>
      <c r="U16">
        <v>314929</v>
      </c>
    </row>
    <row r="17" spans="1:31" x14ac:dyDescent="0.35">
      <c r="A17">
        <v>16</v>
      </c>
      <c r="B17" s="2" t="s">
        <v>19</v>
      </c>
      <c r="C17">
        <v>37633318</v>
      </c>
      <c r="D17">
        <v>7865363</v>
      </c>
      <c r="E17">
        <v>23.455980900363802</v>
      </c>
      <c r="F17">
        <v>85.255730099000004</v>
      </c>
      <c r="G17">
        <v>3319183</v>
      </c>
      <c r="H17">
        <v>180903</v>
      </c>
      <c r="I17">
        <v>3083222</v>
      </c>
      <c r="J17">
        <v>149442</v>
      </c>
      <c r="K17">
        <v>849459</v>
      </c>
      <c r="L17">
        <v>613498</v>
      </c>
      <c r="M17">
        <v>1793303</v>
      </c>
      <c r="N17">
        <v>652825</v>
      </c>
      <c r="O17">
        <v>369672</v>
      </c>
      <c r="P17">
        <v>464056</v>
      </c>
      <c r="Q17">
        <v>952</v>
      </c>
      <c r="R17">
        <v>40484</v>
      </c>
      <c r="S17">
        <v>692152</v>
      </c>
      <c r="T17">
        <v>2682089</v>
      </c>
      <c r="U17">
        <v>904517</v>
      </c>
      <c r="W17" s="6"/>
      <c r="X17" s="6" t="s">
        <v>93</v>
      </c>
      <c r="Y17" s="6" t="s">
        <v>58</v>
      </c>
      <c r="Z17" s="6" t="s">
        <v>94</v>
      </c>
      <c r="AA17" s="6" t="s">
        <v>95</v>
      </c>
      <c r="AB17" s="6" t="s">
        <v>96</v>
      </c>
      <c r="AC17" s="6" t="s">
        <v>97</v>
      </c>
      <c r="AD17" s="6" t="s">
        <v>98</v>
      </c>
      <c r="AE17" s="6" t="s">
        <v>99</v>
      </c>
    </row>
    <row r="18" spans="1:31" x14ac:dyDescent="0.35">
      <c r="A18">
        <v>17</v>
      </c>
      <c r="B18" s="2" t="s">
        <v>20</v>
      </c>
      <c r="C18">
        <v>66494626</v>
      </c>
      <c r="D18">
        <v>17920302</v>
      </c>
      <c r="E18">
        <v>14.520389599850599</v>
      </c>
      <c r="F18">
        <v>75.722352099999995</v>
      </c>
      <c r="G18">
        <v>3924546</v>
      </c>
      <c r="H18">
        <v>105730</v>
      </c>
      <c r="I18">
        <v>3763263</v>
      </c>
      <c r="J18">
        <v>967696</v>
      </c>
      <c r="K18">
        <v>627211</v>
      </c>
      <c r="L18">
        <v>1630747</v>
      </c>
      <c r="M18">
        <v>609290</v>
      </c>
      <c r="N18">
        <v>5716576</v>
      </c>
      <c r="O18">
        <v>87809</v>
      </c>
      <c r="P18">
        <v>412167</v>
      </c>
      <c r="Q18">
        <v>968</v>
      </c>
      <c r="R18">
        <v>34452</v>
      </c>
      <c r="S18">
        <v>376326</v>
      </c>
      <c r="T18">
        <v>2060835</v>
      </c>
      <c r="U18">
        <v>448008</v>
      </c>
      <c r="W18" t="s">
        <v>87</v>
      </c>
      <c r="X18">
        <v>-3284.0856702260953</v>
      </c>
      <c r="Y18">
        <v>7695.849842243194</v>
      </c>
      <c r="Z18">
        <v>-0.42673463458180555</v>
      </c>
      <c r="AA18">
        <v>0.67337626107714676</v>
      </c>
      <c r="AB18">
        <v>-19167.539090137092</v>
      </c>
      <c r="AC18">
        <v>12599.3677496849</v>
      </c>
      <c r="AD18">
        <v>-24808.912116808344</v>
      </c>
      <c r="AE18">
        <v>18240.740776356157</v>
      </c>
    </row>
    <row r="19" spans="1:31" x14ac:dyDescent="0.35">
      <c r="A19">
        <v>18</v>
      </c>
      <c r="B19" s="2" t="s">
        <v>21</v>
      </c>
      <c r="C19">
        <v>35371487</v>
      </c>
      <c r="D19">
        <v>12273906</v>
      </c>
      <c r="E19">
        <v>10.352874399456701</v>
      </c>
      <c r="F19">
        <v>76.512039599999994</v>
      </c>
      <c r="G19">
        <v>3252585</v>
      </c>
      <c r="H19">
        <v>220930</v>
      </c>
      <c r="I19">
        <v>3068477</v>
      </c>
      <c r="J19">
        <v>454135</v>
      </c>
      <c r="K19">
        <v>1374677</v>
      </c>
      <c r="L19">
        <v>1877908</v>
      </c>
      <c r="M19">
        <v>1129199</v>
      </c>
      <c r="N19">
        <v>2319768</v>
      </c>
      <c r="O19">
        <v>220930</v>
      </c>
      <c r="P19">
        <v>981912</v>
      </c>
      <c r="Q19">
        <v>989</v>
      </c>
      <c r="R19">
        <v>54498</v>
      </c>
      <c r="S19">
        <v>478682</v>
      </c>
      <c r="T19">
        <v>3854006</v>
      </c>
      <c r="U19">
        <v>1460595</v>
      </c>
      <c r="W19" t="s">
        <v>100</v>
      </c>
      <c r="X19">
        <v>0.53011551123963119</v>
      </c>
      <c r="Y19">
        <v>8.4957027062901661E-2</v>
      </c>
      <c r="Z19">
        <v>6.2398076953320993</v>
      </c>
      <c r="AA19">
        <v>1.8950098870817078E-6</v>
      </c>
      <c r="AB19">
        <v>0.3547728252843152</v>
      </c>
      <c r="AC19">
        <v>0.70545819719494718</v>
      </c>
      <c r="AD19">
        <v>0.29249584603920897</v>
      </c>
      <c r="AE19">
        <v>0.7677351764400534</v>
      </c>
    </row>
    <row r="20" spans="1:31" x14ac:dyDescent="0.35">
      <c r="A20">
        <v>19</v>
      </c>
      <c r="B20" s="2" t="s">
        <v>22</v>
      </c>
      <c r="C20">
        <v>312689</v>
      </c>
      <c r="D20">
        <v>73326</v>
      </c>
      <c r="E20">
        <v>33.945640699599998</v>
      </c>
      <c r="F20">
        <v>77.656857599999896</v>
      </c>
      <c r="G20">
        <v>31750</v>
      </c>
      <c r="H20">
        <v>1613</v>
      </c>
      <c r="I20">
        <v>29404</v>
      </c>
      <c r="J20">
        <v>1613</v>
      </c>
      <c r="K20">
        <v>6159</v>
      </c>
      <c r="L20">
        <v>20091</v>
      </c>
      <c r="M20">
        <v>6233</v>
      </c>
      <c r="N20">
        <v>2420</v>
      </c>
      <c r="O20">
        <v>17232</v>
      </c>
      <c r="P20">
        <v>2566</v>
      </c>
      <c r="Q20">
        <v>1113</v>
      </c>
      <c r="R20">
        <v>57731</v>
      </c>
      <c r="S20">
        <v>6159</v>
      </c>
      <c r="T20">
        <v>39963</v>
      </c>
      <c r="U20">
        <v>15032</v>
      </c>
      <c r="W20" t="s">
        <v>101</v>
      </c>
      <c r="X20">
        <v>0.58654347269683194</v>
      </c>
      <c r="Y20">
        <v>0.16206454725064329</v>
      </c>
      <c r="Z20">
        <v>3.619196688278187</v>
      </c>
      <c r="AA20">
        <v>1.3705351593799669E-3</v>
      </c>
      <c r="AB20">
        <v>0.2520586867353321</v>
      </c>
      <c r="AC20">
        <v>0.92102825865833182</v>
      </c>
      <c r="AD20">
        <v>0.13325873816812134</v>
      </c>
      <c r="AE20">
        <v>1.0398282072255425</v>
      </c>
    </row>
    <row r="21" spans="1:31" x14ac:dyDescent="0.35">
      <c r="A21">
        <v>20</v>
      </c>
      <c r="B21" s="2" t="s">
        <v>23</v>
      </c>
      <c r="C21">
        <v>71699</v>
      </c>
      <c r="D21">
        <v>16813</v>
      </c>
      <c r="E21">
        <v>10.8832770994903</v>
      </c>
      <c r="F21">
        <v>72.817106899999899</v>
      </c>
      <c r="G21">
        <v>6591</v>
      </c>
      <c r="H21">
        <v>572</v>
      </c>
      <c r="I21">
        <v>6154</v>
      </c>
      <c r="J21">
        <v>15</v>
      </c>
      <c r="K21">
        <v>1984</v>
      </c>
      <c r="L21">
        <v>3833</v>
      </c>
      <c r="M21">
        <v>1009</v>
      </c>
      <c r="N21">
        <v>2942</v>
      </c>
      <c r="O21">
        <v>3127</v>
      </c>
      <c r="P21">
        <v>89</v>
      </c>
      <c r="Q21">
        <v>1043</v>
      </c>
      <c r="R21">
        <v>44432</v>
      </c>
      <c r="S21">
        <v>841</v>
      </c>
      <c r="T21">
        <v>7179</v>
      </c>
      <c r="U21">
        <v>1227</v>
      </c>
      <c r="W21" t="s">
        <v>102</v>
      </c>
      <c r="X21">
        <v>0.93886515932993053</v>
      </c>
      <c r="Y21">
        <v>1.9066080174028919E-2</v>
      </c>
      <c r="Z21">
        <v>49.242694395506454</v>
      </c>
      <c r="AA21">
        <v>1.2714199358266255E-25</v>
      </c>
      <c r="AB21">
        <v>0.89951470388286758</v>
      </c>
      <c r="AC21">
        <v>0.97821561477699348</v>
      </c>
      <c r="AD21">
        <v>0.885538486489992</v>
      </c>
      <c r="AE21">
        <v>0.99219183216986906</v>
      </c>
    </row>
    <row r="22" spans="1:31" x14ac:dyDescent="0.35">
      <c r="A22">
        <v>21</v>
      </c>
      <c r="B22" s="2" t="s">
        <v>24</v>
      </c>
      <c r="C22">
        <v>83126871</v>
      </c>
      <c r="D22">
        <v>17955404</v>
      </c>
      <c r="E22">
        <v>23.8143419003442</v>
      </c>
      <c r="F22">
        <v>77.534071899999901</v>
      </c>
      <c r="G22">
        <v>3698813</v>
      </c>
      <c r="H22">
        <v>149030</v>
      </c>
      <c r="I22">
        <v>3519259</v>
      </c>
      <c r="J22">
        <v>377063</v>
      </c>
      <c r="K22">
        <v>700261</v>
      </c>
      <c r="L22">
        <v>1077324</v>
      </c>
      <c r="M22">
        <v>2747177</v>
      </c>
      <c r="N22">
        <v>3124240</v>
      </c>
      <c r="O22">
        <v>323197</v>
      </c>
      <c r="P22">
        <v>1328700</v>
      </c>
      <c r="Q22">
        <v>944</v>
      </c>
      <c r="R22">
        <v>41258</v>
      </c>
      <c r="S22">
        <v>466841</v>
      </c>
      <c r="T22">
        <v>2334203</v>
      </c>
      <c r="U22">
        <v>1059369</v>
      </c>
      <c r="W22" t="s">
        <v>103</v>
      </c>
      <c r="X22">
        <v>0.13293563955402363</v>
      </c>
      <c r="Y22">
        <v>4.3613231898166654E-2</v>
      </c>
      <c r="Z22">
        <v>3.0480575221854118</v>
      </c>
      <c r="AA22">
        <v>5.5345577125435648E-3</v>
      </c>
      <c r="AB22">
        <v>4.2922352971447947E-2</v>
      </c>
      <c r="AC22">
        <v>0.22294892613659931</v>
      </c>
      <c r="AD22">
        <v>1.0952068327151898E-2</v>
      </c>
      <c r="AE22">
        <v>0.25491921078089536</v>
      </c>
    </row>
    <row r="23" spans="1:31" x14ac:dyDescent="0.35">
      <c r="A23">
        <v>22</v>
      </c>
      <c r="B23" s="2" t="s">
        <v>25</v>
      </c>
      <c r="C23">
        <v>121362981</v>
      </c>
      <c r="D23">
        <v>32707323</v>
      </c>
      <c r="E23">
        <v>18.906835600307801</v>
      </c>
      <c r="F23">
        <v>75.674157899999997</v>
      </c>
      <c r="G23">
        <v>9877612</v>
      </c>
      <c r="H23">
        <v>850390</v>
      </c>
      <c r="I23">
        <v>9027221</v>
      </c>
      <c r="J23">
        <v>654146</v>
      </c>
      <c r="K23">
        <v>2812830</v>
      </c>
      <c r="L23">
        <v>4055708</v>
      </c>
      <c r="M23">
        <v>1471830</v>
      </c>
      <c r="N23">
        <v>8209538</v>
      </c>
      <c r="O23">
        <v>490610</v>
      </c>
      <c r="P23">
        <v>1308293</v>
      </c>
      <c r="Q23">
        <v>980</v>
      </c>
      <c r="R23">
        <v>52508</v>
      </c>
      <c r="S23">
        <v>1504537</v>
      </c>
      <c r="T23">
        <v>8144123</v>
      </c>
      <c r="U23">
        <v>3270732</v>
      </c>
      <c r="W23" t="s">
        <v>104</v>
      </c>
      <c r="X23">
        <v>-7.1526552096698214E-3</v>
      </c>
      <c r="Y23">
        <v>4.0765127714462016E-2</v>
      </c>
      <c r="Z23">
        <v>-0.1754601447533872</v>
      </c>
      <c r="AA23">
        <v>0.86219005423713901</v>
      </c>
      <c r="AB23">
        <v>-9.1287743664130727E-2</v>
      </c>
      <c r="AC23">
        <v>7.6982433244791093E-2</v>
      </c>
      <c r="AD23">
        <v>-0.12117025133142464</v>
      </c>
      <c r="AE23">
        <v>0.10686494091208501</v>
      </c>
    </row>
    <row r="24" spans="1:31" x14ac:dyDescent="0.35">
      <c r="A24">
        <v>23</v>
      </c>
      <c r="B24" s="2" t="s">
        <v>26</v>
      </c>
      <c r="C24">
        <v>3028838</v>
      </c>
      <c r="D24">
        <v>669373</v>
      </c>
      <c r="E24">
        <v>24.720881800280999</v>
      </c>
      <c r="F24">
        <v>93.922938599999895</v>
      </c>
      <c r="G24">
        <v>182069</v>
      </c>
      <c r="H24">
        <v>15396</v>
      </c>
      <c r="I24">
        <v>170690</v>
      </c>
      <c r="J24">
        <v>69615</v>
      </c>
      <c r="K24">
        <v>44848</v>
      </c>
      <c r="L24">
        <v>60244</v>
      </c>
      <c r="M24">
        <v>110447</v>
      </c>
      <c r="N24">
        <v>212861</v>
      </c>
      <c r="O24">
        <v>30122</v>
      </c>
      <c r="P24">
        <v>14057</v>
      </c>
      <c r="Q24">
        <v>1108</v>
      </c>
      <c r="R24">
        <v>45365</v>
      </c>
      <c r="S24">
        <v>18073</v>
      </c>
      <c r="T24">
        <v>182069</v>
      </c>
      <c r="U24">
        <v>54219</v>
      </c>
      <c r="W24" t="s">
        <v>105</v>
      </c>
      <c r="X24">
        <v>3.3585829857367813E-2</v>
      </c>
      <c r="Y24">
        <v>2.352922895361214E-2</v>
      </c>
      <c r="Z24">
        <v>1.4274088591505594</v>
      </c>
      <c r="AA24">
        <v>0.16634482421367092</v>
      </c>
      <c r="AB24">
        <v>-1.4976111936208771E-2</v>
      </c>
      <c r="AC24">
        <v>8.214777165094439E-2</v>
      </c>
      <c r="AD24">
        <v>-3.2224000119872906E-2</v>
      </c>
      <c r="AE24">
        <v>9.9395659834608532E-2</v>
      </c>
    </row>
    <row r="25" spans="1:31" x14ac:dyDescent="0.35">
      <c r="A25">
        <v>24</v>
      </c>
      <c r="B25" s="2" t="s">
        <v>27</v>
      </c>
      <c r="C25">
        <v>3298421</v>
      </c>
      <c r="D25">
        <v>728951</v>
      </c>
      <c r="E25">
        <v>25.537943200209501</v>
      </c>
      <c r="F25">
        <v>91.299910199999999</v>
      </c>
      <c r="G25">
        <v>195359</v>
      </c>
      <c r="H25">
        <v>3426</v>
      </c>
      <c r="I25">
        <v>190256</v>
      </c>
      <c r="J25">
        <v>26242</v>
      </c>
      <c r="K25">
        <v>16037</v>
      </c>
      <c r="L25">
        <v>26242</v>
      </c>
      <c r="M25">
        <v>134856</v>
      </c>
      <c r="N25">
        <v>124651</v>
      </c>
      <c r="O25">
        <v>8018</v>
      </c>
      <c r="P25">
        <v>13850</v>
      </c>
      <c r="Q25">
        <v>1034</v>
      </c>
      <c r="R25">
        <v>29461</v>
      </c>
      <c r="S25">
        <v>7290</v>
      </c>
      <c r="T25">
        <v>182967</v>
      </c>
      <c r="U25">
        <v>17495</v>
      </c>
      <c r="W25" t="s">
        <v>106</v>
      </c>
      <c r="X25">
        <v>3.4495169531118537E-2</v>
      </c>
      <c r="Y25">
        <v>8.1396211524942374E-3</v>
      </c>
      <c r="Z25">
        <v>4.2379330542365752</v>
      </c>
      <c r="AA25">
        <v>2.8835926466460937E-4</v>
      </c>
      <c r="AB25">
        <v>1.7695817142288631E-2</v>
      </c>
      <c r="AC25">
        <v>5.1294521919948446E-2</v>
      </c>
      <c r="AD25">
        <v>1.1729141575809621E-2</v>
      </c>
      <c r="AE25">
        <v>5.7261197486427454E-2</v>
      </c>
    </row>
    <row r="26" spans="1:31" x14ac:dyDescent="0.35">
      <c r="A26">
        <v>25</v>
      </c>
      <c r="B26" s="2" t="s">
        <v>28</v>
      </c>
      <c r="C26">
        <v>1214108</v>
      </c>
      <c r="D26">
        <v>268318</v>
      </c>
      <c r="E26">
        <v>23.214616900375201</v>
      </c>
      <c r="F26">
        <v>92.868761199999994</v>
      </c>
      <c r="G26">
        <v>66811</v>
      </c>
      <c r="H26">
        <v>5635</v>
      </c>
      <c r="I26">
        <v>63591</v>
      </c>
      <c r="J26">
        <v>2495</v>
      </c>
      <c r="K26">
        <v>15831</v>
      </c>
      <c r="L26">
        <v>22002</v>
      </c>
      <c r="M26">
        <v>91228</v>
      </c>
      <c r="N26">
        <v>98741</v>
      </c>
      <c r="O26">
        <v>4293</v>
      </c>
      <c r="P26">
        <v>9659</v>
      </c>
      <c r="Q26">
        <v>1002</v>
      </c>
      <c r="R26">
        <v>50481</v>
      </c>
      <c r="S26">
        <v>3488</v>
      </c>
      <c r="T26">
        <v>72714</v>
      </c>
      <c r="U26">
        <v>20929</v>
      </c>
      <c r="W26" t="s">
        <v>107</v>
      </c>
      <c r="X26">
        <v>1.9920469509518281E-3</v>
      </c>
      <c r="Y26">
        <v>6.4274137005560956E-3</v>
      </c>
      <c r="Z26">
        <v>0.30992978572072893</v>
      </c>
      <c r="AA26">
        <v>0.75928954343106314</v>
      </c>
      <c r="AB26">
        <v>-1.1273482940614161E-2</v>
      </c>
      <c r="AC26">
        <v>1.5257576842517818E-2</v>
      </c>
      <c r="AD26">
        <v>-1.598504034166209E-2</v>
      </c>
      <c r="AE26">
        <v>1.9969134243565747E-2</v>
      </c>
    </row>
    <row r="27" spans="1:31" x14ac:dyDescent="0.35">
      <c r="A27">
        <v>26</v>
      </c>
      <c r="B27" s="2" t="s">
        <v>29</v>
      </c>
      <c r="C27">
        <v>2204063</v>
      </c>
      <c r="D27">
        <v>487098</v>
      </c>
      <c r="E27">
        <v>26.163055600147501</v>
      </c>
      <c r="F27">
        <v>94.588491099999999</v>
      </c>
      <c r="G27">
        <v>76961</v>
      </c>
      <c r="H27">
        <v>5358</v>
      </c>
      <c r="I27">
        <v>74039</v>
      </c>
      <c r="J27">
        <v>13152</v>
      </c>
      <c r="K27">
        <v>18023</v>
      </c>
      <c r="L27">
        <v>35071</v>
      </c>
      <c r="M27">
        <v>39455</v>
      </c>
      <c r="N27">
        <v>65758</v>
      </c>
      <c r="O27">
        <v>9255</v>
      </c>
      <c r="P27">
        <v>3799</v>
      </c>
      <c r="Q27">
        <v>975</v>
      </c>
      <c r="R27">
        <v>42868</v>
      </c>
      <c r="S27">
        <v>2679</v>
      </c>
      <c r="T27">
        <v>38481</v>
      </c>
      <c r="U27">
        <v>4871</v>
      </c>
      <c r="W27" t="s">
        <v>108</v>
      </c>
      <c r="X27">
        <v>-4.2597200691783375E-2</v>
      </c>
      <c r="Y27">
        <v>4.0875009546956671E-2</v>
      </c>
      <c r="Z27">
        <v>-1.042133106852202</v>
      </c>
      <c r="AA27">
        <v>0.30773458599580239</v>
      </c>
      <c r="AB27">
        <v>-0.12695907410227905</v>
      </c>
      <c r="AC27">
        <v>4.1764672718712308E-2</v>
      </c>
      <c r="AD27">
        <v>-0.15692212965169952</v>
      </c>
      <c r="AE27">
        <v>7.1727728268132757E-2</v>
      </c>
    </row>
    <row r="28" spans="1:31" x14ac:dyDescent="0.35">
      <c r="A28">
        <v>27</v>
      </c>
      <c r="B28" s="2" t="s">
        <v>30</v>
      </c>
      <c r="C28">
        <v>45634618</v>
      </c>
      <c r="D28">
        <v>12207260</v>
      </c>
      <c r="E28">
        <v>20.543124100393101</v>
      </c>
      <c r="F28">
        <v>84.689732100000001</v>
      </c>
      <c r="G28">
        <v>2465867</v>
      </c>
      <c r="H28">
        <v>158694</v>
      </c>
      <c r="I28">
        <v>2368208</v>
      </c>
      <c r="J28">
        <v>585948</v>
      </c>
      <c r="K28">
        <v>512705</v>
      </c>
      <c r="L28">
        <v>927752</v>
      </c>
      <c r="M28">
        <v>1037617</v>
      </c>
      <c r="N28">
        <v>6762822</v>
      </c>
      <c r="O28">
        <v>183109</v>
      </c>
      <c r="P28">
        <v>402840</v>
      </c>
      <c r="Q28">
        <v>1074</v>
      </c>
      <c r="R28">
        <v>38697</v>
      </c>
      <c r="S28">
        <v>134280</v>
      </c>
      <c r="T28">
        <v>1977576</v>
      </c>
      <c r="U28">
        <v>378425</v>
      </c>
      <c r="W28" t="s">
        <v>109</v>
      </c>
      <c r="X28">
        <v>-5.6045964661704688E-2</v>
      </c>
      <c r="Y28">
        <v>3.6545985215616944E-2</v>
      </c>
      <c r="Z28">
        <v>-1.5335737792001007</v>
      </c>
      <c r="AA28">
        <v>0.13821248350975635</v>
      </c>
      <c r="AB28">
        <v>-0.13147317098149558</v>
      </c>
      <c r="AC28">
        <v>1.9381241658086211E-2</v>
      </c>
      <c r="AD28">
        <v>-0.15826287445216691</v>
      </c>
      <c r="AE28">
        <v>4.6170945128757544E-2</v>
      </c>
    </row>
    <row r="29" spans="1:31" x14ac:dyDescent="0.35">
      <c r="A29">
        <v>28</v>
      </c>
      <c r="B29" s="2" t="s">
        <v>31</v>
      </c>
      <c r="C29">
        <v>1384870</v>
      </c>
      <c r="D29">
        <v>324752</v>
      </c>
      <c r="E29">
        <v>11.916064</v>
      </c>
      <c r="F29">
        <v>79.812325000000001</v>
      </c>
      <c r="G29">
        <v>110091</v>
      </c>
      <c r="H29">
        <v>2533</v>
      </c>
      <c r="I29">
        <v>105544</v>
      </c>
      <c r="J29">
        <v>14289</v>
      </c>
      <c r="K29">
        <v>48713</v>
      </c>
      <c r="L29">
        <v>72744</v>
      </c>
      <c r="M29">
        <v>13315</v>
      </c>
      <c r="N29">
        <v>17212</v>
      </c>
      <c r="O29">
        <v>18511</v>
      </c>
      <c r="P29">
        <v>455</v>
      </c>
      <c r="Q29">
        <v>1096</v>
      </c>
      <c r="R29">
        <v>58173</v>
      </c>
      <c r="S29">
        <v>17212</v>
      </c>
      <c r="T29">
        <v>98400</v>
      </c>
      <c r="U29">
        <v>27279</v>
      </c>
      <c r="W29" t="s">
        <v>110</v>
      </c>
      <c r="X29">
        <v>-1.5474153963559677E-2</v>
      </c>
      <c r="Y29">
        <v>9.8734615650466241E-3</v>
      </c>
      <c r="Z29">
        <v>-1.5672470958250604</v>
      </c>
      <c r="AA29">
        <v>0.13014854096918282</v>
      </c>
      <c r="AB29">
        <v>-3.5851977085948998E-2</v>
      </c>
      <c r="AC29">
        <v>4.9036691588296433E-3</v>
      </c>
      <c r="AD29">
        <v>-4.3089628663710799E-2</v>
      </c>
      <c r="AE29">
        <v>1.2141320736591448E-2</v>
      </c>
    </row>
    <row r="30" spans="1:31" ht="15" thickBot="1" x14ac:dyDescent="0.4">
      <c r="A30">
        <v>29</v>
      </c>
      <c r="B30" s="2" t="s">
        <v>32</v>
      </c>
      <c r="C30">
        <v>29743134</v>
      </c>
      <c r="D30">
        <v>8357821</v>
      </c>
      <c r="E30">
        <v>30.929321099665898</v>
      </c>
      <c r="F30">
        <v>75.500484099999994</v>
      </c>
      <c r="G30">
        <v>3292981</v>
      </c>
      <c r="H30">
        <v>192230</v>
      </c>
      <c r="I30">
        <v>3125825</v>
      </c>
      <c r="J30">
        <v>442965</v>
      </c>
      <c r="K30">
        <v>1437545</v>
      </c>
      <c r="L30">
        <v>1287104</v>
      </c>
      <c r="M30">
        <v>409533</v>
      </c>
      <c r="N30">
        <v>300882</v>
      </c>
      <c r="O30">
        <v>1019654</v>
      </c>
      <c r="P30">
        <v>735488</v>
      </c>
      <c r="Q30">
        <v>913</v>
      </c>
      <c r="R30">
        <v>50373</v>
      </c>
      <c r="S30">
        <v>359386</v>
      </c>
      <c r="T30">
        <v>2156318</v>
      </c>
      <c r="U30">
        <v>885929</v>
      </c>
      <c r="W30" s="3" t="s">
        <v>111</v>
      </c>
      <c r="X30" s="3">
        <v>6.9784034877773049E-3</v>
      </c>
      <c r="Y30" s="3">
        <v>4.3078219001273309E-2</v>
      </c>
      <c r="Z30" s="3">
        <v>0.16199377898076606</v>
      </c>
      <c r="AA30" s="3">
        <v>0.87266685985174386</v>
      </c>
      <c r="AB30" s="3">
        <v>-8.1930670746447762E-2</v>
      </c>
      <c r="AC30" s="3">
        <v>9.5887477722002359E-2</v>
      </c>
      <c r="AD30" s="3">
        <v>-0.11350876903220962</v>
      </c>
      <c r="AE30" s="3">
        <v>0.12746557600776423</v>
      </c>
    </row>
    <row r="31" spans="1:31" x14ac:dyDescent="0.35">
      <c r="A31">
        <v>30</v>
      </c>
      <c r="B31" s="2" t="s">
        <v>33</v>
      </c>
      <c r="C31">
        <v>78917491</v>
      </c>
      <c r="D31">
        <v>16454297</v>
      </c>
      <c r="E31">
        <v>26.8105777000786</v>
      </c>
      <c r="F31">
        <v>73.768454899999995</v>
      </c>
      <c r="G31">
        <v>4722383</v>
      </c>
      <c r="H31">
        <v>197452</v>
      </c>
      <c r="I31">
        <v>4475569</v>
      </c>
      <c r="J31">
        <v>329086</v>
      </c>
      <c r="K31">
        <v>822715</v>
      </c>
      <c r="L31">
        <v>1332798</v>
      </c>
      <c r="M31">
        <v>3768034</v>
      </c>
      <c r="N31">
        <v>1447978</v>
      </c>
      <c r="O31">
        <v>148089</v>
      </c>
      <c r="P31">
        <v>641718</v>
      </c>
      <c r="Q31">
        <v>990</v>
      </c>
      <c r="R31">
        <v>49322</v>
      </c>
      <c r="S31">
        <v>427812</v>
      </c>
      <c r="T31">
        <v>2682050</v>
      </c>
      <c r="U31">
        <v>806261</v>
      </c>
    </row>
    <row r="32" spans="1:31" x14ac:dyDescent="0.35">
      <c r="A32">
        <v>31</v>
      </c>
      <c r="B32" s="2" t="s">
        <v>34</v>
      </c>
      <c r="C32">
        <v>676250</v>
      </c>
      <c r="D32">
        <v>149451</v>
      </c>
      <c r="E32">
        <v>27.338936</v>
      </c>
      <c r="F32">
        <v>88.606505999999996</v>
      </c>
      <c r="G32">
        <v>65011</v>
      </c>
      <c r="H32">
        <v>254</v>
      </c>
      <c r="I32">
        <v>63367</v>
      </c>
      <c r="J32">
        <v>7323</v>
      </c>
      <c r="K32">
        <v>11209</v>
      </c>
      <c r="L32">
        <v>21969</v>
      </c>
      <c r="M32">
        <v>9565</v>
      </c>
      <c r="N32">
        <v>12404</v>
      </c>
      <c r="O32">
        <v>717</v>
      </c>
      <c r="P32">
        <v>1016</v>
      </c>
      <c r="Q32">
        <v>984</v>
      </c>
      <c r="R32">
        <v>21208</v>
      </c>
      <c r="S32">
        <v>3587</v>
      </c>
      <c r="T32">
        <v>25108</v>
      </c>
      <c r="U32">
        <v>3288</v>
      </c>
    </row>
    <row r="33" spans="1:29" x14ac:dyDescent="0.35">
      <c r="A33">
        <v>32</v>
      </c>
      <c r="B33" s="2" t="s">
        <v>35</v>
      </c>
      <c r="C33">
        <v>76842859</v>
      </c>
      <c r="D33">
        <v>23936551</v>
      </c>
      <c r="E33">
        <v>10.909433399492199</v>
      </c>
      <c r="F33">
        <v>78.366534699999903</v>
      </c>
      <c r="G33">
        <v>6797980</v>
      </c>
      <c r="H33">
        <v>311175</v>
      </c>
      <c r="I33">
        <v>6343186</v>
      </c>
      <c r="J33">
        <v>813843</v>
      </c>
      <c r="K33">
        <v>2656957</v>
      </c>
      <c r="L33">
        <v>4691564</v>
      </c>
      <c r="M33">
        <v>2202163</v>
      </c>
      <c r="N33">
        <v>1579812</v>
      </c>
      <c r="O33">
        <v>622350</v>
      </c>
      <c r="P33">
        <v>406921</v>
      </c>
      <c r="Q33">
        <v>1022</v>
      </c>
      <c r="R33">
        <v>52824</v>
      </c>
      <c r="S33">
        <v>813843</v>
      </c>
      <c r="T33">
        <v>5577216</v>
      </c>
      <c r="U33">
        <v>1053208</v>
      </c>
    </row>
    <row r="34" spans="1:29" x14ac:dyDescent="0.35">
      <c r="A34">
        <v>33</v>
      </c>
      <c r="B34" s="2" t="s">
        <v>36</v>
      </c>
      <c r="C34">
        <v>38702808</v>
      </c>
      <c r="D34">
        <v>10082081</v>
      </c>
      <c r="E34">
        <v>17.849591900220101</v>
      </c>
      <c r="F34">
        <v>79.115166299999999</v>
      </c>
      <c r="G34">
        <v>3236348</v>
      </c>
      <c r="H34">
        <v>141149</v>
      </c>
      <c r="I34">
        <v>3145609</v>
      </c>
      <c r="J34">
        <v>504104</v>
      </c>
      <c r="K34">
        <v>967880</v>
      </c>
      <c r="L34">
        <v>1361081</v>
      </c>
      <c r="M34">
        <v>1451820</v>
      </c>
      <c r="N34">
        <v>685582</v>
      </c>
      <c r="O34">
        <v>68558</v>
      </c>
      <c r="P34">
        <v>100821</v>
      </c>
      <c r="Q34">
        <v>1025</v>
      </c>
      <c r="R34">
        <v>52219</v>
      </c>
      <c r="S34">
        <v>241970</v>
      </c>
      <c r="T34">
        <v>2248304</v>
      </c>
      <c r="U34">
        <v>332709</v>
      </c>
      <c r="W34" t="s">
        <v>112</v>
      </c>
      <c r="AB34" t="s">
        <v>147</v>
      </c>
    </row>
    <row r="35" spans="1:29" ht="15" thickBot="1" x14ac:dyDescent="0.4">
      <c r="A35">
        <v>34</v>
      </c>
      <c r="B35" s="2" t="s">
        <v>37</v>
      </c>
      <c r="C35">
        <v>4085216</v>
      </c>
      <c r="D35">
        <v>902833</v>
      </c>
      <c r="E35">
        <v>23.775082300346501</v>
      </c>
      <c r="F35">
        <v>91.7025091</v>
      </c>
      <c r="G35">
        <v>274461</v>
      </c>
      <c r="H35">
        <v>20765</v>
      </c>
      <c r="I35">
        <v>258210</v>
      </c>
      <c r="J35">
        <v>50559</v>
      </c>
      <c r="K35">
        <v>22571</v>
      </c>
      <c r="L35">
        <v>80352</v>
      </c>
      <c r="M35">
        <v>252793</v>
      </c>
      <c r="N35">
        <v>353911</v>
      </c>
      <c r="O35">
        <v>13542</v>
      </c>
      <c r="P35">
        <v>15348</v>
      </c>
      <c r="Q35">
        <v>1010</v>
      </c>
      <c r="R35">
        <v>45916</v>
      </c>
      <c r="S35">
        <v>27988</v>
      </c>
      <c r="T35">
        <v>179664</v>
      </c>
      <c r="U35">
        <v>46947</v>
      </c>
    </row>
    <row r="36" spans="1:29" x14ac:dyDescent="0.35">
      <c r="A36">
        <v>35</v>
      </c>
      <c r="B36" s="2" t="s">
        <v>38</v>
      </c>
      <c r="C36">
        <v>231220491</v>
      </c>
      <c r="D36">
        <v>46128488</v>
      </c>
      <c r="E36">
        <v>27.130334400043399</v>
      </c>
      <c r="F36">
        <v>80.859666000000004</v>
      </c>
      <c r="G36">
        <v>9548597</v>
      </c>
      <c r="H36">
        <v>876441</v>
      </c>
      <c r="I36">
        <v>8902798</v>
      </c>
      <c r="J36">
        <v>968698</v>
      </c>
      <c r="K36">
        <v>2075782</v>
      </c>
      <c r="L36">
        <v>3275123</v>
      </c>
      <c r="M36">
        <v>7426687</v>
      </c>
      <c r="N36">
        <v>11255351</v>
      </c>
      <c r="O36">
        <v>281384</v>
      </c>
      <c r="P36">
        <v>2260296</v>
      </c>
      <c r="Q36">
        <v>949</v>
      </c>
      <c r="R36">
        <v>28331</v>
      </c>
      <c r="S36">
        <v>738056</v>
      </c>
      <c r="T36">
        <v>5443162</v>
      </c>
      <c r="U36">
        <v>2306424</v>
      </c>
      <c r="W36" s="6" t="s">
        <v>113</v>
      </c>
      <c r="X36" s="6" t="s">
        <v>114</v>
      </c>
      <c r="Y36" s="6" t="s">
        <v>115</v>
      </c>
      <c r="Z36" s="6" t="s">
        <v>146</v>
      </c>
      <c r="AB36" s="6" t="s">
        <v>148</v>
      </c>
      <c r="AC36" s="6" t="s">
        <v>149</v>
      </c>
    </row>
    <row r="37" spans="1:29" x14ac:dyDescent="0.35">
      <c r="A37">
        <v>36</v>
      </c>
      <c r="B37" s="2" t="s">
        <v>39</v>
      </c>
      <c r="C37">
        <v>11103806</v>
      </c>
      <c r="D37">
        <v>2670465</v>
      </c>
      <c r="E37">
        <v>30.041737599735999</v>
      </c>
      <c r="F37" s="4">
        <v>79.089690989999994</v>
      </c>
      <c r="G37">
        <v>747730</v>
      </c>
      <c r="H37">
        <v>26705</v>
      </c>
      <c r="I37">
        <v>702332</v>
      </c>
      <c r="J37">
        <v>77443</v>
      </c>
      <c r="K37">
        <v>197614</v>
      </c>
      <c r="L37">
        <v>251024</v>
      </c>
      <c r="M37">
        <v>691650</v>
      </c>
      <c r="N37">
        <v>221649</v>
      </c>
      <c r="O37">
        <v>42727</v>
      </c>
      <c r="P37">
        <v>104148</v>
      </c>
      <c r="Q37">
        <v>1041</v>
      </c>
      <c r="R37">
        <v>52899</v>
      </c>
      <c r="S37">
        <v>77443</v>
      </c>
      <c r="T37">
        <v>405911</v>
      </c>
      <c r="U37">
        <v>197614</v>
      </c>
      <c r="W37">
        <v>1</v>
      </c>
      <c r="X37">
        <v>23729.989230182353</v>
      </c>
      <c r="Y37">
        <v>3263.0107698176471</v>
      </c>
      <c r="Z37">
        <v>0.12886280918794801</v>
      </c>
      <c r="AB37">
        <v>1.3513513513513513</v>
      </c>
      <c r="AC37">
        <v>6591</v>
      </c>
    </row>
    <row r="38" spans="1:29" x14ac:dyDescent="0.35">
      <c r="A38">
        <v>37</v>
      </c>
      <c r="B38" s="2" t="s">
        <v>40</v>
      </c>
      <c r="C38">
        <v>98192448</v>
      </c>
      <c r="D38">
        <v>26953827</v>
      </c>
      <c r="E38">
        <v>22.996494800384099</v>
      </c>
      <c r="F38">
        <v>87.685588199999899</v>
      </c>
      <c r="G38">
        <v>8786948</v>
      </c>
      <c r="H38">
        <v>943384</v>
      </c>
      <c r="I38">
        <v>7762702</v>
      </c>
      <c r="J38">
        <v>592984</v>
      </c>
      <c r="K38">
        <v>1159015</v>
      </c>
      <c r="L38">
        <v>2884059</v>
      </c>
      <c r="M38">
        <v>4689966</v>
      </c>
      <c r="N38">
        <v>5282950</v>
      </c>
      <c r="O38">
        <v>566030</v>
      </c>
      <c r="P38">
        <v>619938</v>
      </c>
      <c r="Q38">
        <v>1002</v>
      </c>
      <c r="R38">
        <v>48588</v>
      </c>
      <c r="S38">
        <v>1455507</v>
      </c>
      <c r="T38">
        <v>8948671</v>
      </c>
      <c r="U38">
        <v>4636058</v>
      </c>
      <c r="W38">
        <v>2</v>
      </c>
      <c r="X38">
        <v>6052679.0087754605</v>
      </c>
      <c r="Y38">
        <v>-29690.008775460534</v>
      </c>
      <c r="Z38">
        <v>-1.172517716156507</v>
      </c>
      <c r="AB38">
        <v>4.0540540540540544</v>
      </c>
      <c r="AC38">
        <v>9819</v>
      </c>
    </row>
    <row r="39" spans="1:29" x14ac:dyDescent="0.35">
      <c r="B39" s="2" t="s">
        <v>152</v>
      </c>
      <c r="D39">
        <f>SUM(D2:D38)</f>
        <v>324443252</v>
      </c>
      <c r="G39">
        <f>SUM(G2:G38)</f>
        <v>94284301</v>
      </c>
      <c r="H39">
        <f>SUM(H2:H38)</f>
        <v>6160136</v>
      </c>
      <c r="I39">
        <f>SUM(I2:I38)</f>
        <v>88437826</v>
      </c>
      <c r="J39">
        <f>SUM(J2:J38)</f>
        <v>12106558</v>
      </c>
      <c r="K39">
        <f>SUM(K2:K38)</f>
        <v>24294963</v>
      </c>
      <c r="L39">
        <f t="shared" ref="L39:P39" si="0">SUM(L2:L38)</f>
        <v>37755473</v>
      </c>
      <c r="M39">
        <f t="shared" si="0"/>
        <v>36506526</v>
      </c>
      <c r="N39">
        <f t="shared" si="0"/>
        <v>65824771</v>
      </c>
      <c r="O39">
        <f t="shared" si="0"/>
        <v>7629131</v>
      </c>
      <c r="P39">
        <f t="shared" si="0"/>
        <v>12772876</v>
      </c>
      <c r="S39">
        <f>SUM(S2:S38)</f>
        <v>10743705</v>
      </c>
      <c r="T39">
        <f>SUM(T2:T38)</f>
        <v>74923059</v>
      </c>
      <c r="U39">
        <f>SUM(U2:U38)</f>
        <v>24669225</v>
      </c>
      <c r="W39">
        <v>3</v>
      </c>
      <c r="X39">
        <v>114824.79819314575</v>
      </c>
      <c r="Y39">
        <v>5206.2018068542529</v>
      </c>
      <c r="Z39">
        <v>0.20560330239673164</v>
      </c>
      <c r="AB39">
        <v>6.7567567567567561</v>
      </c>
      <c r="AC39">
        <v>14766</v>
      </c>
    </row>
    <row r="40" spans="1:29" x14ac:dyDescent="0.35">
      <c r="W40">
        <v>4</v>
      </c>
      <c r="X40">
        <v>1570513.8713513694</v>
      </c>
      <c r="Y40">
        <v>-6021.8713513694238</v>
      </c>
      <c r="Z40">
        <v>-0.23781572101561135</v>
      </c>
      <c r="AB40">
        <v>9.4594594594594597</v>
      </c>
      <c r="AC40">
        <v>26993</v>
      </c>
    </row>
    <row r="41" spans="1:29" x14ac:dyDescent="0.35">
      <c r="W41">
        <v>5</v>
      </c>
      <c r="X41">
        <v>7059677.8963495139</v>
      </c>
      <c r="Y41">
        <v>19867.103650486097</v>
      </c>
      <c r="Z41">
        <v>0.78459158348804592</v>
      </c>
      <c r="AB41">
        <v>12.162162162162161</v>
      </c>
      <c r="AC41">
        <v>31750</v>
      </c>
    </row>
    <row r="42" spans="1:29" x14ac:dyDescent="0.35">
      <c r="T42">
        <v>88437826</v>
      </c>
      <c r="U42">
        <v>12106558</v>
      </c>
      <c r="V42">
        <v>65824771</v>
      </c>
      <c r="W42">
        <v>6</v>
      </c>
      <c r="X42">
        <v>59630.019404929481</v>
      </c>
      <c r="Y42">
        <v>5025.9805950705195</v>
      </c>
      <c r="Z42">
        <v>0.19848600697113125</v>
      </c>
      <c r="AB42">
        <v>14.864864864864863</v>
      </c>
      <c r="AC42">
        <v>64656</v>
      </c>
    </row>
    <row r="43" spans="1:29" x14ac:dyDescent="0.35">
      <c r="W43">
        <v>7</v>
      </c>
      <c r="X43">
        <v>2797254.2785278019</v>
      </c>
      <c r="Y43">
        <v>-25992.278527801856</v>
      </c>
      <c r="Z43">
        <v>-1.02648696696619</v>
      </c>
      <c r="AB43">
        <v>17.567567567567568</v>
      </c>
      <c r="AC43">
        <v>65011</v>
      </c>
    </row>
    <row r="44" spans="1:29" x14ac:dyDescent="0.35">
      <c r="W44">
        <v>8</v>
      </c>
      <c r="X44">
        <v>11503.766653251179</v>
      </c>
      <c r="Y44">
        <v>3262.2333467488206</v>
      </c>
      <c r="Z44">
        <v>0.12883210719900481</v>
      </c>
      <c r="AB44">
        <v>20.27027027027027</v>
      </c>
      <c r="AC44">
        <v>66811</v>
      </c>
    </row>
    <row r="45" spans="1:29" x14ac:dyDescent="0.35">
      <c r="W45">
        <v>9</v>
      </c>
      <c r="X45">
        <v>6751.9891221093803</v>
      </c>
      <c r="Y45">
        <v>3067.0108778906197</v>
      </c>
      <c r="Z45">
        <v>0.12112238218480256</v>
      </c>
      <c r="AB45">
        <v>22.972972972972972</v>
      </c>
      <c r="AC45">
        <v>76961</v>
      </c>
    </row>
    <row r="46" spans="1:29" x14ac:dyDescent="0.35">
      <c r="W46">
        <v>10</v>
      </c>
      <c r="X46">
        <v>1515363.5400053503</v>
      </c>
      <c r="Y46">
        <v>31387.459994649747</v>
      </c>
      <c r="Z46">
        <v>1.2395534533926589</v>
      </c>
      <c r="AB46">
        <v>25.675675675675674</v>
      </c>
      <c r="AC46">
        <v>110091</v>
      </c>
    </row>
    <row r="47" spans="1:29" x14ac:dyDescent="0.35">
      <c r="W47">
        <v>11</v>
      </c>
      <c r="X47">
        <v>129133.74073044052</v>
      </c>
      <c r="Y47">
        <v>-162.74073044052057</v>
      </c>
      <c r="Z47">
        <v>-6.4269563213964079E-3</v>
      </c>
      <c r="AB47">
        <v>28.378378378378375</v>
      </c>
      <c r="AC47">
        <v>120031</v>
      </c>
    </row>
    <row r="48" spans="1:29" x14ac:dyDescent="0.35">
      <c r="W48">
        <v>12</v>
      </c>
      <c r="X48">
        <v>6690349.1267522993</v>
      </c>
      <c r="Y48">
        <v>-37985.126752299257</v>
      </c>
      <c r="Z48">
        <v>-1.5001084844519554</v>
      </c>
      <c r="AB48">
        <v>31.081081081081081</v>
      </c>
      <c r="AC48">
        <v>128971</v>
      </c>
    </row>
    <row r="49" spans="3:29" x14ac:dyDescent="0.35">
      <c r="W49">
        <v>13</v>
      </c>
      <c r="X49">
        <v>1699467.0232981085</v>
      </c>
      <c r="Y49">
        <v>12040.976701891515</v>
      </c>
      <c r="Z49">
        <v>0.47552220713604537</v>
      </c>
      <c r="AB49">
        <v>33.78378378378379</v>
      </c>
      <c r="AC49">
        <v>182069</v>
      </c>
    </row>
    <row r="50" spans="3:29" x14ac:dyDescent="0.35">
      <c r="W50">
        <v>14</v>
      </c>
      <c r="X50">
        <v>796559.3654018268</v>
      </c>
      <c r="Y50">
        <v>15367.634598173201</v>
      </c>
      <c r="Z50">
        <v>0.60689856840563572</v>
      </c>
      <c r="AB50">
        <v>36.486486486486491</v>
      </c>
      <c r="AC50">
        <v>195359</v>
      </c>
    </row>
    <row r="51" spans="3:29" x14ac:dyDescent="0.35">
      <c r="W51">
        <v>15</v>
      </c>
      <c r="X51">
        <v>1073980.9706532031</v>
      </c>
      <c r="Y51">
        <v>3569.0293467969168</v>
      </c>
      <c r="Z51">
        <v>0.14094809369206593</v>
      </c>
      <c r="AB51">
        <v>39.189189189189193</v>
      </c>
      <c r="AC51">
        <v>274461</v>
      </c>
    </row>
    <row r="52" spans="3:29" x14ac:dyDescent="0.35">
      <c r="W52">
        <v>16</v>
      </c>
      <c r="X52">
        <v>3385083.0506992638</v>
      </c>
      <c r="Y52">
        <v>-65900.050699263811</v>
      </c>
      <c r="Z52">
        <v>-2.6025245571622526</v>
      </c>
      <c r="AB52">
        <v>41.891891891891895</v>
      </c>
      <c r="AC52">
        <v>747730</v>
      </c>
    </row>
    <row r="53" spans="3:29" x14ac:dyDescent="0.35">
      <c r="W53">
        <v>17</v>
      </c>
      <c r="X53">
        <v>3947150.2130140718</v>
      </c>
      <c r="Y53">
        <v>-22604.213014071807</v>
      </c>
      <c r="Z53">
        <v>-0.89268549629667648</v>
      </c>
      <c r="AB53">
        <v>44.594594594594597</v>
      </c>
      <c r="AC53">
        <v>811927</v>
      </c>
    </row>
    <row r="54" spans="3:29" x14ac:dyDescent="0.35">
      <c r="W54">
        <v>18</v>
      </c>
      <c r="X54">
        <v>3304238.0309788077</v>
      </c>
      <c r="Y54">
        <v>-51653.030978807714</v>
      </c>
      <c r="Z54">
        <v>-2.0398813073403508</v>
      </c>
      <c r="AB54">
        <v>47.297297297297298</v>
      </c>
      <c r="AC54">
        <v>1077550</v>
      </c>
    </row>
    <row r="55" spans="3:29" x14ac:dyDescent="0.35">
      <c r="W55">
        <v>19</v>
      </c>
      <c r="X55">
        <v>28207.012404773279</v>
      </c>
      <c r="Y55">
        <v>3542.9875952267212</v>
      </c>
      <c r="Z55">
        <v>0.13991965293589348</v>
      </c>
      <c r="AB55">
        <v>50</v>
      </c>
      <c r="AC55">
        <v>1546751</v>
      </c>
    </row>
    <row r="56" spans="3:29" x14ac:dyDescent="0.35">
      <c r="W56">
        <v>20</v>
      </c>
      <c r="X56">
        <v>3191.5084246696401</v>
      </c>
      <c r="Y56">
        <v>3399.4915753303599</v>
      </c>
      <c r="Z56">
        <v>0.13425270865174446</v>
      </c>
      <c r="AB56">
        <v>52.702702702702702</v>
      </c>
      <c r="AC56">
        <v>1564492</v>
      </c>
    </row>
    <row r="57" spans="3:29" ht="15" thickBot="1" x14ac:dyDescent="0.4">
      <c r="C57" s="3"/>
      <c r="D57" s="3"/>
      <c r="F57" s="3"/>
      <c r="G57" s="3"/>
      <c r="H57" s="3"/>
      <c r="S57" s="3"/>
      <c r="W57">
        <v>21</v>
      </c>
      <c r="X57">
        <v>3701042.3074546177</v>
      </c>
      <c r="Y57">
        <v>-2229.307454617694</v>
      </c>
      <c r="Z57">
        <v>-8.8039801707955848E-2</v>
      </c>
      <c r="AB57">
        <v>55.405405405405403</v>
      </c>
      <c r="AC57">
        <v>1711508</v>
      </c>
    </row>
    <row r="58" spans="3:29" x14ac:dyDescent="0.35">
      <c r="W58">
        <v>22</v>
      </c>
      <c r="X58">
        <v>9841185.4630716015</v>
      </c>
      <c r="Y58">
        <v>36426.536928398535</v>
      </c>
      <c r="Z58">
        <v>1.4385566609221727</v>
      </c>
      <c r="AB58">
        <v>58.108108108108112</v>
      </c>
      <c r="AC58">
        <v>2465867</v>
      </c>
    </row>
    <row r="59" spans="3:29" x14ac:dyDescent="0.35">
      <c r="W59">
        <v>23</v>
      </c>
      <c r="X59">
        <v>186262.85072816635</v>
      </c>
      <c r="Y59">
        <v>-4193.8507281663478</v>
      </c>
      <c r="Z59">
        <v>-0.16562353736167376</v>
      </c>
      <c r="AB59">
        <v>60.810810810810814</v>
      </c>
      <c r="AC59">
        <v>2771262</v>
      </c>
    </row>
    <row r="60" spans="3:29" x14ac:dyDescent="0.35">
      <c r="W60">
        <v>24</v>
      </c>
      <c r="X60">
        <v>186543.07126817</v>
      </c>
      <c r="Y60">
        <v>8815.9287318300048</v>
      </c>
      <c r="Z60">
        <v>0.34815862469489989</v>
      </c>
      <c r="AB60">
        <v>63.513513513513516</v>
      </c>
      <c r="AC60">
        <v>3236348</v>
      </c>
    </row>
    <row r="61" spans="3:29" x14ac:dyDescent="0.35">
      <c r="W61">
        <v>25</v>
      </c>
      <c r="X61">
        <v>64171.1678671798</v>
      </c>
      <c r="Y61">
        <v>2639.8321328202001</v>
      </c>
      <c r="Z61">
        <v>0.10425224077296993</v>
      </c>
      <c r="AB61">
        <v>66.216216216216225</v>
      </c>
      <c r="AC61">
        <v>3252585</v>
      </c>
    </row>
    <row r="62" spans="3:29" x14ac:dyDescent="0.35">
      <c r="W62">
        <v>26</v>
      </c>
      <c r="X62">
        <v>73912.152218037547</v>
      </c>
      <c r="Y62">
        <v>3048.8477819624532</v>
      </c>
      <c r="Z62">
        <v>0.12040508526794791</v>
      </c>
      <c r="AB62">
        <v>68.918918918918919</v>
      </c>
      <c r="AC62">
        <v>3292981</v>
      </c>
    </row>
    <row r="63" spans="3:29" x14ac:dyDescent="0.35">
      <c r="W63">
        <v>27</v>
      </c>
      <c r="X63">
        <v>2480720.8600232885</v>
      </c>
      <c r="Y63">
        <v>-14853.860023288522</v>
      </c>
      <c r="Z63">
        <v>-0.58660858480478983</v>
      </c>
      <c r="AB63">
        <v>71.621621621621628</v>
      </c>
      <c r="AC63">
        <v>3319183</v>
      </c>
    </row>
    <row r="64" spans="3:29" x14ac:dyDescent="0.35">
      <c r="W64">
        <v>28</v>
      </c>
      <c r="X64">
        <v>108759.09888662164</v>
      </c>
      <c r="Y64">
        <v>1331.9011133783642</v>
      </c>
      <c r="Z64">
        <v>5.2599433816788575E-2</v>
      </c>
      <c r="AB64">
        <v>74.324324324324323</v>
      </c>
      <c r="AC64">
        <v>3698813</v>
      </c>
    </row>
    <row r="65" spans="23:29" x14ac:dyDescent="0.35">
      <c r="W65">
        <v>29</v>
      </c>
      <c r="X65">
        <v>3229429.3877656576</v>
      </c>
      <c r="Y65">
        <v>63551.612234342378</v>
      </c>
      <c r="Z65">
        <v>2.5097800340383771</v>
      </c>
      <c r="AB65">
        <v>77.027027027027032</v>
      </c>
      <c r="AC65">
        <v>3924546</v>
      </c>
    </row>
    <row r="66" spans="23:29" x14ac:dyDescent="0.35">
      <c r="W66">
        <v>30</v>
      </c>
      <c r="X66">
        <v>4678614.9540033815</v>
      </c>
      <c r="Y66">
        <v>43768.045996618457</v>
      </c>
      <c r="Z66">
        <v>1.7284875097444963</v>
      </c>
      <c r="AB66">
        <v>79.729729729729726</v>
      </c>
      <c r="AC66">
        <v>4722383</v>
      </c>
    </row>
    <row r="67" spans="23:29" x14ac:dyDescent="0.35">
      <c r="W67">
        <v>31</v>
      </c>
      <c r="X67">
        <v>59792.240621163823</v>
      </c>
      <c r="Y67">
        <v>5218.7593788361773</v>
      </c>
      <c r="Z67">
        <v>0.20609922598274577</v>
      </c>
      <c r="AB67">
        <v>82.432432432432435</v>
      </c>
      <c r="AC67">
        <v>6022989</v>
      </c>
    </row>
    <row r="68" spans="23:29" x14ac:dyDescent="0.35">
      <c r="W68">
        <v>32</v>
      </c>
      <c r="X68">
        <v>6763656.6338217119</v>
      </c>
      <c r="Y68">
        <v>34323.366178288125</v>
      </c>
      <c r="Z68">
        <v>1.355498249479572</v>
      </c>
      <c r="AB68">
        <v>85.13513513513513</v>
      </c>
      <c r="AC68">
        <v>6652364</v>
      </c>
    </row>
    <row r="69" spans="23:29" x14ac:dyDescent="0.35">
      <c r="W69">
        <v>33</v>
      </c>
      <c r="X69">
        <v>3277290.8696586173</v>
      </c>
      <c r="Y69">
        <v>-40942.869658617303</v>
      </c>
      <c r="Z69">
        <v>-1.6169156563097331</v>
      </c>
      <c r="AB69">
        <v>87.837837837837839</v>
      </c>
      <c r="AC69">
        <v>6797980</v>
      </c>
    </row>
    <row r="70" spans="23:29" x14ac:dyDescent="0.35">
      <c r="W70">
        <v>34</v>
      </c>
      <c r="X70">
        <v>280950.64095282747</v>
      </c>
      <c r="Y70">
        <v>-6489.6409528274671</v>
      </c>
      <c r="Z70">
        <v>-0.25628887637696462</v>
      </c>
      <c r="AB70">
        <v>90.540540540540547</v>
      </c>
      <c r="AC70">
        <v>7079545</v>
      </c>
    </row>
    <row r="71" spans="23:29" x14ac:dyDescent="0.35">
      <c r="W71">
        <v>35</v>
      </c>
      <c r="X71">
        <v>9556299.5224173814</v>
      </c>
      <c r="Y71">
        <v>-7702.5224173814058</v>
      </c>
      <c r="Z71">
        <v>-0.30418798666496027</v>
      </c>
      <c r="AB71">
        <v>93.243243243243242</v>
      </c>
      <c r="AC71">
        <v>8786948</v>
      </c>
    </row>
    <row r="72" spans="23:29" x14ac:dyDescent="0.35">
      <c r="W72">
        <v>36</v>
      </c>
      <c r="X72">
        <v>741881.55208569253</v>
      </c>
      <c r="Y72">
        <v>5848.4479143074714</v>
      </c>
      <c r="Z72">
        <v>0.2309668832840456</v>
      </c>
      <c r="AB72">
        <v>95.945945945945951</v>
      </c>
      <c r="AC72">
        <v>9548597</v>
      </c>
    </row>
    <row r="73" spans="23:29" ht="15" thickBot="1" x14ac:dyDescent="0.4">
      <c r="W73" s="3">
        <v>37</v>
      </c>
      <c r="X73" s="3">
        <v>8784499.0271853041</v>
      </c>
      <c r="Y73" s="3">
        <v>2448.9728146959096</v>
      </c>
      <c r="Z73" s="3">
        <v>9.6714825291326648E-2</v>
      </c>
      <c r="AB73" s="3">
        <v>98.648648648648646</v>
      </c>
      <c r="AC73" s="3">
        <v>9877612</v>
      </c>
    </row>
    <row r="100" spans="10:12" x14ac:dyDescent="0.35">
      <c r="J100">
        <v>22</v>
      </c>
      <c r="K100">
        <v>912861845.26358199</v>
      </c>
      <c r="L100">
        <v>3428661.7364180088</v>
      </c>
    </row>
    <row r="101" spans="10:12" x14ac:dyDescent="0.35">
      <c r="J101">
        <v>23</v>
      </c>
      <c r="K101">
        <v>20256606.206127848</v>
      </c>
      <c r="L101">
        <v>339491.79387215152</v>
      </c>
    </row>
    <row r="102" spans="10:12" x14ac:dyDescent="0.35">
      <c r="J102">
        <v>24</v>
      </c>
      <c r="K102">
        <v>21457850.956539031</v>
      </c>
      <c r="L102">
        <v>641570.04346096888</v>
      </c>
    </row>
    <row r="103" spans="10:12" x14ac:dyDescent="0.35">
      <c r="J103">
        <v>25</v>
      </c>
      <c r="K103">
        <v>7225079.7707384042</v>
      </c>
      <c r="L103">
        <v>332742.22926159576</v>
      </c>
    </row>
    <row r="104" spans="10:12" x14ac:dyDescent="0.35">
      <c r="J104">
        <v>26</v>
      </c>
      <c r="K104">
        <v>8642029.4326171</v>
      </c>
      <c r="L104">
        <v>64019.567382900044</v>
      </c>
    </row>
    <row r="105" spans="10:12" x14ac:dyDescent="0.35">
      <c r="J105">
        <v>27</v>
      </c>
      <c r="K105">
        <v>231664560.39061594</v>
      </c>
      <c r="L105">
        <v>-1209739.3906159401</v>
      </c>
    </row>
    <row r="106" spans="10:12" x14ac:dyDescent="0.35">
      <c r="J106">
        <v>28</v>
      </c>
      <c r="K106">
        <v>10666237.755800815</v>
      </c>
      <c r="L106">
        <v>1070535.2441991847</v>
      </c>
    </row>
    <row r="107" spans="10:12" x14ac:dyDescent="0.35">
      <c r="J107">
        <v>29</v>
      </c>
      <c r="K107">
        <v>286513520.22354704</v>
      </c>
      <c r="L107">
        <v>6456349.7764529586</v>
      </c>
    </row>
    <row r="108" spans="10:12" x14ac:dyDescent="0.35">
      <c r="J108">
        <v>30</v>
      </c>
      <c r="K108">
        <v>561733620.00838947</v>
      </c>
      <c r="L108">
        <v>4499377.991610527</v>
      </c>
    </row>
    <row r="109" spans="10:12" x14ac:dyDescent="0.35">
      <c r="J109">
        <v>31</v>
      </c>
      <c r="K109">
        <v>7637531.701199905</v>
      </c>
      <c r="L109">
        <v>-283312.70119990502</v>
      </c>
    </row>
    <row r="110" spans="10:12" x14ac:dyDescent="0.35">
      <c r="J110">
        <v>32</v>
      </c>
      <c r="K110">
        <v>542746717.44844651</v>
      </c>
      <c r="L110">
        <v>2837581.5515534878</v>
      </c>
    </row>
    <row r="111" spans="10:12" x14ac:dyDescent="0.35">
      <c r="J111">
        <v>33</v>
      </c>
      <c r="K111">
        <v>314974228.51153606</v>
      </c>
      <c r="L111">
        <v>-4384194.5115360618</v>
      </c>
    </row>
    <row r="112" spans="10:12" x14ac:dyDescent="0.35">
      <c r="J112">
        <v>34</v>
      </c>
      <c r="K112">
        <v>31568206.491919685</v>
      </c>
      <c r="L112">
        <v>-520564.49191968516</v>
      </c>
    </row>
    <row r="113" spans="10:12" x14ac:dyDescent="0.35">
      <c r="J113">
        <v>35</v>
      </c>
      <c r="K113">
        <v>1197459596.5700939</v>
      </c>
      <c r="L113">
        <v>-893555.57009387016</v>
      </c>
    </row>
    <row r="114" spans="10:12" x14ac:dyDescent="0.35">
      <c r="J114">
        <v>36</v>
      </c>
      <c r="K114">
        <v>76984294.244845703</v>
      </c>
      <c r="L114">
        <v>742347.75515429676</v>
      </c>
    </row>
    <row r="115" spans="10:12" ht="15" thickBot="1" x14ac:dyDescent="0.4">
      <c r="J115" s="3">
        <v>37</v>
      </c>
      <c r="K115" s="3">
        <v>799683267.83502746</v>
      </c>
      <c r="L115" s="3">
        <v>585183.16497254372</v>
      </c>
    </row>
  </sheetData>
  <sortState xmlns:xlrd2="http://schemas.microsoft.com/office/spreadsheetml/2017/richdata2" ref="AC37:AC73">
    <sortCondition ref="AC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A6C6-D129-4D6F-BEAE-665DF621991C}">
  <dimension ref="A1:BK24"/>
  <sheetViews>
    <sheetView topLeftCell="A16" workbookViewId="0">
      <selection activeCell="AA23" sqref="AA23:BK23"/>
    </sheetView>
  </sheetViews>
  <sheetFormatPr defaultRowHeight="14.5" x14ac:dyDescent="0.35"/>
  <sheetData>
    <row r="1" spans="1:37" ht="56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</row>
    <row r="2" spans="1:37" x14ac:dyDescent="0.35">
      <c r="B2">
        <v>6.3</v>
      </c>
      <c r="C2">
        <v>5.4</v>
      </c>
      <c r="D2">
        <v>5.5</v>
      </c>
      <c r="E2">
        <v>4.5</v>
      </c>
      <c r="G2">
        <v>5.6</v>
      </c>
      <c r="J2">
        <v>6</v>
      </c>
      <c r="L2">
        <v>5.8</v>
      </c>
      <c r="M2">
        <v>5.4</v>
      </c>
      <c r="N2">
        <v>6.2</v>
      </c>
      <c r="O2">
        <v>5.3</v>
      </c>
      <c r="P2">
        <v>5</v>
      </c>
      <c r="Q2">
        <v>6</v>
      </c>
      <c r="R2">
        <v>6.9</v>
      </c>
      <c r="U2">
        <v>5.2</v>
      </c>
      <c r="V2">
        <v>6</v>
      </c>
      <c r="W2">
        <v>5.4</v>
      </c>
      <c r="X2">
        <v>5.4</v>
      </c>
      <c r="Y2">
        <v>5.4</v>
      </c>
      <c r="Z2">
        <v>5.4</v>
      </c>
      <c r="AA2">
        <v>6</v>
      </c>
      <c r="AC2">
        <v>6</v>
      </c>
      <c r="AD2">
        <v>4.9000000000000004</v>
      </c>
      <c r="AE2">
        <v>5.4</v>
      </c>
      <c r="AF2">
        <v>6.8</v>
      </c>
      <c r="AG2">
        <v>5.9</v>
      </c>
      <c r="AH2">
        <v>5.4</v>
      </c>
      <c r="AI2">
        <v>4.7</v>
      </c>
      <c r="AJ2">
        <v>5.2</v>
      </c>
      <c r="AK2">
        <v>6.4</v>
      </c>
    </row>
    <row r="3" spans="1:37" x14ac:dyDescent="0.35">
      <c r="B3">
        <v>5.3</v>
      </c>
      <c r="C3">
        <v>4.4000000000000004</v>
      </c>
      <c r="D3">
        <v>4.5</v>
      </c>
      <c r="E3">
        <v>3.6</v>
      </c>
      <c r="G3">
        <v>4.5999999999999996</v>
      </c>
      <c r="J3">
        <v>4.8</v>
      </c>
      <c r="L3">
        <v>4.9000000000000004</v>
      </c>
      <c r="M3">
        <v>4.4000000000000004</v>
      </c>
      <c r="N3">
        <v>5.4</v>
      </c>
      <c r="O3">
        <v>4.4000000000000004</v>
      </c>
      <c r="P3">
        <v>4.0999999999999996</v>
      </c>
      <c r="Q3">
        <v>5.0999999999999996</v>
      </c>
      <c r="R3">
        <v>6.4</v>
      </c>
      <c r="U3">
        <v>4.3</v>
      </c>
      <c r="V3">
        <v>5</v>
      </c>
      <c r="W3">
        <v>4.4000000000000004</v>
      </c>
      <c r="X3">
        <v>4.4000000000000004</v>
      </c>
      <c r="Y3">
        <v>4.4000000000000004</v>
      </c>
      <c r="Z3">
        <v>4.4000000000000004</v>
      </c>
      <c r="AA3">
        <v>5.0999999999999996</v>
      </c>
      <c r="AC3">
        <v>5.2</v>
      </c>
      <c r="AD3">
        <v>4.0999999999999996</v>
      </c>
      <c r="AE3">
        <v>4.4000000000000004</v>
      </c>
      <c r="AF3">
        <v>5.9</v>
      </c>
      <c r="AG3">
        <v>4.8</v>
      </c>
      <c r="AH3">
        <v>4.4000000000000004</v>
      </c>
      <c r="AI3">
        <v>3.8</v>
      </c>
      <c r="AJ3">
        <v>4.4000000000000004</v>
      </c>
      <c r="AK3">
        <v>5.4</v>
      </c>
    </row>
    <row r="4" spans="1:37" x14ac:dyDescent="0.35">
      <c r="B4">
        <v>4.3</v>
      </c>
      <c r="C4">
        <v>3.4</v>
      </c>
      <c r="D4">
        <v>3.4</v>
      </c>
      <c r="E4">
        <v>2.9</v>
      </c>
      <c r="G4">
        <v>3.5</v>
      </c>
      <c r="J4">
        <v>3.7</v>
      </c>
      <c r="L4">
        <v>4</v>
      </c>
      <c r="M4">
        <v>3.4</v>
      </c>
      <c r="N4">
        <v>4.5</v>
      </c>
      <c r="O4">
        <v>3.4</v>
      </c>
      <c r="P4">
        <v>3.3</v>
      </c>
      <c r="Q4">
        <v>4.0999999999999996</v>
      </c>
      <c r="R4">
        <v>5.6</v>
      </c>
      <c r="U4">
        <v>3.3</v>
      </c>
      <c r="V4">
        <v>4</v>
      </c>
      <c r="W4">
        <v>3.4</v>
      </c>
      <c r="X4">
        <v>3.4</v>
      </c>
      <c r="Y4">
        <v>3.4</v>
      </c>
      <c r="Z4">
        <v>3.4</v>
      </c>
      <c r="AA4">
        <v>4.0999999999999996</v>
      </c>
      <c r="AC4">
        <v>4.2</v>
      </c>
      <c r="AD4">
        <v>3.2</v>
      </c>
      <c r="AE4">
        <v>3.4</v>
      </c>
      <c r="AF4">
        <v>4.9000000000000004</v>
      </c>
      <c r="AG4">
        <v>3.8</v>
      </c>
      <c r="AH4">
        <v>3.4</v>
      </c>
      <c r="AI4">
        <v>3</v>
      </c>
      <c r="AJ4">
        <v>3.6</v>
      </c>
      <c r="AK4">
        <v>4.3</v>
      </c>
    </row>
    <row r="5" spans="1:37" x14ac:dyDescent="0.35">
      <c r="B5">
        <v>3.5</v>
      </c>
      <c r="C5">
        <v>2.5</v>
      </c>
      <c r="D5">
        <v>2.5</v>
      </c>
      <c r="E5">
        <v>2.4</v>
      </c>
      <c r="G5">
        <v>2.7</v>
      </c>
      <c r="J5">
        <v>2.8</v>
      </c>
      <c r="L5">
        <v>3.1</v>
      </c>
      <c r="M5">
        <v>2.8</v>
      </c>
      <c r="N5">
        <v>3.6</v>
      </c>
      <c r="O5">
        <v>2.6</v>
      </c>
      <c r="P5">
        <v>2.7</v>
      </c>
      <c r="Q5">
        <v>3.3</v>
      </c>
      <c r="R5">
        <v>4.7</v>
      </c>
      <c r="U5">
        <v>2.6</v>
      </c>
      <c r="V5">
        <v>3.2</v>
      </c>
      <c r="W5">
        <v>2.5</v>
      </c>
      <c r="X5">
        <v>2.5</v>
      </c>
      <c r="Y5">
        <v>2.5</v>
      </c>
      <c r="Z5">
        <v>2.5</v>
      </c>
      <c r="AA5">
        <v>3.3</v>
      </c>
      <c r="AC5">
        <v>3.4</v>
      </c>
      <c r="AD5">
        <v>2.5</v>
      </c>
      <c r="AE5">
        <v>2.5</v>
      </c>
      <c r="AF5">
        <v>4</v>
      </c>
      <c r="AG5">
        <v>3.1</v>
      </c>
      <c r="AH5">
        <v>2.5</v>
      </c>
      <c r="AI5">
        <v>2.5</v>
      </c>
      <c r="AJ5">
        <v>3</v>
      </c>
      <c r="AK5">
        <v>3.3</v>
      </c>
    </row>
    <row r="6" spans="1:37" x14ac:dyDescent="0.35">
      <c r="B6">
        <v>3</v>
      </c>
      <c r="C6">
        <v>1.8</v>
      </c>
      <c r="D6">
        <v>1.9</v>
      </c>
      <c r="E6">
        <v>2.1</v>
      </c>
      <c r="G6">
        <v>2.2000000000000002</v>
      </c>
      <c r="J6">
        <v>2.1</v>
      </c>
      <c r="L6">
        <v>2.2999999999999998</v>
      </c>
      <c r="M6">
        <v>2.4</v>
      </c>
      <c r="N6">
        <v>2.8</v>
      </c>
      <c r="O6">
        <v>2.1</v>
      </c>
      <c r="P6">
        <v>2.2000000000000002</v>
      </c>
      <c r="Q6">
        <v>2.7</v>
      </c>
      <c r="R6">
        <v>3.7</v>
      </c>
      <c r="U6">
        <v>2.1</v>
      </c>
      <c r="V6">
        <v>2.7</v>
      </c>
      <c r="W6">
        <v>1.8</v>
      </c>
      <c r="X6">
        <v>1.8</v>
      </c>
      <c r="Y6">
        <v>1.8</v>
      </c>
      <c r="Z6">
        <v>1.8</v>
      </c>
      <c r="AA6">
        <v>2.7</v>
      </c>
      <c r="AC6">
        <v>2.9</v>
      </c>
      <c r="AD6">
        <v>2</v>
      </c>
      <c r="AE6">
        <v>1.8</v>
      </c>
      <c r="AF6">
        <v>3.1</v>
      </c>
      <c r="AG6">
        <v>2.7</v>
      </c>
      <c r="AH6">
        <v>1.8</v>
      </c>
      <c r="AI6">
        <v>2.1</v>
      </c>
      <c r="AJ6">
        <v>2.5</v>
      </c>
      <c r="AK6">
        <v>2.5</v>
      </c>
    </row>
    <row r="7" spans="1:37" x14ac:dyDescent="0.35">
      <c r="B7">
        <v>2.2999999999999998</v>
      </c>
      <c r="C7">
        <v>1.3</v>
      </c>
      <c r="D7">
        <v>1.3</v>
      </c>
      <c r="E7">
        <v>1.4</v>
      </c>
      <c r="G7">
        <v>1.5</v>
      </c>
      <c r="J7">
        <v>1.4</v>
      </c>
      <c r="L7">
        <v>1.6</v>
      </c>
      <c r="M7">
        <v>1.7</v>
      </c>
      <c r="N7">
        <v>2</v>
      </c>
      <c r="O7">
        <v>1.5</v>
      </c>
      <c r="P7">
        <v>1.5</v>
      </c>
      <c r="Q7">
        <v>2</v>
      </c>
      <c r="R7">
        <v>2.6</v>
      </c>
      <c r="U7">
        <v>1.5</v>
      </c>
      <c r="V7">
        <v>2.1</v>
      </c>
      <c r="W7">
        <v>1.3</v>
      </c>
      <c r="X7">
        <v>1.3</v>
      </c>
      <c r="Y7">
        <v>1.3</v>
      </c>
      <c r="Z7">
        <v>1.3</v>
      </c>
      <c r="AA7">
        <v>2</v>
      </c>
      <c r="AC7">
        <v>2.2000000000000002</v>
      </c>
      <c r="AD7">
        <v>1.5</v>
      </c>
      <c r="AE7">
        <v>1.3</v>
      </c>
      <c r="AF7">
        <v>2.2000000000000002</v>
      </c>
      <c r="AG7">
        <v>2</v>
      </c>
      <c r="AH7">
        <v>1.3</v>
      </c>
      <c r="AI7">
        <v>1.5</v>
      </c>
      <c r="AJ7">
        <v>1.9</v>
      </c>
      <c r="AK7">
        <v>1.8</v>
      </c>
    </row>
    <row r="8" spans="1:37" x14ac:dyDescent="0.35">
      <c r="B8">
        <v>1.5</v>
      </c>
      <c r="C8">
        <v>1</v>
      </c>
      <c r="D8">
        <v>0.9</v>
      </c>
      <c r="E8">
        <v>1</v>
      </c>
      <c r="G8">
        <v>1</v>
      </c>
      <c r="J8">
        <v>1</v>
      </c>
      <c r="L8">
        <v>1.2</v>
      </c>
      <c r="M8">
        <v>1.2</v>
      </c>
      <c r="N8">
        <v>1.7</v>
      </c>
      <c r="O8">
        <v>1.2</v>
      </c>
      <c r="P8">
        <v>1</v>
      </c>
      <c r="Q8">
        <v>1.4</v>
      </c>
      <c r="R8">
        <v>2</v>
      </c>
      <c r="U8">
        <v>1.1000000000000001</v>
      </c>
      <c r="V8">
        <v>1.6</v>
      </c>
      <c r="W8">
        <v>1</v>
      </c>
      <c r="X8">
        <v>1</v>
      </c>
      <c r="Y8">
        <v>1</v>
      </c>
      <c r="Z8">
        <v>1</v>
      </c>
      <c r="AA8">
        <v>1.4</v>
      </c>
      <c r="AC8">
        <v>1.6</v>
      </c>
      <c r="AD8">
        <v>1.1000000000000001</v>
      </c>
      <c r="AE8">
        <v>1</v>
      </c>
      <c r="AF8">
        <v>1.6</v>
      </c>
      <c r="AG8">
        <v>1.4</v>
      </c>
      <c r="AH8">
        <v>1</v>
      </c>
      <c r="AI8">
        <v>1.1000000000000001</v>
      </c>
      <c r="AJ8">
        <v>1.4</v>
      </c>
      <c r="AK8">
        <v>1.3</v>
      </c>
    </row>
    <row r="9" spans="1:37" x14ac:dyDescent="0.35">
      <c r="B9">
        <v>0.9</v>
      </c>
      <c r="C9">
        <v>0.7</v>
      </c>
      <c r="D9">
        <v>0.5</v>
      </c>
      <c r="E9">
        <v>0.2</v>
      </c>
      <c r="G9">
        <v>0.5</v>
      </c>
      <c r="J9">
        <v>0.7</v>
      </c>
      <c r="L9">
        <v>0.8</v>
      </c>
      <c r="M9">
        <v>0.9</v>
      </c>
      <c r="N9">
        <v>1.4</v>
      </c>
      <c r="O9">
        <v>0.7</v>
      </c>
      <c r="P9">
        <v>0.2</v>
      </c>
      <c r="Q9">
        <v>1</v>
      </c>
      <c r="R9">
        <v>1.5</v>
      </c>
      <c r="U9">
        <v>0.6</v>
      </c>
      <c r="V9">
        <v>1.1000000000000001</v>
      </c>
      <c r="W9">
        <v>0.7</v>
      </c>
      <c r="X9">
        <v>0.7</v>
      </c>
      <c r="Y9">
        <v>0.7</v>
      </c>
      <c r="Z9">
        <v>0.7</v>
      </c>
      <c r="AA9">
        <v>0.8</v>
      </c>
      <c r="AC9">
        <v>1.3</v>
      </c>
      <c r="AD9">
        <v>0.6</v>
      </c>
      <c r="AE9">
        <v>0.7</v>
      </c>
      <c r="AF9">
        <v>1.1000000000000001</v>
      </c>
      <c r="AG9">
        <v>0.9</v>
      </c>
      <c r="AH9">
        <v>0.7</v>
      </c>
      <c r="AI9">
        <v>0.6</v>
      </c>
      <c r="AJ9">
        <v>1</v>
      </c>
      <c r="AK9">
        <v>0.9</v>
      </c>
    </row>
    <row r="10" spans="1:37" x14ac:dyDescent="0.35">
      <c r="B10">
        <f>SUM(B2:B9)</f>
        <v>27.099999999999998</v>
      </c>
      <c r="C10">
        <f>SUM(C2:C9)</f>
        <v>20.5</v>
      </c>
      <c r="D10">
        <f t="shared" ref="D10:AK10" si="0">SUM(D2:D9)</f>
        <v>20.5</v>
      </c>
      <c r="E10">
        <f t="shared" si="0"/>
        <v>18.099999999999998</v>
      </c>
      <c r="F10">
        <f t="shared" si="0"/>
        <v>0</v>
      </c>
      <c r="G10">
        <f t="shared" si="0"/>
        <v>21.599999999999998</v>
      </c>
      <c r="H10">
        <f t="shared" si="0"/>
        <v>0</v>
      </c>
      <c r="I10">
        <f t="shared" si="0"/>
        <v>0</v>
      </c>
      <c r="J10">
        <f t="shared" si="0"/>
        <v>22.5</v>
      </c>
      <c r="K10">
        <f t="shared" si="0"/>
        <v>0</v>
      </c>
      <c r="L10">
        <f t="shared" si="0"/>
        <v>23.700000000000003</v>
      </c>
      <c r="M10">
        <f t="shared" si="0"/>
        <v>22.199999999999996</v>
      </c>
      <c r="N10">
        <f t="shared" si="0"/>
        <v>27.6</v>
      </c>
      <c r="O10">
        <f t="shared" si="0"/>
        <v>21.2</v>
      </c>
      <c r="P10">
        <f t="shared" si="0"/>
        <v>19.999999999999996</v>
      </c>
      <c r="Q10">
        <f t="shared" si="0"/>
        <v>25.599999999999998</v>
      </c>
      <c r="R10">
        <f t="shared" si="0"/>
        <v>33.4</v>
      </c>
      <c r="S10">
        <f t="shared" si="0"/>
        <v>0</v>
      </c>
      <c r="T10">
        <f t="shared" si="0"/>
        <v>0</v>
      </c>
      <c r="U10">
        <f t="shared" si="0"/>
        <v>20.700000000000003</v>
      </c>
      <c r="V10">
        <f t="shared" si="0"/>
        <v>25.700000000000003</v>
      </c>
      <c r="W10">
        <f t="shared" si="0"/>
        <v>20.5</v>
      </c>
      <c r="X10">
        <f t="shared" si="0"/>
        <v>20.5</v>
      </c>
      <c r="Y10">
        <f t="shared" si="0"/>
        <v>20.5</v>
      </c>
      <c r="Z10">
        <f t="shared" si="0"/>
        <v>20.5</v>
      </c>
      <c r="AA10">
        <f t="shared" si="0"/>
        <v>25.4</v>
      </c>
      <c r="AB10">
        <f t="shared" si="0"/>
        <v>0</v>
      </c>
      <c r="AC10">
        <f t="shared" si="0"/>
        <v>26.799999999999997</v>
      </c>
      <c r="AD10">
        <f t="shared" si="0"/>
        <v>19.900000000000002</v>
      </c>
      <c r="AE10">
        <f t="shared" si="0"/>
        <v>20.5</v>
      </c>
      <c r="AF10">
        <f t="shared" si="0"/>
        <v>29.600000000000005</v>
      </c>
      <c r="AG10">
        <f t="shared" si="0"/>
        <v>24.599999999999998</v>
      </c>
      <c r="AH10">
        <f t="shared" si="0"/>
        <v>20.5</v>
      </c>
      <c r="AI10">
        <f t="shared" si="0"/>
        <v>19.300000000000004</v>
      </c>
      <c r="AJ10">
        <f t="shared" si="0"/>
        <v>23</v>
      </c>
      <c r="AK10">
        <f t="shared" si="0"/>
        <v>25.900000000000002</v>
      </c>
    </row>
    <row r="11" spans="1:37" x14ac:dyDescent="0.35">
      <c r="B11">
        <v>6.8</v>
      </c>
      <c r="C11">
        <v>5.9</v>
      </c>
      <c r="D11">
        <v>5.9</v>
      </c>
      <c r="E11">
        <v>4.9000000000000004</v>
      </c>
      <c r="G11">
        <v>5.7</v>
      </c>
      <c r="J11">
        <v>6.4</v>
      </c>
      <c r="L11">
        <v>6.1</v>
      </c>
      <c r="M11">
        <v>5.7</v>
      </c>
      <c r="N11">
        <v>6.7</v>
      </c>
      <c r="O11">
        <v>5.9</v>
      </c>
      <c r="P11">
        <v>5.3</v>
      </c>
      <c r="Q11">
        <v>6.5</v>
      </c>
      <c r="R11">
        <v>6.9</v>
      </c>
      <c r="U11">
        <v>5.5</v>
      </c>
      <c r="V11">
        <v>6.4</v>
      </c>
      <c r="W11">
        <v>5.9</v>
      </c>
      <c r="X11">
        <v>5.9</v>
      </c>
      <c r="Y11">
        <v>5.9</v>
      </c>
      <c r="Z11">
        <v>5.9</v>
      </c>
      <c r="AA11">
        <v>6.3</v>
      </c>
      <c r="AC11">
        <v>6.3</v>
      </c>
      <c r="AD11">
        <v>5.2</v>
      </c>
      <c r="AE11">
        <v>5.9</v>
      </c>
      <c r="AF11">
        <v>7.1</v>
      </c>
      <c r="AG11">
        <v>6.6</v>
      </c>
      <c r="AH11">
        <v>5.9</v>
      </c>
      <c r="AI11">
        <v>5</v>
      </c>
      <c r="AJ11">
        <v>5.6</v>
      </c>
      <c r="AK11">
        <v>6.7</v>
      </c>
    </row>
    <row r="12" spans="1:37" x14ac:dyDescent="0.35">
      <c r="B12">
        <v>6</v>
      </c>
      <c r="C12">
        <v>5</v>
      </c>
      <c r="D12">
        <v>5</v>
      </c>
      <c r="E12">
        <v>4.0999999999999996</v>
      </c>
      <c r="G12">
        <v>5</v>
      </c>
      <c r="J12">
        <v>5.3</v>
      </c>
      <c r="L12">
        <v>5.3</v>
      </c>
      <c r="M12">
        <v>4.9000000000000004</v>
      </c>
      <c r="N12">
        <v>5.9</v>
      </c>
      <c r="O12">
        <v>5</v>
      </c>
      <c r="P12">
        <v>4.5</v>
      </c>
      <c r="Q12">
        <v>5.6</v>
      </c>
      <c r="R12">
        <v>6.6</v>
      </c>
      <c r="U12">
        <v>4.7</v>
      </c>
      <c r="V12">
        <v>5.6</v>
      </c>
      <c r="W12">
        <v>5</v>
      </c>
      <c r="X12">
        <v>5</v>
      </c>
      <c r="Y12">
        <v>5</v>
      </c>
      <c r="Z12">
        <v>5</v>
      </c>
      <c r="AA12">
        <v>5.6</v>
      </c>
      <c r="AC12">
        <v>5.7</v>
      </c>
      <c r="AD12">
        <v>4.4000000000000004</v>
      </c>
      <c r="AE12">
        <v>5</v>
      </c>
      <c r="AF12">
        <v>6.4</v>
      </c>
      <c r="AG12">
        <v>5.5</v>
      </c>
      <c r="AH12">
        <v>5</v>
      </c>
      <c r="AI12">
        <v>4.2</v>
      </c>
      <c r="AJ12">
        <v>4.8</v>
      </c>
      <c r="AK12">
        <v>6</v>
      </c>
    </row>
    <row r="13" spans="1:37" x14ac:dyDescent="0.35">
      <c r="B13">
        <v>4.9000000000000004</v>
      </c>
      <c r="C13">
        <v>4</v>
      </c>
      <c r="D13">
        <v>4</v>
      </c>
      <c r="E13">
        <v>3.2</v>
      </c>
      <c r="G13">
        <v>4.0999999999999996</v>
      </c>
      <c r="J13">
        <v>4.2</v>
      </c>
      <c r="L13">
        <v>4.4000000000000004</v>
      </c>
      <c r="M13">
        <v>3.9</v>
      </c>
      <c r="N13">
        <v>5</v>
      </c>
      <c r="O13">
        <v>4.0999999999999996</v>
      </c>
      <c r="P13">
        <v>3.6</v>
      </c>
      <c r="Q13">
        <v>4.7</v>
      </c>
      <c r="R13">
        <v>6</v>
      </c>
      <c r="U13">
        <v>3.8</v>
      </c>
      <c r="V13">
        <v>4.5999999999999996</v>
      </c>
      <c r="W13">
        <v>4</v>
      </c>
      <c r="X13">
        <v>4</v>
      </c>
      <c r="Y13">
        <v>4</v>
      </c>
      <c r="Z13">
        <v>4</v>
      </c>
      <c r="AA13">
        <v>4.7</v>
      </c>
      <c r="AC13">
        <v>4.8</v>
      </c>
      <c r="AD13">
        <v>3.7</v>
      </c>
      <c r="AE13">
        <v>4</v>
      </c>
      <c r="AF13">
        <v>5.5</v>
      </c>
      <c r="AG13">
        <v>4.4000000000000004</v>
      </c>
      <c r="AH13">
        <v>4</v>
      </c>
      <c r="AI13">
        <v>3.3</v>
      </c>
      <c r="AJ13">
        <v>4</v>
      </c>
      <c r="AK13">
        <v>5</v>
      </c>
    </row>
    <row r="14" spans="1:37" x14ac:dyDescent="0.35">
      <c r="B14">
        <v>3.8</v>
      </c>
      <c r="C14">
        <v>3.1</v>
      </c>
      <c r="D14">
        <v>3</v>
      </c>
      <c r="E14">
        <v>2.5</v>
      </c>
      <c r="G14">
        <v>3</v>
      </c>
      <c r="J14">
        <v>3.2</v>
      </c>
      <c r="L14">
        <v>3.5</v>
      </c>
      <c r="M14">
        <v>3</v>
      </c>
      <c r="N14">
        <v>4.0999999999999996</v>
      </c>
      <c r="O14">
        <v>3.1</v>
      </c>
      <c r="P14">
        <v>2.8</v>
      </c>
      <c r="Q14">
        <v>3.7</v>
      </c>
      <c r="R14">
        <v>5.0999999999999996</v>
      </c>
      <c r="U14">
        <v>2.9</v>
      </c>
      <c r="V14">
        <v>3.6</v>
      </c>
      <c r="W14">
        <v>3.1</v>
      </c>
      <c r="X14">
        <v>3.1</v>
      </c>
      <c r="Y14">
        <v>3.1</v>
      </c>
      <c r="Z14">
        <v>3.1</v>
      </c>
      <c r="AA14">
        <v>3.7</v>
      </c>
      <c r="AC14">
        <v>3.8</v>
      </c>
      <c r="AD14">
        <v>2.8</v>
      </c>
      <c r="AE14">
        <v>3.1</v>
      </c>
      <c r="AF14">
        <v>4.4000000000000004</v>
      </c>
      <c r="AG14">
        <v>3.4</v>
      </c>
      <c r="AH14">
        <v>3.1</v>
      </c>
      <c r="AI14">
        <v>2.6</v>
      </c>
      <c r="AJ14">
        <v>3.2</v>
      </c>
      <c r="AK14">
        <v>3.9</v>
      </c>
    </row>
    <row r="15" spans="1:37" x14ac:dyDescent="0.35">
      <c r="B15">
        <v>3</v>
      </c>
      <c r="C15">
        <v>2.2000000000000002</v>
      </c>
      <c r="D15">
        <v>2.1</v>
      </c>
      <c r="E15">
        <v>2</v>
      </c>
      <c r="G15">
        <v>2.2000000000000002</v>
      </c>
      <c r="J15">
        <v>2.2999999999999998</v>
      </c>
      <c r="L15">
        <v>2.6</v>
      </c>
      <c r="M15">
        <v>2.4</v>
      </c>
      <c r="N15">
        <v>3.2</v>
      </c>
      <c r="O15">
        <v>2.2999999999999998</v>
      </c>
      <c r="P15">
        <v>2.2000000000000002</v>
      </c>
      <c r="Q15">
        <v>2.8</v>
      </c>
      <c r="R15">
        <v>4.2</v>
      </c>
      <c r="U15">
        <v>2.1</v>
      </c>
      <c r="V15">
        <v>2.8</v>
      </c>
      <c r="W15">
        <v>2.2000000000000002</v>
      </c>
      <c r="X15">
        <v>2.2000000000000002</v>
      </c>
      <c r="Y15">
        <v>2.2000000000000002</v>
      </c>
      <c r="Z15">
        <v>2.2000000000000002</v>
      </c>
      <c r="AA15">
        <v>2.9</v>
      </c>
      <c r="AC15">
        <v>3</v>
      </c>
      <c r="AD15">
        <v>2.1</v>
      </c>
      <c r="AE15">
        <v>2.2000000000000002</v>
      </c>
      <c r="AF15">
        <v>3.5</v>
      </c>
      <c r="AG15">
        <v>2.7</v>
      </c>
      <c r="AH15">
        <v>2.2000000000000002</v>
      </c>
      <c r="AI15">
        <v>2</v>
      </c>
      <c r="AJ15">
        <v>2.6</v>
      </c>
      <c r="AK15">
        <v>2.9</v>
      </c>
    </row>
    <row r="16" spans="1:37" x14ac:dyDescent="0.35">
      <c r="B16">
        <v>2.5</v>
      </c>
      <c r="C16">
        <v>1.5</v>
      </c>
      <c r="D16">
        <v>1.5</v>
      </c>
      <c r="E16">
        <v>1.6</v>
      </c>
      <c r="G16">
        <v>1.7</v>
      </c>
      <c r="J16">
        <v>1.7</v>
      </c>
      <c r="L16">
        <v>1.8</v>
      </c>
      <c r="M16">
        <v>2</v>
      </c>
      <c r="N16">
        <v>2.4</v>
      </c>
      <c r="O16">
        <v>1.7</v>
      </c>
      <c r="P16">
        <v>1.7</v>
      </c>
      <c r="Q16">
        <v>2.2000000000000002</v>
      </c>
      <c r="R16">
        <v>3.2</v>
      </c>
      <c r="U16">
        <v>1.6</v>
      </c>
      <c r="V16">
        <v>2.2000000000000002</v>
      </c>
      <c r="W16">
        <v>1.5</v>
      </c>
      <c r="X16">
        <v>1.5</v>
      </c>
      <c r="Y16">
        <v>1.5</v>
      </c>
      <c r="Z16">
        <v>1.5</v>
      </c>
      <c r="AA16">
        <v>2.2000000000000002</v>
      </c>
      <c r="AC16">
        <v>2.4</v>
      </c>
      <c r="AD16">
        <v>1.6</v>
      </c>
      <c r="AE16">
        <v>1.5</v>
      </c>
      <c r="AF16">
        <v>2.6</v>
      </c>
      <c r="AG16">
        <v>2.2000000000000002</v>
      </c>
      <c r="AH16">
        <v>1.5</v>
      </c>
      <c r="AI16">
        <v>1.6</v>
      </c>
      <c r="AJ16">
        <v>2.1</v>
      </c>
      <c r="AK16">
        <v>2</v>
      </c>
    </row>
    <row r="17" spans="2:63" x14ac:dyDescent="0.35">
      <c r="B17">
        <v>1.7</v>
      </c>
      <c r="C17">
        <v>1</v>
      </c>
      <c r="D17">
        <v>0.9</v>
      </c>
      <c r="E17">
        <v>1</v>
      </c>
      <c r="G17">
        <v>1</v>
      </c>
      <c r="J17">
        <v>1.1000000000000001</v>
      </c>
      <c r="L17">
        <v>1.2</v>
      </c>
      <c r="M17">
        <v>1.3</v>
      </c>
      <c r="N17">
        <v>1.6</v>
      </c>
      <c r="O17">
        <v>1.2</v>
      </c>
      <c r="P17">
        <v>1.1000000000000001</v>
      </c>
      <c r="Q17">
        <v>1.5</v>
      </c>
      <c r="R17">
        <v>2.1</v>
      </c>
      <c r="U17">
        <v>1</v>
      </c>
      <c r="V17">
        <v>1.6</v>
      </c>
      <c r="W17">
        <v>1</v>
      </c>
      <c r="X17">
        <v>1</v>
      </c>
      <c r="Y17">
        <v>1</v>
      </c>
      <c r="Z17">
        <v>1</v>
      </c>
      <c r="AA17">
        <v>1.5</v>
      </c>
      <c r="AC17">
        <v>1.7</v>
      </c>
      <c r="AD17">
        <v>1.1000000000000001</v>
      </c>
      <c r="AE17">
        <v>1</v>
      </c>
      <c r="AF17">
        <v>1.7</v>
      </c>
      <c r="AG17">
        <v>1.5</v>
      </c>
      <c r="AH17">
        <v>1</v>
      </c>
      <c r="AI17">
        <v>1.1000000000000001</v>
      </c>
      <c r="AJ17">
        <v>1.4</v>
      </c>
      <c r="AK17">
        <v>1.3</v>
      </c>
    </row>
    <row r="18" spans="2:63" x14ac:dyDescent="0.35">
      <c r="B18">
        <v>1.3</v>
      </c>
      <c r="C18">
        <v>1</v>
      </c>
      <c r="D18">
        <v>0.7</v>
      </c>
      <c r="E18">
        <v>0.6</v>
      </c>
      <c r="G18">
        <v>0.8</v>
      </c>
      <c r="J18">
        <v>0.9</v>
      </c>
      <c r="L18">
        <v>1.1000000000000001</v>
      </c>
      <c r="M18">
        <v>1.2</v>
      </c>
      <c r="N18">
        <v>1.8</v>
      </c>
      <c r="O18">
        <v>1.1000000000000001</v>
      </c>
      <c r="P18">
        <v>0.6</v>
      </c>
      <c r="Q18">
        <v>1.3</v>
      </c>
      <c r="R18">
        <v>1.9</v>
      </c>
      <c r="U18">
        <v>0.9</v>
      </c>
      <c r="V18">
        <v>1.4</v>
      </c>
      <c r="W18">
        <v>1</v>
      </c>
      <c r="X18">
        <v>1</v>
      </c>
      <c r="Y18">
        <v>1</v>
      </c>
      <c r="Z18">
        <v>1</v>
      </c>
      <c r="AA18">
        <v>1.2</v>
      </c>
      <c r="AC18">
        <v>1.7</v>
      </c>
      <c r="AD18">
        <v>0.9</v>
      </c>
      <c r="AE18">
        <v>1</v>
      </c>
      <c r="AF18">
        <v>1.5</v>
      </c>
      <c r="AG18">
        <v>1.2</v>
      </c>
      <c r="AH18">
        <v>1</v>
      </c>
      <c r="AI18">
        <v>0.8</v>
      </c>
      <c r="AJ18">
        <v>1.4</v>
      </c>
      <c r="AK18">
        <v>1.2</v>
      </c>
    </row>
    <row r="19" spans="2:63" x14ac:dyDescent="0.35">
      <c r="B19">
        <f>SUM(B11:B18)</f>
        <v>30.000000000000004</v>
      </c>
      <c r="C19">
        <f>SUM(C11:C18)</f>
        <v>23.7</v>
      </c>
      <c r="D19">
        <f t="shared" ref="D19:AK19" si="1">SUM(D11:D18)</f>
        <v>23.099999999999998</v>
      </c>
      <c r="E19">
        <f t="shared" si="1"/>
        <v>19.900000000000002</v>
      </c>
      <c r="F19">
        <f t="shared" si="1"/>
        <v>0</v>
      </c>
      <c r="G19">
        <f t="shared" si="1"/>
        <v>23.499999999999996</v>
      </c>
      <c r="H19">
        <f t="shared" si="1"/>
        <v>0</v>
      </c>
      <c r="I19">
        <f t="shared" si="1"/>
        <v>0</v>
      </c>
      <c r="J19">
        <f t="shared" si="1"/>
        <v>25.099999999999998</v>
      </c>
      <c r="K19">
        <f t="shared" si="1"/>
        <v>0</v>
      </c>
      <c r="L19">
        <f t="shared" si="1"/>
        <v>26</v>
      </c>
      <c r="M19">
        <f t="shared" si="1"/>
        <v>24.4</v>
      </c>
      <c r="N19">
        <f t="shared" si="1"/>
        <v>30.700000000000003</v>
      </c>
      <c r="O19">
        <f t="shared" si="1"/>
        <v>24.400000000000002</v>
      </c>
      <c r="P19">
        <f t="shared" si="1"/>
        <v>21.8</v>
      </c>
      <c r="Q19">
        <f t="shared" si="1"/>
        <v>28.3</v>
      </c>
      <c r="R19">
        <f t="shared" si="1"/>
        <v>36</v>
      </c>
      <c r="S19">
        <f t="shared" si="1"/>
        <v>0</v>
      </c>
      <c r="T19">
        <f t="shared" si="1"/>
        <v>0</v>
      </c>
      <c r="U19">
        <f t="shared" si="1"/>
        <v>22.5</v>
      </c>
      <c r="V19">
        <f t="shared" si="1"/>
        <v>28.200000000000003</v>
      </c>
      <c r="W19">
        <f t="shared" si="1"/>
        <v>23.7</v>
      </c>
      <c r="X19">
        <f t="shared" si="1"/>
        <v>23.7</v>
      </c>
      <c r="Y19">
        <f t="shared" si="1"/>
        <v>23.7</v>
      </c>
      <c r="Z19">
        <f t="shared" si="1"/>
        <v>23.7</v>
      </c>
      <c r="AA19">
        <f t="shared" si="1"/>
        <v>28.099999999999994</v>
      </c>
      <c r="AB19">
        <f t="shared" si="1"/>
        <v>0</v>
      </c>
      <c r="AC19">
        <f t="shared" si="1"/>
        <v>29.4</v>
      </c>
      <c r="AD19">
        <f t="shared" si="1"/>
        <v>21.800000000000004</v>
      </c>
      <c r="AE19">
        <f t="shared" si="1"/>
        <v>23.7</v>
      </c>
      <c r="AF19">
        <f t="shared" si="1"/>
        <v>32.700000000000003</v>
      </c>
      <c r="AG19">
        <f t="shared" si="1"/>
        <v>27.499999999999996</v>
      </c>
      <c r="AH19">
        <f t="shared" si="1"/>
        <v>23.7</v>
      </c>
      <c r="AI19">
        <f t="shared" si="1"/>
        <v>20.600000000000005</v>
      </c>
      <c r="AJ19">
        <f t="shared" si="1"/>
        <v>25.099999999999998</v>
      </c>
      <c r="AK19">
        <f t="shared" si="1"/>
        <v>28.999999999999996</v>
      </c>
    </row>
    <row r="21" spans="2:63" x14ac:dyDescent="0.35">
      <c r="B21">
        <f>AVERAGE(B10,B19)</f>
        <v>28.55</v>
      </c>
      <c r="C21">
        <f>AVERAGE(C10,C19)</f>
        <v>22.1</v>
      </c>
      <c r="D21">
        <f t="shared" ref="D21:AK21" si="2">AVERAGE(D10,D19)</f>
        <v>21.799999999999997</v>
      </c>
      <c r="E21">
        <f t="shared" si="2"/>
        <v>19</v>
      </c>
      <c r="F21">
        <f t="shared" si="2"/>
        <v>0</v>
      </c>
      <c r="G21">
        <f t="shared" si="2"/>
        <v>22.549999999999997</v>
      </c>
      <c r="H21">
        <f t="shared" si="2"/>
        <v>0</v>
      </c>
      <c r="I21">
        <f t="shared" si="2"/>
        <v>0</v>
      </c>
      <c r="J21">
        <f t="shared" si="2"/>
        <v>23.799999999999997</v>
      </c>
      <c r="K21">
        <f t="shared" si="2"/>
        <v>0</v>
      </c>
      <c r="L21">
        <f t="shared" si="2"/>
        <v>24.85</v>
      </c>
      <c r="M21">
        <f t="shared" si="2"/>
        <v>23.299999999999997</v>
      </c>
      <c r="N21">
        <f t="shared" si="2"/>
        <v>29.150000000000002</v>
      </c>
      <c r="O21">
        <f t="shared" si="2"/>
        <v>22.8</v>
      </c>
      <c r="P21">
        <f t="shared" si="2"/>
        <v>20.9</v>
      </c>
      <c r="Q21">
        <f t="shared" si="2"/>
        <v>26.95</v>
      </c>
      <c r="R21">
        <f t="shared" si="2"/>
        <v>34.700000000000003</v>
      </c>
      <c r="S21">
        <f t="shared" si="2"/>
        <v>0</v>
      </c>
      <c r="T21">
        <f t="shared" si="2"/>
        <v>0</v>
      </c>
      <c r="U21">
        <f t="shared" si="2"/>
        <v>21.6</v>
      </c>
      <c r="V21">
        <f t="shared" si="2"/>
        <v>26.950000000000003</v>
      </c>
      <c r="W21">
        <f t="shared" si="2"/>
        <v>22.1</v>
      </c>
      <c r="X21">
        <f t="shared" si="2"/>
        <v>22.1</v>
      </c>
      <c r="Y21">
        <f t="shared" si="2"/>
        <v>22.1</v>
      </c>
      <c r="Z21">
        <f t="shared" si="2"/>
        <v>22.1</v>
      </c>
      <c r="AA21">
        <f t="shared" si="2"/>
        <v>26.749999999999996</v>
      </c>
      <c r="AB21">
        <f t="shared" si="2"/>
        <v>0</v>
      </c>
      <c r="AC21">
        <f t="shared" si="2"/>
        <v>28.099999999999998</v>
      </c>
      <c r="AD21">
        <f t="shared" si="2"/>
        <v>20.85</v>
      </c>
      <c r="AE21">
        <f t="shared" si="2"/>
        <v>22.1</v>
      </c>
      <c r="AF21">
        <f t="shared" si="2"/>
        <v>31.150000000000006</v>
      </c>
      <c r="AG21">
        <f t="shared" si="2"/>
        <v>26.049999999999997</v>
      </c>
      <c r="AH21">
        <f t="shared" si="2"/>
        <v>22.1</v>
      </c>
      <c r="AI21">
        <f t="shared" si="2"/>
        <v>19.950000000000003</v>
      </c>
      <c r="AJ21">
        <f t="shared" si="2"/>
        <v>24.049999999999997</v>
      </c>
      <c r="AK21">
        <f t="shared" si="2"/>
        <v>27.45</v>
      </c>
      <c r="AL21">
        <f>SUM(B21:AK21)</f>
        <v>705.95000000000016</v>
      </c>
    </row>
    <row r="23" spans="2:63" x14ac:dyDescent="0.35">
      <c r="AB23">
        <v>28.55</v>
      </c>
      <c r="AC23">
        <v>22.1</v>
      </c>
      <c r="AD23">
        <v>21.799999999999997</v>
      </c>
      <c r="AE23">
        <v>19</v>
      </c>
      <c r="AF23">
        <v>0</v>
      </c>
      <c r="AG23">
        <v>22.549999999999997</v>
      </c>
      <c r="AH23">
        <v>0</v>
      </c>
      <c r="AI23">
        <v>0</v>
      </c>
      <c r="AJ23">
        <v>23.799999999999997</v>
      </c>
      <c r="AK23">
        <v>0</v>
      </c>
      <c r="AL23">
        <v>24.85</v>
      </c>
      <c r="AM23">
        <v>23.299999999999997</v>
      </c>
      <c r="AN23">
        <v>29.150000000000002</v>
      </c>
      <c r="AO23">
        <v>22.8</v>
      </c>
      <c r="AP23">
        <v>20.9</v>
      </c>
      <c r="AQ23">
        <v>26.95</v>
      </c>
      <c r="AR23">
        <v>34.700000000000003</v>
      </c>
      <c r="AS23">
        <v>0</v>
      </c>
      <c r="AT23">
        <v>0</v>
      </c>
      <c r="AU23">
        <v>21.6</v>
      </c>
      <c r="AV23">
        <v>26.950000000000003</v>
      </c>
      <c r="AW23">
        <v>22.1</v>
      </c>
      <c r="AX23">
        <v>22.1</v>
      </c>
      <c r="AY23">
        <v>22.1</v>
      </c>
      <c r="AZ23">
        <v>22.1</v>
      </c>
      <c r="BA23">
        <v>26.749999999999996</v>
      </c>
      <c r="BB23">
        <v>0</v>
      </c>
      <c r="BC23">
        <v>28.099999999999998</v>
      </c>
      <c r="BD23">
        <v>20.85</v>
      </c>
      <c r="BE23">
        <v>22.1</v>
      </c>
      <c r="BF23">
        <v>31.150000000000006</v>
      </c>
      <c r="BG23">
        <v>26.049999999999997</v>
      </c>
      <c r="BH23">
        <v>22.1</v>
      </c>
      <c r="BI23">
        <v>19.950000000000003</v>
      </c>
      <c r="BJ23">
        <v>24.049999999999997</v>
      </c>
      <c r="BK23">
        <v>27.45</v>
      </c>
    </row>
    <row r="24" spans="2:63" x14ac:dyDescent="0.35">
      <c r="H24">
        <f>24.15*37-I24</f>
        <v>187.5999999999998</v>
      </c>
      <c r="I24">
        <v>705.95000000000016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DDC9-1860-4AAE-906A-79D3C60FBF3A}">
  <dimension ref="A1:AI38"/>
  <sheetViews>
    <sheetView workbookViewId="0">
      <selection activeCell="I1" sqref="I1"/>
    </sheetView>
  </sheetViews>
  <sheetFormatPr defaultRowHeight="14.5" x14ac:dyDescent="0.35"/>
  <cols>
    <col min="1" max="1" width="5.1796875" bestFit="1" customWidth="1"/>
    <col min="2" max="2" width="9" bestFit="1" customWidth="1"/>
    <col min="3" max="3" width="22.1796875" bestFit="1" customWidth="1"/>
    <col min="4" max="4" width="17.90625" bestFit="1" customWidth="1"/>
    <col min="5" max="5" width="21.81640625" customWidth="1"/>
    <col min="6" max="6" width="10.81640625" bestFit="1" customWidth="1"/>
    <col min="7" max="7" width="11.81640625" bestFit="1" customWidth="1"/>
  </cols>
  <sheetData>
    <row r="1" spans="1:35" ht="60" customHeight="1" x14ac:dyDescent="0.35">
      <c r="A1" s="1" t="s">
        <v>0</v>
      </c>
      <c r="B1" s="1" t="s">
        <v>1</v>
      </c>
      <c r="C1" s="1" t="s">
        <v>2</v>
      </c>
      <c r="D1" s="1" t="s">
        <v>122</v>
      </c>
      <c r="E1" s="1" t="s">
        <v>123</v>
      </c>
      <c r="F1" s="1" t="s">
        <v>43</v>
      </c>
      <c r="G1" s="1" t="s">
        <v>44</v>
      </c>
      <c r="H1" s="2" t="s">
        <v>124</v>
      </c>
      <c r="J1" s="2" t="s">
        <v>125</v>
      </c>
      <c r="L1" s="2" t="s">
        <v>126</v>
      </c>
      <c r="N1" s="1" t="s">
        <v>45</v>
      </c>
      <c r="O1" s="1" t="s">
        <v>46</v>
      </c>
      <c r="P1" s="2" t="s">
        <v>127</v>
      </c>
      <c r="R1" s="10" t="s">
        <v>128</v>
      </c>
      <c r="T1" s="2" t="s">
        <v>129</v>
      </c>
      <c r="V1" s="2" t="s">
        <v>130</v>
      </c>
      <c r="X1" s="10" t="s">
        <v>131</v>
      </c>
      <c r="Z1" s="10" t="s">
        <v>132</v>
      </c>
      <c r="AB1" s="2" t="s">
        <v>133</v>
      </c>
      <c r="AD1" s="2" t="s">
        <v>134</v>
      </c>
      <c r="AF1" s="2" t="s">
        <v>135</v>
      </c>
      <c r="AH1" s="2" t="s">
        <v>136</v>
      </c>
    </row>
    <row r="2" spans="1:35" ht="56" x14ac:dyDescent="0.35">
      <c r="A2">
        <v>1</v>
      </c>
      <c r="B2" s="2" t="s">
        <v>4</v>
      </c>
      <c r="C2">
        <v>415547</v>
      </c>
      <c r="D2">
        <v>23.45</v>
      </c>
      <c r="E2">
        <f>ROUND(D2%*C2,0)</f>
        <v>97446</v>
      </c>
      <c r="F2">
        <v>10.2188343994493</v>
      </c>
      <c r="G2">
        <v>92.577132899999896</v>
      </c>
      <c r="H2" s="7">
        <v>27.7</v>
      </c>
      <c r="I2">
        <f>ROUND(H2%*E2/1000,0)</f>
        <v>27</v>
      </c>
      <c r="J2" s="7">
        <v>3.6</v>
      </c>
      <c r="K2">
        <f>ROUND(J2%*E2,0)</f>
        <v>3508</v>
      </c>
      <c r="L2" s="7">
        <v>1.8</v>
      </c>
      <c r="M2">
        <f>ROUND(L2%*E2,0)</f>
        <v>1754</v>
      </c>
      <c r="N2">
        <v>984</v>
      </c>
      <c r="O2">
        <v>44901</v>
      </c>
      <c r="P2" s="7">
        <v>25.8</v>
      </c>
      <c r="Q2">
        <f>ROUND(P2%*E2,0)</f>
        <v>25141</v>
      </c>
      <c r="R2" s="7">
        <v>2.9</v>
      </c>
      <c r="S2">
        <f>ROUND(R2%*E2,0)</f>
        <v>2826</v>
      </c>
      <c r="T2" s="7">
        <v>7.4</v>
      </c>
      <c r="U2">
        <f>ROUND(T2%*E2,0)</f>
        <v>7211</v>
      </c>
      <c r="V2" s="7">
        <v>11.5</v>
      </c>
      <c r="W2">
        <f>ROUND(V2%*E2,0)</f>
        <v>11206</v>
      </c>
      <c r="X2" s="7">
        <v>12.2</v>
      </c>
      <c r="Y2">
        <f>ROUND(X2%*E2,0)</f>
        <v>11888</v>
      </c>
      <c r="Z2" s="7">
        <v>19.8</v>
      </c>
      <c r="AA2">
        <f>ROUND(Z2%*E2,0)</f>
        <v>19294</v>
      </c>
      <c r="AB2" s="7">
        <v>2.1</v>
      </c>
      <c r="AC2">
        <f>ROUND(AB2%*E2,0)</f>
        <v>2046</v>
      </c>
      <c r="AD2" s="7">
        <v>4.7</v>
      </c>
      <c r="AE2">
        <f>ROUND(AD2%*E2,0)</f>
        <v>4580</v>
      </c>
      <c r="AF2" s="7">
        <v>22.5</v>
      </c>
      <c r="AG2">
        <f>ROUND(AF2%*E2,0)</f>
        <v>21925</v>
      </c>
      <c r="AH2" s="7">
        <v>8.1999999999999993</v>
      </c>
      <c r="AI2">
        <f>ROUND(AH2%*E2,0)</f>
        <v>7991</v>
      </c>
    </row>
    <row r="3" spans="1:35" ht="28" x14ac:dyDescent="0.35">
      <c r="A3">
        <v>2</v>
      </c>
      <c r="B3" s="2" t="s">
        <v>5</v>
      </c>
      <c r="C3">
        <v>53139259</v>
      </c>
      <c r="D3">
        <v>28.55</v>
      </c>
      <c r="E3">
        <f t="shared" ref="E3:E38" si="0">ROUND(D3%*C3,0)</f>
        <v>15171258</v>
      </c>
      <c r="F3">
        <v>15.9240905</v>
      </c>
      <c r="G3">
        <v>80.186380899999904</v>
      </c>
      <c r="H3" s="8">
        <v>39.700000000000003</v>
      </c>
      <c r="I3">
        <f t="shared" ref="I3:I38" si="1">ROUND(H3%*E3/1000,0)</f>
        <v>6023</v>
      </c>
      <c r="J3" s="8">
        <v>2.8</v>
      </c>
      <c r="K3">
        <f t="shared" ref="K3:K38" si="2">ROUND(J3%*E3,0)</f>
        <v>424795</v>
      </c>
      <c r="L3" s="8">
        <v>2.1</v>
      </c>
      <c r="M3">
        <f t="shared" ref="M3:M38" si="3">ROUND(L3%*E3,0)</f>
        <v>318596</v>
      </c>
      <c r="N3">
        <v>998</v>
      </c>
      <c r="O3">
        <v>70753</v>
      </c>
      <c r="P3" s="8">
        <v>38.5</v>
      </c>
      <c r="Q3">
        <f t="shared" ref="Q3:Q38" si="4">ROUND(P3%*E3,0)</f>
        <v>5840934</v>
      </c>
      <c r="R3" s="8">
        <v>6.9</v>
      </c>
      <c r="S3">
        <f t="shared" ref="S3:S38" si="5">ROUND(R3%*E3,0)</f>
        <v>1046817</v>
      </c>
      <c r="T3" s="8">
        <v>11.3</v>
      </c>
      <c r="U3">
        <f t="shared" ref="U3:U38" si="6">ROUND(T3%*E3,0)</f>
        <v>1714352</v>
      </c>
      <c r="V3" s="8">
        <v>19.399999999999999</v>
      </c>
      <c r="W3">
        <f t="shared" ref="W3:W38" si="7">ROUND(V3%*E3,0)</f>
        <v>2943224</v>
      </c>
      <c r="X3" s="8">
        <v>5.0999999999999996</v>
      </c>
      <c r="Y3">
        <f t="shared" ref="Y3:Y38" si="8">ROUND(X3%*E3,0)</f>
        <v>773734</v>
      </c>
      <c r="Z3" s="8">
        <v>23</v>
      </c>
      <c r="AA3">
        <f t="shared" ref="AA3:AA38" si="9">ROUND(Z3%*E3,0)</f>
        <v>3489389</v>
      </c>
      <c r="AB3" s="8">
        <v>3.9</v>
      </c>
      <c r="AC3">
        <f t="shared" ref="AC3:AC38" si="10">ROUND(AB3%*E3,0)</f>
        <v>591679</v>
      </c>
      <c r="AD3" s="8">
        <v>3</v>
      </c>
      <c r="AE3">
        <f t="shared" ref="AE3:AE38" si="11">ROUND(AD3%*E3,0)</f>
        <v>455138</v>
      </c>
      <c r="AF3" s="8">
        <v>22.2</v>
      </c>
      <c r="AG3">
        <f t="shared" ref="AG3:AG38" si="12">ROUND(AF3%*E3,0)</f>
        <v>3368019</v>
      </c>
      <c r="AH3" s="8">
        <v>3.3</v>
      </c>
      <c r="AI3">
        <f t="shared" ref="AI3:AI38" si="13">ROUND(AH3%*E3,0)</f>
        <v>500652</v>
      </c>
    </row>
    <row r="4" spans="1:35" ht="28" x14ac:dyDescent="0.35">
      <c r="A4">
        <v>3</v>
      </c>
      <c r="B4" s="2" t="s">
        <v>6</v>
      </c>
      <c r="C4">
        <v>1538603</v>
      </c>
      <c r="D4">
        <v>22.1</v>
      </c>
      <c r="E4">
        <f t="shared" si="0"/>
        <v>340031</v>
      </c>
      <c r="F4">
        <v>28.093770199935701</v>
      </c>
      <c r="G4">
        <v>94.592132599999999</v>
      </c>
      <c r="H4" s="8">
        <v>35.299999999999997</v>
      </c>
      <c r="I4">
        <f t="shared" si="1"/>
        <v>120</v>
      </c>
      <c r="J4" s="8">
        <v>3.5</v>
      </c>
      <c r="K4">
        <f t="shared" si="2"/>
        <v>11901</v>
      </c>
      <c r="L4" s="8">
        <v>1.8</v>
      </c>
      <c r="M4">
        <f t="shared" si="3"/>
        <v>6121</v>
      </c>
      <c r="N4">
        <v>1029</v>
      </c>
      <c r="O4">
        <v>52216</v>
      </c>
      <c r="P4" s="8">
        <v>33.1</v>
      </c>
      <c r="Q4">
        <f t="shared" si="4"/>
        <v>112550</v>
      </c>
      <c r="R4" s="8">
        <v>2</v>
      </c>
      <c r="S4">
        <f t="shared" si="5"/>
        <v>6801</v>
      </c>
      <c r="T4" s="8">
        <v>12.8</v>
      </c>
      <c r="U4">
        <f t="shared" si="6"/>
        <v>43524</v>
      </c>
      <c r="V4" s="8">
        <v>17.899999999999999</v>
      </c>
      <c r="W4">
        <f t="shared" si="7"/>
        <v>60866</v>
      </c>
      <c r="X4" s="8">
        <v>12.8</v>
      </c>
      <c r="Y4">
        <f t="shared" si="8"/>
        <v>43524</v>
      </c>
      <c r="Z4" s="8">
        <v>6</v>
      </c>
      <c r="AA4">
        <f t="shared" si="9"/>
        <v>20402</v>
      </c>
      <c r="AB4" s="8">
        <v>0.8</v>
      </c>
      <c r="AC4">
        <f t="shared" si="10"/>
        <v>2720</v>
      </c>
      <c r="AD4" s="8">
        <v>2.2000000000000002</v>
      </c>
      <c r="AE4">
        <f t="shared" si="11"/>
        <v>7481</v>
      </c>
      <c r="AF4" s="8">
        <v>23</v>
      </c>
      <c r="AG4">
        <f t="shared" si="12"/>
        <v>78207</v>
      </c>
      <c r="AH4" s="8">
        <v>4.5</v>
      </c>
      <c r="AI4">
        <f t="shared" si="13"/>
        <v>15301</v>
      </c>
    </row>
    <row r="5" spans="1:35" x14ac:dyDescent="0.35">
      <c r="A5">
        <v>4</v>
      </c>
      <c r="B5" s="2" t="s">
        <v>7</v>
      </c>
      <c r="C5">
        <v>34837717</v>
      </c>
      <c r="D5">
        <v>21.799999999999997</v>
      </c>
      <c r="E5">
        <f t="shared" si="0"/>
        <v>7594622</v>
      </c>
      <c r="F5">
        <v>26.407384100122002</v>
      </c>
      <c r="G5">
        <v>93.255130300000005</v>
      </c>
      <c r="H5" s="8">
        <v>20.6</v>
      </c>
      <c r="I5">
        <f t="shared" si="1"/>
        <v>1564</v>
      </c>
      <c r="J5" s="8">
        <v>0.39</v>
      </c>
      <c r="K5">
        <f t="shared" si="2"/>
        <v>29619</v>
      </c>
      <c r="L5" s="8">
        <v>1.5</v>
      </c>
      <c r="M5">
        <f t="shared" si="3"/>
        <v>113919</v>
      </c>
      <c r="N5">
        <v>980</v>
      </c>
      <c r="O5">
        <v>46493</v>
      </c>
      <c r="P5" s="8">
        <v>19.7</v>
      </c>
      <c r="Q5">
        <f t="shared" si="4"/>
        <v>1496141</v>
      </c>
      <c r="R5" s="8">
        <v>9.1999999999999993</v>
      </c>
      <c r="S5">
        <f t="shared" si="5"/>
        <v>698705</v>
      </c>
      <c r="T5" s="8">
        <v>5.2</v>
      </c>
      <c r="U5">
        <f t="shared" si="6"/>
        <v>394920</v>
      </c>
      <c r="V5" s="8">
        <v>6</v>
      </c>
      <c r="W5">
        <f t="shared" si="7"/>
        <v>455677</v>
      </c>
      <c r="X5" s="8">
        <v>5.3</v>
      </c>
      <c r="Y5">
        <f t="shared" si="8"/>
        <v>402515</v>
      </c>
      <c r="Z5" s="8">
        <v>5.6</v>
      </c>
      <c r="AA5">
        <f t="shared" si="9"/>
        <v>425299</v>
      </c>
      <c r="AB5" s="8">
        <v>0.24</v>
      </c>
      <c r="AC5">
        <f t="shared" si="10"/>
        <v>18227</v>
      </c>
      <c r="AD5" s="8">
        <v>2.1</v>
      </c>
      <c r="AE5">
        <f t="shared" si="11"/>
        <v>159487</v>
      </c>
      <c r="AF5" s="8">
        <v>21.9</v>
      </c>
      <c r="AG5">
        <f t="shared" si="12"/>
        <v>1663222</v>
      </c>
      <c r="AH5" s="8">
        <v>3.7</v>
      </c>
      <c r="AI5">
        <f t="shared" si="13"/>
        <v>281001</v>
      </c>
    </row>
    <row r="6" spans="1:35" x14ac:dyDescent="0.35">
      <c r="A6">
        <v>5</v>
      </c>
      <c r="B6" s="2" t="s">
        <v>8</v>
      </c>
      <c r="C6">
        <v>120976512</v>
      </c>
      <c r="D6">
        <v>19</v>
      </c>
      <c r="E6">
        <f t="shared" si="0"/>
        <v>22985537</v>
      </c>
      <c r="F6">
        <v>25.644084500199401</v>
      </c>
      <c r="G6">
        <v>85.906508000000002</v>
      </c>
      <c r="H6" s="8">
        <v>30.8</v>
      </c>
      <c r="I6">
        <f t="shared" si="1"/>
        <v>7080</v>
      </c>
      <c r="J6" s="8">
        <v>2.7</v>
      </c>
      <c r="K6">
        <f t="shared" si="2"/>
        <v>620609</v>
      </c>
      <c r="L6" s="8">
        <v>1.4</v>
      </c>
      <c r="M6">
        <f t="shared" si="3"/>
        <v>321798</v>
      </c>
      <c r="N6">
        <v>1022</v>
      </c>
      <c r="O6">
        <v>36349</v>
      </c>
      <c r="P6" s="8">
        <v>29.4</v>
      </c>
      <c r="Q6">
        <f t="shared" si="4"/>
        <v>6757748</v>
      </c>
      <c r="R6" s="8">
        <v>8.1999999999999993</v>
      </c>
      <c r="S6">
        <f t="shared" si="5"/>
        <v>1884814</v>
      </c>
      <c r="T6" s="8">
        <v>2</v>
      </c>
      <c r="U6">
        <f t="shared" si="6"/>
        <v>459711</v>
      </c>
      <c r="V6" s="8">
        <v>7.2</v>
      </c>
      <c r="W6">
        <f t="shared" si="7"/>
        <v>1654959</v>
      </c>
      <c r="X6" s="8">
        <v>6.6</v>
      </c>
      <c r="Y6">
        <f t="shared" si="8"/>
        <v>1517045</v>
      </c>
      <c r="Z6" s="8">
        <v>42.3</v>
      </c>
      <c r="AA6">
        <f t="shared" si="9"/>
        <v>9722882</v>
      </c>
      <c r="AB6" s="8">
        <v>0.41</v>
      </c>
      <c r="AC6">
        <f t="shared" si="10"/>
        <v>94241</v>
      </c>
      <c r="AD6" s="8">
        <v>2.4</v>
      </c>
      <c r="AE6">
        <f t="shared" si="11"/>
        <v>551653</v>
      </c>
      <c r="AF6" s="8">
        <v>41.7</v>
      </c>
      <c r="AG6">
        <f t="shared" si="12"/>
        <v>9584969</v>
      </c>
      <c r="AH6" s="8">
        <v>5.8</v>
      </c>
      <c r="AI6">
        <f t="shared" si="13"/>
        <v>1333161</v>
      </c>
    </row>
    <row r="7" spans="1:35" ht="28" x14ac:dyDescent="0.35">
      <c r="A7">
        <v>6</v>
      </c>
      <c r="B7" s="2" t="s">
        <v>9</v>
      </c>
      <c r="C7">
        <v>1134647</v>
      </c>
      <c r="D7">
        <v>23.45</v>
      </c>
      <c r="E7">
        <f t="shared" si="0"/>
        <v>266075</v>
      </c>
      <c r="F7">
        <v>30.728110000000001</v>
      </c>
      <c r="G7">
        <v>76.770650000000003</v>
      </c>
      <c r="H7" s="8">
        <v>24.3</v>
      </c>
      <c r="I7">
        <f t="shared" si="1"/>
        <v>65</v>
      </c>
      <c r="J7" s="8">
        <v>4.9000000000000004</v>
      </c>
      <c r="K7">
        <f t="shared" si="2"/>
        <v>13038</v>
      </c>
      <c r="L7" s="8">
        <v>1.1000000000000001</v>
      </c>
      <c r="M7">
        <f t="shared" si="3"/>
        <v>2927</v>
      </c>
      <c r="N7">
        <v>995</v>
      </c>
      <c r="O7">
        <v>26628</v>
      </c>
      <c r="P7" s="8">
        <v>22</v>
      </c>
      <c r="Q7">
        <f t="shared" si="4"/>
        <v>58537</v>
      </c>
      <c r="R7" s="8">
        <v>0.34</v>
      </c>
      <c r="S7">
        <f t="shared" si="5"/>
        <v>905</v>
      </c>
      <c r="T7" s="8">
        <v>4.5999999999999996</v>
      </c>
      <c r="U7">
        <f t="shared" si="6"/>
        <v>12239</v>
      </c>
      <c r="V7" s="8">
        <v>7.5</v>
      </c>
      <c r="W7">
        <f t="shared" si="7"/>
        <v>19956</v>
      </c>
      <c r="X7" s="8">
        <v>8.6999999999999993</v>
      </c>
      <c r="Y7">
        <f t="shared" si="8"/>
        <v>23149</v>
      </c>
      <c r="Z7" s="8">
        <v>27.5</v>
      </c>
      <c r="AA7">
        <f t="shared" si="9"/>
        <v>73171</v>
      </c>
      <c r="AB7" s="8">
        <v>1.7</v>
      </c>
      <c r="AC7">
        <f t="shared" si="10"/>
        <v>4523</v>
      </c>
      <c r="AD7" s="8">
        <v>8.6999999999999993</v>
      </c>
      <c r="AE7">
        <f t="shared" si="11"/>
        <v>23149</v>
      </c>
      <c r="AF7" s="8">
        <v>23.9</v>
      </c>
      <c r="AG7">
        <f t="shared" si="12"/>
        <v>63592</v>
      </c>
      <c r="AH7" s="8">
        <v>8.3000000000000007</v>
      </c>
      <c r="AI7">
        <f t="shared" si="13"/>
        <v>22084</v>
      </c>
    </row>
    <row r="8" spans="1:35" ht="28" x14ac:dyDescent="0.35">
      <c r="A8">
        <v>7</v>
      </c>
      <c r="B8" s="2" t="s">
        <v>10</v>
      </c>
      <c r="C8">
        <v>28780826</v>
      </c>
      <c r="D8">
        <v>22.549999999999997</v>
      </c>
      <c r="E8">
        <f t="shared" si="0"/>
        <v>6490076</v>
      </c>
      <c r="F8">
        <v>21.663735900410099</v>
      </c>
      <c r="G8">
        <v>81.8406351</v>
      </c>
      <c r="H8" s="8">
        <v>42.7</v>
      </c>
      <c r="I8">
        <f t="shared" si="1"/>
        <v>2771</v>
      </c>
      <c r="J8" s="8">
        <v>8.8000000000000007</v>
      </c>
      <c r="K8">
        <f t="shared" si="2"/>
        <v>571127</v>
      </c>
      <c r="L8" s="8">
        <v>2.5</v>
      </c>
      <c r="M8">
        <f t="shared" si="3"/>
        <v>162252</v>
      </c>
      <c r="N8">
        <v>879</v>
      </c>
      <c r="O8">
        <v>104387</v>
      </c>
      <c r="P8" s="8">
        <v>39</v>
      </c>
      <c r="Q8">
        <f t="shared" si="4"/>
        <v>2531130</v>
      </c>
      <c r="R8" s="8">
        <v>4.3</v>
      </c>
      <c r="S8">
        <f t="shared" si="5"/>
        <v>279073</v>
      </c>
      <c r="T8" s="8">
        <v>24.2</v>
      </c>
      <c r="U8">
        <f t="shared" si="6"/>
        <v>1570598</v>
      </c>
      <c r="V8" s="8">
        <v>21</v>
      </c>
      <c r="W8">
        <f t="shared" si="7"/>
        <v>1362916</v>
      </c>
      <c r="X8" s="8">
        <v>11.6</v>
      </c>
      <c r="Y8">
        <f t="shared" si="8"/>
        <v>752849</v>
      </c>
      <c r="Z8" s="8">
        <v>3.7</v>
      </c>
      <c r="AA8">
        <f t="shared" si="9"/>
        <v>240133</v>
      </c>
      <c r="AB8" s="8">
        <v>9.1</v>
      </c>
      <c r="AC8">
        <f t="shared" si="10"/>
        <v>590597</v>
      </c>
      <c r="AD8" s="8">
        <v>3.7</v>
      </c>
      <c r="AE8">
        <f t="shared" si="11"/>
        <v>240133</v>
      </c>
      <c r="AF8" s="8">
        <v>39.200000000000003</v>
      </c>
      <c r="AG8">
        <f t="shared" si="12"/>
        <v>2544110</v>
      </c>
      <c r="AH8" s="8">
        <v>13.5</v>
      </c>
      <c r="AI8">
        <f t="shared" si="13"/>
        <v>876160</v>
      </c>
    </row>
    <row r="9" spans="1:35" ht="42" x14ac:dyDescent="0.35">
      <c r="A9">
        <v>8</v>
      </c>
      <c r="B9" s="2" t="s">
        <v>11</v>
      </c>
      <c r="C9">
        <v>381635</v>
      </c>
      <c r="D9">
        <v>23.45</v>
      </c>
      <c r="E9">
        <f t="shared" si="0"/>
        <v>89493</v>
      </c>
      <c r="F9">
        <v>20.555209999999999</v>
      </c>
      <c r="G9">
        <v>73.097859999999997</v>
      </c>
      <c r="H9" s="8">
        <v>16.5</v>
      </c>
      <c r="I9">
        <f t="shared" si="1"/>
        <v>15</v>
      </c>
      <c r="J9" s="8">
        <v>0.54</v>
      </c>
      <c r="K9">
        <f t="shared" si="2"/>
        <v>483</v>
      </c>
      <c r="L9" s="8">
        <v>1.4</v>
      </c>
      <c r="M9">
        <f t="shared" si="3"/>
        <v>1253</v>
      </c>
      <c r="N9">
        <v>1016</v>
      </c>
      <c r="O9">
        <v>43685</v>
      </c>
      <c r="P9" s="8">
        <v>15.7</v>
      </c>
      <c r="Q9">
        <f t="shared" si="4"/>
        <v>14050</v>
      </c>
      <c r="R9" s="8">
        <v>4.0999999999999996</v>
      </c>
      <c r="S9">
        <f t="shared" si="5"/>
        <v>3669</v>
      </c>
      <c r="T9" s="8">
        <v>2.2000000000000002</v>
      </c>
      <c r="U9">
        <f t="shared" si="6"/>
        <v>1969</v>
      </c>
      <c r="V9" s="8">
        <v>6.8</v>
      </c>
      <c r="W9">
        <f t="shared" si="7"/>
        <v>6086</v>
      </c>
      <c r="X9" s="8">
        <v>10</v>
      </c>
      <c r="Y9">
        <f t="shared" si="8"/>
        <v>8949</v>
      </c>
      <c r="Z9" s="8">
        <v>23</v>
      </c>
      <c r="AA9">
        <f t="shared" si="9"/>
        <v>20583</v>
      </c>
      <c r="AB9" s="8">
        <v>0.28000000000000003</v>
      </c>
      <c r="AC9">
        <f t="shared" si="10"/>
        <v>251</v>
      </c>
      <c r="AD9" s="8">
        <v>5.7</v>
      </c>
      <c r="AE9">
        <f t="shared" si="11"/>
        <v>5101</v>
      </c>
      <c r="AF9" s="8">
        <v>10</v>
      </c>
      <c r="AG9">
        <f t="shared" si="12"/>
        <v>8949</v>
      </c>
      <c r="AH9" s="8">
        <v>2.1</v>
      </c>
      <c r="AI9">
        <f t="shared" si="13"/>
        <v>1879</v>
      </c>
    </row>
    <row r="10" spans="1:35" ht="28" x14ac:dyDescent="0.35">
      <c r="A10">
        <v>9</v>
      </c>
      <c r="B10" s="2" t="s">
        <v>12</v>
      </c>
      <c r="C10">
        <v>221536</v>
      </c>
      <c r="D10">
        <v>23.45</v>
      </c>
      <c r="E10">
        <f t="shared" si="0"/>
        <v>51950</v>
      </c>
      <c r="F10">
        <v>20.397373000000002</v>
      </c>
      <c r="G10">
        <v>72.832802000000001</v>
      </c>
      <c r="H10" s="8">
        <v>18.899999999999999</v>
      </c>
      <c r="I10">
        <f t="shared" si="1"/>
        <v>10</v>
      </c>
      <c r="J10" s="8">
        <v>1.1000000000000001</v>
      </c>
      <c r="K10">
        <f t="shared" si="2"/>
        <v>571</v>
      </c>
      <c r="L10" s="8">
        <v>1</v>
      </c>
      <c r="M10">
        <f t="shared" si="3"/>
        <v>520</v>
      </c>
      <c r="N10">
        <v>853</v>
      </c>
      <c r="O10">
        <v>48672</v>
      </c>
      <c r="P10" s="8">
        <v>18.3</v>
      </c>
      <c r="Q10">
        <f t="shared" si="4"/>
        <v>9507</v>
      </c>
      <c r="R10" s="8">
        <v>5.6</v>
      </c>
      <c r="S10">
        <f t="shared" si="5"/>
        <v>2909</v>
      </c>
      <c r="T10" s="8">
        <v>7.7</v>
      </c>
      <c r="U10">
        <f t="shared" si="6"/>
        <v>4000</v>
      </c>
      <c r="V10" s="8">
        <v>9.6</v>
      </c>
      <c r="W10">
        <f t="shared" si="7"/>
        <v>4987</v>
      </c>
      <c r="X10" s="8">
        <v>9</v>
      </c>
      <c r="Y10">
        <f t="shared" si="8"/>
        <v>4676</v>
      </c>
      <c r="Z10" s="8">
        <v>20.2</v>
      </c>
      <c r="AA10">
        <f t="shared" si="9"/>
        <v>10494</v>
      </c>
      <c r="AB10" s="8">
        <v>3.6</v>
      </c>
      <c r="AC10">
        <f t="shared" si="10"/>
        <v>1870</v>
      </c>
      <c r="AD10" s="8">
        <v>3.2</v>
      </c>
      <c r="AE10">
        <f t="shared" si="11"/>
        <v>1662</v>
      </c>
      <c r="AF10" s="8">
        <v>8</v>
      </c>
      <c r="AG10">
        <f t="shared" si="12"/>
        <v>4156</v>
      </c>
      <c r="AH10" s="8">
        <v>8.8000000000000007</v>
      </c>
      <c r="AI10">
        <f t="shared" si="13"/>
        <v>4572</v>
      </c>
    </row>
    <row r="11" spans="1:35" x14ac:dyDescent="0.35">
      <c r="A11">
        <v>10</v>
      </c>
      <c r="B11" s="2" t="s">
        <v>13</v>
      </c>
      <c r="C11">
        <v>18410636</v>
      </c>
      <c r="D11">
        <v>23.799999999999997</v>
      </c>
      <c r="E11">
        <f t="shared" si="0"/>
        <v>4381731</v>
      </c>
      <c r="F11">
        <v>28.6273927998771</v>
      </c>
      <c r="G11">
        <v>77.171695400000004</v>
      </c>
      <c r="H11" s="8">
        <v>35.299999999999997</v>
      </c>
      <c r="I11">
        <f t="shared" si="1"/>
        <v>1547</v>
      </c>
      <c r="J11" s="8">
        <v>2.4</v>
      </c>
      <c r="K11">
        <f t="shared" si="2"/>
        <v>105162</v>
      </c>
      <c r="L11" s="8">
        <v>1.8</v>
      </c>
      <c r="M11">
        <f t="shared" si="3"/>
        <v>78871</v>
      </c>
      <c r="N11">
        <v>774</v>
      </c>
      <c r="O11">
        <v>43703</v>
      </c>
      <c r="P11" s="8">
        <v>33.1</v>
      </c>
      <c r="Q11">
        <f t="shared" si="4"/>
        <v>1450353</v>
      </c>
      <c r="R11" s="8">
        <v>8</v>
      </c>
      <c r="S11">
        <f t="shared" si="5"/>
        <v>350538</v>
      </c>
      <c r="T11" s="8">
        <v>16.5</v>
      </c>
      <c r="U11">
        <f t="shared" si="6"/>
        <v>722986</v>
      </c>
      <c r="V11" s="8">
        <v>17.2</v>
      </c>
      <c r="W11">
        <f t="shared" si="7"/>
        <v>753658</v>
      </c>
      <c r="X11" s="8">
        <v>4.5</v>
      </c>
      <c r="Y11">
        <f t="shared" si="8"/>
        <v>197178</v>
      </c>
      <c r="Z11" s="8">
        <v>10.8</v>
      </c>
      <c r="AA11">
        <f t="shared" si="9"/>
        <v>473227</v>
      </c>
      <c r="AB11" s="8">
        <v>5.2</v>
      </c>
      <c r="AC11">
        <f t="shared" si="10"/>
        <v>227850</v>
      </c>
      <c r="AD11" s="8">
        <v>1.8</v>
      </c>
      <c r="AE11">
        <f t="shared" si="11"/>
        <v>78871</v>
      </c>
      <c r="AF11" s="8">
        <v>11.4</v>
      </c>
      <c r="AG11">
        <f t="shared" si="12"/>
        <v>499517</v>
      </c>
      <c r="AH11" s="8">
        <v>7.6</v>
      </c>
      <c r="AI11">
        <f t="shared" si="13"/>
        <v>333012</v>
      </c>
    </row>
    <row r="12" spans="1:35" x14ac:dyDescent="0.35">
      <c r="A12">
        <v>11</v>
      </c>
      <c r="B12" s="2" t="s">
        <v>14</v>
      </c>
      <c r="C12">
        <v>1553625</v>
      </c>
      <c r="D12">
        <v>23.45</v>
      </c>
      <c r="E12">
        <f t="shared" si="0"/>
        <v>364325</v>
      </c>
      <c r="F12">
        <v>15.3004542999427</v>
      </c>
      <c r="G12">
        <v>74.085513399999897</v>
      </c>
      <c r="H12" s="8">
        <v>35.4</v>
      </c>
      <c r="I12">
        <f t="shared" si="1"/>
        <v>129</v>
      </c>
      <c r="J12" s="8">
        <v>5</v>
      </c>
      <c r="K12">
        <f t="shared" si="2"/>
        <v>18216</v>
      </c>
      <c r="L12" s="8">
        <v>1.8</v>
      </c>
      <c r="M12">
        <f t="shared" si="3"/>
        <v>6558</v>
      </c>
      <c r="N12">
        <v>898</v>
      </c>
      <c r="O12">
        <v>67432</v>
      </c>
      <c r="P12" s="8">
        <v>33.9</v>
      </c>
      <c r="Q12">
        <f t="shared" si="4"/>
        <v>123506</v>
      </c>
      <c r="R12" s="8">
        <v>3.7</v>
      </c>
      <c r="S12">
        <f t="shared" si="5"/>
        <v>13480</v>
      </c>
      <c r="T12" s="8">
        <v>18.899999999999999</v>
      </c>
      <c r="U12">
        <f t="shared" si="6"/>
        <v>68857</v>
      </c>
      <c r="V12" s="8">
        <v>17.3</v>
      </c>
      <c r="W12">
        <f t="shared" si="7"/>
        <v>63028</v>
      </c>
      <c r="X12" s="8">
        <v>11.3</v>
      </c>
      <c r="Y12">
        <f t="shared" si="8"/>
        <v>41169</v>
      </c>
      <c r="Z12" s="8">
        <v>5</v>
      </c>
      <c r="AA12">
        <f t="shared" si="9"/>
        <v>18216</v>
      </c>
      <c r="AB12" s="8">
        <v>1.3</v>
      </c>
      <c r="AC12">
        <f t="shared" si="10"/>
        <v>4736</v>
      </c>
      <c r="AD12" s="8">
        <v>4.2</v>
      </c>
      <c r="AE12">
        <f t="shared" si="11"/>
        <v>15302</v>
      </c>
      <c r="AF12" s="8">
        <v>19.3</v>
      </c>
      <c r="AG12">
        <f t="shared" si="12"/>
        <v>70315</v>
      </c>
      <c r="AH12" s="8">
        <v>9.1999999999999993</v>
      </c>
      <c r="AI12">
        <f t="shared" si="13"/>
        <v>33518</v>
      </c>
    </row>
    <row r="13" spans="1:35" x14ac:dyDescent="0.35">
      <c r="A13">
        <v>12</v>
      </c>
      <c r="B13" s="2" t="s">
        <v>15</v>
      </c>
      <c r="C13">
        <v>63436200</v>
      </c>
      <c r="D13">
        <v>24.85</v>
      </c>
      <c r="E13">
        <f t="shared" si="0"/>
        <v>15763896</v>
      </c>
      <c r="F13">
        <v>22.385005100000001</v>
      </c>
      <c r="G13">
        <v>71.745260999999999</v>
      </c>
      <c r="H13" s="8">
        <v>42.2</v>
      </c>
      <c r="I13">
        <f t="shared" si="1"/>
        <v>6652</v>
      </c>
      <c r="J13" s="8">
        <v>3.9</v>
      </c>
      <c r="K13">
        <f t="shared" si="2"/>
        <v>614792</v>
      </c>
      <c r="L13" s="8">
        <v>3.4</v>
      </c>
      <c r="M13">
        <f t="shared" si="3"/>
        <v>535972</v>
      </c>
      <c r="N13">
        <v>1030</v>
      </c>
      <c r="O13">
        <v>62018</v>
      </c>
      <c r="P13" s="8">
        <v>40.799999999999997</v>
      </c>
      <c r="Q13">
        <f t="shared" si="4"/>
        <v>6431670</v>
      </c>
      <c r="R13" s="8">
        <v>2.2000000000000002</v>
      </c>
      <c r="S13">
        <f t="shared" si="5"/>
        <v>346806</v>
      </c>
      <c r="T13" s="8">
        <v>11.4</v>
      </c>
      <c r="U13">
        <f t="shared" si="6"/>
        <v>1797084</v>
      </c>
      <c r="V13" s="8">
        <v>21.9</v>
      </c>
      <c r="W13">
        <f t="shared" si="7"/>
        <v>3452293</v>
      </c>
      <c r="X13" s="8">
        <v>3.4</v>
      </c>
      <c r="Y13">
        <f t="shared" si="8"/>
        <v>535972</v>
      </c>
      <c r="Z13" s="8">
        <v>8.1999999999999993</v>
      </c>
      <c r="AA13">
        <f t="shared" si="9"/>
        <v>1292639</v>
      </c>
      <c r="AB13" s="8">
        <v>7.6</v>
      </c>
      <c r="AC13">
        <f t="shared" si="10"/>
        <v>1198056</v>
      </c>
      <c r="AD13" s="8">
        <v>3.2</v>
      </c>
      <c r="AE13">
        <f t="shared" si="11"/>
        <v>504445</v>
      </c>
      <c r="AF13" s="8">
        <v>37.5</v>
      </c>
      <c r="AG13">
        <f t="shared" si="12"/>
        <v>5911461</v>
      </c>
      <c r="AH13" s="8">
        <v>14</v>
      </c>
      <c r="AI13">
        <f t="shared" si="13"/>
        <v>2206945</v>
      </c>
    </row>
    <row r="14" spans="1:35" x14ac:dyDescent="0.35">
      <c r="A14">
        <v>13</v>
      </c>
      <c r="B14" s="2" t="s">
        <v>16</v>
      </c>
      <c r="C14">
        <v>27823974</v>
      </c>
      <c r="D14">
        <v>23.299999999999997</v>
      </c>
      <c r="E14">
        <f t="shared" si="0"/>
        <v>6482986</v>
      </c>
      <c r="F14">
        <v>29.058775700000002</v>
      </c>
      <c r="G14">
        <v>76.085600999999997</v>
      </c>
      <c r="H14" s="8">
        <v>26.4</v>
      </c>
      <c r="I14">
        <f t="shared" si="1"/>
        <v>1712</v>
      </c>
      <c r="J14" s="8">
        <v>3.5</v>
      </c>
      <c r="K14">
        <f t="shared" si="2"/>
        <v>226905</v>
      </c>
      <c r="L14" s="8">
        <v>1.8</v>
      </c>
      <c r="M14">
        <f t="shared" si="3"/>
        <v>116694</v>
      </c>
      <c r="N14">
        <v>977</v>
      </c>
      <c r="O14">
        <v>56802</v>
      </c>
      <c r="P14" s="8">
        <v>24.2</v>
      </c>
      <c r="Q14">
        <f t="shared" si="4"/>
        <v>1568883</v>
      </c>
      <c r="R14" s="8">
        <v>3.3</v>
      </c>
      <c r="S14">
        <f t="shared" si="5"/>
        <v>213939</v>
      </c>
      <c r="T14" s="8">
        <v>8.9</v>
      </c>
      <c r="U14">
        <f t="shared" si="6"/>
        <v>576986</v>
      </c>
      <c r="V14" s="8">
        <v>12.4</v>
      </c>
      <c r="W14">
        <f t="shared" si="7"/>
        <v>803890</v>
      </c>
      <c r="X14" s="8">
        <v>13.8</v>
      </c>
      <c r="Y14">
        <f t="shared" si="8"/>
        <v>894652</v>
      </c>
      <c r="Z14" s="8">
        <v>22.7</v>
      </c>
      <c r="AA14">
        <f t="shared" si="9"/>
        <v>1471638</v>
      </c>
      <c r="AB14" s="8">
        <v>3.3</v>
      </c>
      <c r="AC14">
        <f t="shared" si="10"/>
        <v>213939</v>
      </c>
      <c r="AD14" s="8">
        <v>8.5</v>
      </c>
      <c r="AE14">
        <f t="shared" si="11"/>
        <v>551054</v>
      </c>
      <c r="AF14" s="8">
        <v>8.6</v>
      </c>
      <c r="AG14">
        <f t="shared" si="12"/>
        <v>557537</v>
      </c>
      <c r="AH14" s="8">
        <v>10.1</v>
      </c>
      <c r="AI14">
        <f t="shared" si="13"/>
        <v>654782</v>
      </c>
    </row>
    <row r="15" spans="1:35" ht="28" x14ac:dyDescent="0.35">
      <c r="A15">
        <v>14</v>
      </c>
      <c r="B15" s="2" t="s">
        <v>17</v>
      </c>
      <c r="C15">
        <v>7349187</v>
      </c>
      <c r="D15">
        <v>29.150000000000002</v>
      </c>
      <c r="E15">
        <f t="shared" si="0"/>
        <v>2142288</v>
      </c>
      <c r="F15">
        <v>31.929235199611298</v>
      </c>
      <c r="G15">
        <v>77.182846198999997</v>
      </c>
      <c r="H15" s="8">
        <v>37.9</v>
      </c>
      <c r="I15">
        <f t="shared" si="1"/>
        <v>812</v>
      </c>
      <c r="J15" s="8">
        <v>3.4</v>
      </c>
      <c r="K15">
        <f t="shared" si="2"/>
        <v>72838</v>
      </c>
      <c r="L15" s="8">
        <v>0.71</v>
      </c>
      <c r="M15">
        <f t="shared" si="3"/>
        <v>15210</v>
      </c>
      <c r="N15">
        <v>898</v>
      </c>
      <c r="O15">
        <v>53940</v>
      </c>
      <c r="P15" s="8">
        <v>36.299999999999997</v>
      </c>
      <c r="Q15">
        <f t="shared" si="4"/>
        <v>777651</v>
      </c>
      <c r="R15" s="8">
        <v>3.8</v>
      </c>
      <c r="S15">
        <f t="shared" si="5"/>
        <v>81407</v>
      </c>
      <c r="T15" s="8">
        <v>8.8000000000000007</v>
      </c>
      <c r="U15">
        <f t="shared" si="6"/>
        <v>188521</v>
      </c>
      <c r="V15" s="8">
        <v>8.3000000000000007</v>
      </c>
      <c r="W15">
        <f t="shared" si="7"/>
        <v>177810</v>
      </c>
      <c r="X15" s="8">
        <v>26.6</v>
      </c>
      <c r="Y15">
        <f t="shared" si="8"/>
        <v>569849</v>
      </c>
      <c r="Z15" s="8">
        <v>2.2000000000000002</v>
      </c>
      <c r="AA15">
        <f t="shared" si="9"/>
        <v>47130</v>
      </c>
      <c r="AB15" s="8">
        <v>1.5</v>
      </c>
      <c r="AC15">
        <f t="shared" si="10"/>
        <v>32134</v>
      </c>
      <c r="AD15" s="8">
        <v>3.5</v>
      </c>
      <c r="AE15">
        <f t="shared" si="11"/>
        <v>74980</v>
      </c>
      <c r="AF15" s="8">
        <v>25.6</v>
      </c>
      <c r="AG15">
        <f t="shared" si="12"/>
        <v>548426</v>
      </c>
      <c r="AH15" s="8">
        <v>7.1</v>
      </c>
      <c r="AI15">
        <f t="shared" si="13"/>
        <v>152102</v>
      </c>
    </row>
    <row r="16" spans="1:35" ht="28" x14ac:dyDescent="0.35">
      <c r="A16">
        <v>15</v>
      </c>
      <c r="B16" s="2" t="s">
        <v>18</v>
      </c>
      <c r="C16">
        <v>13541822</v>
      </c>
      <c r="D16">
        <v>22.8</v>
      </c>
      <c r="E16">
        <f t="shared" si="0"/>
        <v>3087535</v>
      </c>
      <c r="F16">
        <v>33.664929699592903</v>
      </c>
      <c r="G16">
        <v>75.162958399999994</v>
      </c>
      <c r="H16" s="8">
        <v>34.9</v>
      </c>
      <c r="I16">
        <f t="shared" si="1"/>
        <v>1078</v>
      </c>
      <c r="J16" s="8">
        <v>5.7</v>
      </c>
      <c r="K16">
        <f t="shared" si="2"/>
        <v>175989</v>
      </c>
      <c r="L16" s="8">
        <v>2.2000000000000002</v>
      </c>
      <c r="M16">
        <f t="shared" si="3"/>
        <v>67926</v>
      </c>
      <c r="N16">
        <v>1008</v>
      </c>
      <c r="O16">
        <v>62784</v>
      </c>
      <c r="P16" s="8">
        <v>32.1</v>
      </c>
      <c r="Q16">
        <f t="shared" si="4"/>
        <v>991099</v>
      </c>
      <c r="R16" s="8">
        <v>2.2999999999999998</v>
      </c>
      <c r="S16">
        <f t="shared" si="5"/>
        <v>71013</v>
      </c>
      <c r="T16" s="8">
        <v>11.4</v>
      </c>
      <c r="U16">
        <f t="shared" si="6"/>
        <v>351979</v>
      </c>
      <c r="V16" s="8">
        <v>12.2</v>
      </c>
      <c r="W16">
        <f t="shared" si="7"/>
        <v>376679</v>
      </c>
      <c r="X16" s="8">
        <v>20.8</v>
      </c>
      <c r="Y16">
        <f t="shared" si="8"/>
        <v>642207</v>
      </c>
      <c r="Z16" s="8">
        <v>1.6</v>
      </c>
      <c r="AA16">
        <f t="shared" si="9"/>
        <v>49401</v>
      </c>
      <c r="AB16" s="8">
        <v>3.8</v>
      </c>
      <c r="AC16">
        <f t="shared" si="10"/>
        <v>117326</v>
      </c>
      <c r="AD16" s="8">
        <v>8.8000000000000007</v>
      </c>
      <c r="AE16">
        <f t="shared" si="11"/>
        <v>271703</v>
      </c>
      <c r="AF16" s="8">
        <v>21.3</v>
      </c>
      <c r="AG16">
        <f t="shared" si="12"/>
        <v>657645</v>
      </c>
      <c r="AH16" s="8">
        <v>10.199999999999999</v>
      </c>
      <c r="AI16">
        <f t="shared" si="13"/>
        <v>314929</v>
      </c>
    </row>
    <row r="17" spans="1:35" x14ac:dyDescent="0.35">
      <c r="A17">
        <v>16</v>
      </c>
      <c r="B17" s="2" t="s">
        <v>19</v>
      </c>
      <c r="C17">
        <v>37633318</v>
      </c>
      <c r="D17">
        <v>20.9</v>
      </c>
      <c r="E17">
        <f t="shared" si="0"/>
        <v>7865363</v>
      </c>
      <c r="F17">
        <v>23.455980900363802</v>
      </c>
      <c r="G17">
        <v>85.255730099000004</v>
      </c>
      <c r="H17" s="8">
        <v>42.2</v>
      </c>
      <c r="I17">
        <f t="shared" si="1"/>
        <v>3319</v>
      </c>
      <c r="J17" s="8">
        <v>8.8000000000000007</v>
      </c>
      <c r="K17">
        <f t="shared" si="2"/>
        <v>692152</v>
      </c>
      <c r="L17" s="8">
        <v>2.2999999999999998</v>
      </c>
      <c r="M17">
        <f t="shared" si="3"/>
        <v>180903</v>
      </c>
      <c r="N17">
        <v>952</v>
      </c>
      <c r="O17">
        <v>40484</v>
      </c>
      <c r="P17" s="8">
        <v>39.200000000000003</v>
      </c>
      <c r="Q17">
        <f t="shared" si="4"/>
        <v>3083222</v>
      </c>
      <c r="R17" s="8">
        <v>1.9</v>
      </c>
      <c r="S17">
        <f t="shared" si="5"/>
        <v>149442</v>
      </c>
      <c r="T17" s="8">
        <v>10.8</v>
      </c>
      <c r="U17">
        <f t="shared" si="6"/>
        <v>849459</v>
      </c>
      <c r="V17" s="8">
        <v>7.8</v>
      </c>
      <c r="W17">
        <f t="shared" si="7"/>
        <v>613498</v>
      </c>
      <c r="X17" s="8">
        <v>22.8</v>
      </c>
      <c r="Y17">
        <f t="shared" si="8"/>
        <v>1793303</v>
      </c>
      <c r="Z17" s="8">
        <v>8.3000000000000007</v>
      </c>
      <c r="AA17">
        <f t="shared" si="9"/>
        <v>652825</v>
      </c>
      <c r="AB17" s="8">
        <v>4.7</v>
      </c>
      <c r="AC17">
        <f t="shared" si="10"/>
        <v>369672</v>
      </c>
      <c r="AD17" s="8">
        <v>5.9</v>
      </c>
      <c r="AE17">
        <f t="shared" si="11"/>
        <v>464056</v>
      </c>
      <c r="AF17" s="8">
        <v>34.1</v>
      </c>
      <c r="AG17">
        <f t="shared" si="12"/>
        <v>2682089</v>
      </c>
      <c r="AH17" s="8">
        <v>11.5</v>
      </c>
      <c r="AI17">
        <f t="shared" si="13"/>
        <v>904517</v>
      </c>
    </row>
    <row r="18" spans="1:35" x14ac:dyDescent="0.35">
      <c r="A18">
        <v>17</v>
      </c>
      <c r="B18" s="2" t="s">
        <v>20</v>
      </c>
      <c r="C18">
        <v>66494626</v>
      </c>
      <c r="D18">
        <v>26.95</v>
      </c>
      <c r="E18">
        <f t="shared" si="0"/>
        <v>17920302</v>
      </c>
      <c r="F18">
        <v>14.520389599850599</v>
      </c>
      <c r="G18">
        <v>75.722352099999995</v>
      </c>
      <c r="H18" s="8">
        <v>21.9</v>
      </c>
      <c r="I18">
        <f t="shared" si="1"/>
        <v>3925</v>
      </c>
      <c r="J18" s="8">
        <v>2.1</v>
      </c>
      <c r="K18">
        <f t="shared" si="2"/>
        <v>376326</v>
      </c>
      <c r="L18" s="8">
        <v>0.59</v>
      </c>
      <c r="M18">
        <f t="shared" si="3"/>
        <v>105730</v>
      </c>
      <c r="N18">
        <v>968</v>
      </c>
      <c r="O18">
        <v>34452</v>
      </c>
      <c r="P18" s="8">
        <v>21</v>
      </c>
      <c r="Q18">
        <f t="shared" si="4"/>
        <v>3763263</v>
      </c>
      <c r="R18" s="8">
        <v>5.4</v>
      </c>
      <c r="S18">
        <f t="shared" si="5"/>
        <v>967696</v>
      </c>
      <c r="T18" s="8">
        <v>3.5</v>
      </c>
      <c r="U18">
        <f t="shared" si="6"/>
        <v>627211</v>
      </c>
      <c r="V18" s="8">
        <v>9.1</v>
      </c>
      <c r="W18">
        <f t="shared" si="7"/>
        <v>1630747</v>
      </c>
      <c r="X18" s="8">
        <v>3.4</v>
      </c>
      <c r="Y18">
        <f t="shared" si="8"/>
        <v>609290</v>
      </c>
      <c r="Z18" s="8">
        <v>31.9</v>
      </c>
      <c r="AA18">
        <f t="shared" si="9"/>
        <v>5716576</v>
      </c>
      <c r="AB18" s="8">
        <v>0.49</v>
      </c>
      <c r="AC18">
        <f t="shared" si="10"/>
        <v>87809</v>
      </c>
      <c r="AD18" s="8">
        <v>2.2999999999999998</v>
      </c>
      <c r="AE18">
        <f t="shared" si="11"/>
        <v>412167</v>
      </c>
      <c r="AF18" s="8">
        <v>11.5</v>
      </c>
      <c r="AG18">
        <f t="shared" si="12"/>
        <v>2060835</v>
      </c>
      <c r="AH18" s="8">
        <v>2.5</v>
      </c>
      <c r="AI18">
        <f t="shared" si="13"/>
        <v>448008</v>
      </c>
    </row>
    <row r="19" spans="1:35" x14ac:dyDescent="0.35">
      <c r="A19">
        <v>18</v>
      </c>
      <c r="B19" s="2" t="s">
        <v>21</v>
      </c>
      <c r="C19">
        <v>35371487</v>
      </c>
      <c r="D19">
        <v>34.700000000000003</v>
      </c>
      <c r="E19">
        <f t="shared" si="0"/>
        <v>12273906</v>
      </c>
      <c r="F19">
        <v>10.352874399456701</v>
      </c>
      <c r="G19">
        <v>76.512039599999994</v>
      </c>
      <c r="H19" s="8">
        <v>26.5</v>
      </c>
      <c r="I19">
        <f t="shared" si="1"/>
        <v>3253</v>
      </c>
      <c r="J19" s="8">
        <v>3.9</v>
      </c>
      <c r="K19">
        <f t="shared" si="2"/>
        <v>478682</v>
      </c>
      <c r="L19" s="8">
        <v>1.8</v>
      </c>
      <c r="M19">
        <f t="shared" si="3"/>
        <v>220930</v>
      </c>
      <c r="N19">
        <v>989</v>
      </c>
      <c r="O19">
        <v>54498</v>
      </c>
      <c r="P19" s="8">
        <v>25</v>
      </c>
      <c r="Q19">
        <f t="shared" si="4"/>
        <v>3068477</v>
      </c>
      <c r="R19" s="8">
        <v>3.7</v>
      </c>
      <c r="S19">
        <f t="shared" si="5"/>
        <v>454135</v>
      </c>
      <c r="T19" s="8">
        <v>11.2</v>
      </c>
      <c r="U19">
        <f t="shared" si="6"/>
        <v>1374677</v>
      </c>
      <c r="V19" s="8">
        <v>15.3</v>
      </c>
      <c r="W19">
        <f t="shared" si="7"/>
        <v>1877908</v>
      </c>
      <c r="X19" s="8">
        <v>9.1999999999999993</v>
      </c>
      <c r="Y19">
        <f t="shared" si="8"/>
        <v>1129199</v>
      </c>
      <c r="Z19" s="8">
        <v>18.899999999999999</v>
      </c>
      <c r="AA19">
        <f t="shared" si="9"/>
        <v>2319768</v>
      </c>
      <c r="AB19" s="8">
        <v>1.8</v>
      </c>
      <c r="AC19">
        <f t="shared" si="10"/>
        <v>220930</v>
      </c>
      <c r="AD19" s="8">
        <v>8</v>
      </c>
      <c r="AE19">
        <f t="shared" si="11"/>
        <v>981912</v>
      </c>
      <c r="AF19" s="8">
        <v>31.4</v>
      </c>
      <c r="AG19">
        <f t="shared" si="12"/>
        <v>3854006</v>
      </c>
      <c r="AH19" s="8">
        <v>11.9</v>
      </c>
      <c r="AI19">
        <f t="shared" si="13"/>
        <v>1460595</v>
      </c>
    </row>
    <row r="20" spans="1:35" x14ac:dyDescent="0.35">
      <c r="A20">
        <v>19</v>
      </c>
      <c r="B20" s="2" t="s">
        <v>22</v>
      </c>
      <c r="C20">
        <v>312689</v>
      </c>
      <c r="D20">
        <v>23.45</v>
      </c>
      <c r="E20">
        <f t="shared" si="0"/>
        <v>73326</v>
      </c>
      <c r="F20">
        <v>33.945640699599998</v>
      </c>
      <c r="G20">
        <v>77.656857599999896</v>
      </c>
      <c r="H20" s="8">
        <v>43.3</v>
      </c>
      <c r="I20">
        <f t="shared" si="1"/>
        <v>32</v>
      </c>
      <c r="J20" s="8">
        <v>8.4</v>
      </c>
      <c r="K20">
        <f t="shared" si="2"/>
        <v>6159</v>
      </c>
      <c r="L20" s="8">
        <v>2.2000000000000002</v>
      </c>
      <c r="M20">
        <f t="shared" si="3"/>
        <v>1613</v>
      </c>
      <c r="N20">
        <v>1113</v>
      </c>
      <c r="O20">
        <v>57731</v>
      </c>
      <c r="P20" s="8">
        <v>40.1</v>
      </c>
      <c r="Q20">
        <f t="shared" si="4"/>
        <v>29404</v>
      </c>
      <c r="R20" s="8">
        <v>2.2000000000000002</v>
      </c>
      <c r="S20">
        <f t="shared" si="5"/>
        <v>1613</v>
      </c>
      <c r="T20" s="8">
        <v>8.4</v>
      </c>
      <c r="U20">
        <f t="shared" si="6"/>
        <v>6159</v>
      </c>
      <c r="V20" s="8">
        <v>27.4</v>
      </c>
      <c r="W20">
        <f t="shared" si="7"/>
        <v>20091</v>
      </c>
      <c r="X20" s="8">
        <v>8.5</v>
      </c>
      <c r="Y20">
        <f t="shared" si="8"/>
        <v>6233</v>
      </c>
      <c r="Z20" s="8">
        <v>3.3</v>
      </c>
      <c r="AA20">
        <f t="shared" si="9"/>
        <v>2420</v>
      </c>
      <c r="AB20" s="8">
        <v>23.5</v>
      </c>
      <c r="AC20">
        <f t="shared" si="10"/>
        <v>17232</v>
      </c>
      <c r="AD20" s="8">
        <v>3.5</v>
      </c>
      <c r="AE20">
        <f t="shared" si="11"/>
        <v>2566</v>
      </c>
      <c r="AF20" s="8">
        <v>54.5</v>
      </c>
      <c r="AG20">
        <f t="shared" si="12"/>
        <v>39963</v>
      </c>
      <c r="AH20" s="8">
        <v>20.5</v>
      </c>
      <c r="AI20">
        <f t="shared" si="13"/>
        <v>15032</v>
      </c>
    </row>
    <row r="21" spans="1:35" ht="28" x14ac:dyDescent="0.35">
      <c r="A21">
        <v>20</v>
      </c>
      <c r="B21" s="2" t="s">
        <v>23</v>
      </c>
      <c r="C21">
        <v>71699</v>
      </c>
      <c r="D21">
        <v>23.45</v>
      </c>
      <c r="E21">
        <f t="shared" si="0"/>
        <v>16813</v>
      </c>
      <c r="F21">
        <v>10.8832770994903</v>
      </c>
      <c r="G21">
        <v>72.817106899999899</v>
      </c>
      <c r="H21" s="8">
        <v>39.200000000000003</v>
      </c>
      <c r="I21">
        <f t="shared" si="1"/>
        <v>7</v>
      </c>
      <c r="J21" s="8">
        <v>5</v>
      </c>
      <c r="K21">
        <f t="shared" si="2"/>
        <v>841</v>
      </c>
      <c r="L21" s="8">
        <v>3.4</v>
      </c>
      <c r="M21">
        <f t="shared" si="3"/>
        <v>572</v>
      </c>
      <c r="N21">
        <v>1043</v>
      </c>
      <c r="O21">
        <v>44432</v>
      </c>
      <c r="P21" s="8">
        <v>36.6</v>
      </c>
      <c r="Q21">
        <f t="shared" si="4"/>
        <v>6154</v>
      </c>
      <c r="R21" s="8">
        <v>0.09</v>
      </c>
      <c r="S21">
        <f t="shared" si="5"/>
        <v>15</v>
      </c>
      <c r="T21" s="8">
        <v>11.8</v>
      </c>
      <c r="U21">
        <f t="shared" si="6"/>
        <v>1984</v>
      </c>
      <c r="V21" s="8">
        <v>22.8</v>
      </c>
      <c r="W21">
        <f t="shared" si="7"/>
        <v>3833</v>
      </c>
      <c r="X21" s="8">
        <v>6</v>
      </c>
      <c r="Y21">
        <f t="shared" si="8"/>
        <v>1009</v>
      </c>
      <c r="Z21" s="8">
        <v>17.5</v>
      </c>
      <c r="AA21">
        <f t="shared" si="9"/>
        <v>2942</v>
      </c>
      <c r="AB21" s="8">
        <v>18.600000000000001</v>
      </c>
      <c r="AC21">
        <f t="shared" si="10"/>
        <v>3127</v>
      </c>
      <c r="AD21" s="8">
        <v>0.53</v>
      </c>
      <c r="AE21">
        <f t="shared" si="11"/>
        <v>89</v>
      </c>
      <c r="AF21" s="8">
        <v>42.7</v>
      </c>
      <c r="AG21">
        <f t="shared" si="12"/>
        <v>7179</v>
      </c>
      <c r="AH21" s="8">
        <v>7.3</v>
      </c>
      <c r="AI21">
        <f t="shared" si="13"/>
        <v>1227</v>
      </c>
    </row>
    <row r="22" spans="1:35" ht="28" x14ac:dyDescent="0.35">
      <c r="A22">
        <v>21</v>
      </c>
      <c r="B22" s="2" t="s">
        <v>24</v>
      </c>
      <c r="C22">
        <v>83126871</v>
      </c>
      <c r="D22">
        <v>21.6</v>
      </c>
      <c r="E22">
        <f t="shared" si="0"/>
        <v>17955404</v>
      </c>
      <c r="F22">
        <v>23.8143419003442</v>
      </c>
      <c r="G22">
        <v>77.534071899999901</v>
      </c>
      <c r="H22" s="8">
        <v>20.6</v>
      </c>
      <c r="I22">
        <f t="shared" si="1"/>
        <v>3699</v>
      </c>
      <c r="J22" s="8">
        <v>2.6</v>
      </c>
      <c r="K22">
        <f t="shared" si="2"/>
        <v>466841</v>
      </c>
      <c r="L22" s="8">
        <v>0.83</v>
      </c>
      <c r="M22">
        <f t="shared" si="3"/>
        <v>149030</v>
      </c>
      <c r="N22">
        <v>944</v>
      </c>
      <c r="O22">
        <v>41258</v>
      </c>
      <c r="P22" s="8">
        <v>19.600000000000001</v>
      </c>
      <c r="Q22">
        <f t="shared" si="4"/>
        <v>3519259</v>
      </c>
      <c r="R22" s="8">
        <v>2.1</v>
      </c>
      <c r="S22">
        <f t="shared" si="5"/>
        <v>377063</v>
      </c>
      <c r="T22" s="8">
        <v>3.9</v>
      </c>
      <c r="U22">
        <f t="shared" si="6"/>
        <v>700261</v>
      </c>
      <c r="V22" s="8">
        <v>6</v>
      </c>
      <c r="W22">
        <f t="shared" si="7"/>
        <v>1077324</v>
      </c>
      <c r="X22" s="8">
        <v>15.3</v>
      </c>
      <c r="Y22">
        <f t="shared" si="8"/>
        <v>2747177</v>
      </c>
      <c r="Z22" s="8">
        <v>17.399999999999999</v>
      </c>
      <c r="AA22">
        <f t="shared" si="9"/>
        <v>3124240</v>
      </c>
      <c r="AB22" s="8">
        <v>1.8</v>
      </c>
      <c r="AC22">
        <f t="shared" si="10"/>
        <v>323197</v>
      </c>
      <c r="AD22" s="8">
        <v>7.4</v>
      </c>
      <c r="AE22">
        <f t="shared" si="11"/>
        <v>1328700</v>
      </c>
      <c r="AF22" s="8">
        <v>13</v>
      </c>
      <c r="AG22">
        <f t="shared" si="12"/>
        <v>2334203</v>
      </c>
      <c r="AH22" s="8">
        <v>5.9</v>
      </c>
      <c r="AI22">
        <f t="shared" si="13"/>
        <v>1059369</v>
      </c>
    </row>
    <row r="23" spans="1:35" ht="28" x14ac:dyDescent="0.35">
      <c r="A23">
        <v>22</v>
      </c>
      <c r="B23" s="2" t="s">
        <v>25</v>
      </c>
      <c r="C23">
        <v>121362981</v>
      </c>
      <c r="D23">
        <v>26.950000000000003</v>
      </c>
      <c r="E23">
        <f t="shared" si="0"/>
        <v>32707323</v>
      </c>
      <c r="F23">
        <v>18.906835600307801</v>
      </c>
      <c r="G23">
        <v>75.674157899999997</v>
      </c>
      <c r="H23" s="8">
        <v>30.2</v>
      </c>
      <c r="I23">
        <f t="shared" si="1"/>
        <v>9878</v>
      </c>
      <c r="J23" s="8">
        <v>4.5999999999999996</v>
      </c>
      <c r="K23">
        <f t="shared" si="2"/>
        <v>1504537</v>
      </c>
      <c r="L23" s="8">
        <v>2.6</v>
      </c>
      <c r="M23">
        <f t="shared" si="3"/>
        <v>850390</v>
      </c>
      <c r="N23">
        <v>980</v>
      </c>
      <c r="O23">
        <v>52508</v>
      </c>
      <c r="P23" s="8">
        <v>27.6</v>
      </c>
      <c r="Q23">
        <f t="shared" si="4"/>
        <v>9027221</v>
      </c>
      <c r="R23" s="8">
        <v>2</v>
      </c>
      <c r="S23">
        <f t="shared" si="5"/>
        <v>654146</v>
      </c>
      <c r="T23" s="8">
        <v>8.6</v>
      </c>
      <c r="U23">
        <f t="shared" si="6"/>
        <v>2812830</v>
      </c>
      <c r="V23" s="8">
        <v>12.4</v>
      </c>
      <c r="W23">
        <f t="shared" si="7"/>
        <v>4055708</v>
      </c>
      <c r="X23" s="8">
        <v>4.5</v>
      </c>
      <c r="Y23">
        <f t="shared" si="8"/>
        <v>1471830</v>
      </c>
      <c r="Z23" s="8">
        <v>25.1</v>
      </c>
      <c r="AA23">
        <f t="shared" si="9"/>
        <v>8209538</v>
      </c>
      <c r="AB23" s="8">
        <v>1.5</v>
      </c>
      <c r="AC23">
        <f t="shared" si="10"/>
        <v>490610</v>
      </c>
      <c r="AD23" s="8">
        <v>4</v>
      </c>
      <c r="AE23">
        <f t="shared" si="11"/>
        <v>1308293</v>
      </c>
      <c r="AF23" s="8">
        <v>24.9</v>
      </c>
      <c r="AG23">
        <f t="shared" si="12"/>
        <v>8144123</v>
      </c>
      <c r="AH23" s="8">
        <v>10</v>
      </c>
      <c r="AI23">
        <f t="shared" si="13"/>
        <v>3270732</v>
      </c>
    </row>
    <row r="24" spans="1:35" x14ac:dyDescent="0.35">
      <c r="A24">
        <v>23</v>
      </c>
      <c r="B24" s="2" t="s">
        <v>26</v>
      </c>
      <c r="C24">
        <v>3028838</v>
      </c>
      <c r="D24">
        <v>22.1</v>
      </c>
      <c r="E24">
        <f t="shared" si="0"/>
        <v>669373</v>
      </c>
      <c r="F24">
        <v>24.720881800280999</v>
      </c>
      <c r="G24">
        <v>93.922938599999895</v>
      </c>
      <c r="H24" s="8">
        <v>27.2</v>
      </c>
      <c r="I24">
        <f t="shared" si="1"/>
        <v>182</v>
      </c>
      <c r="J24" s="8">
        <v>2.7</v>
      </c>
      <c r="K24">
        <f t="shared" si="2"/>
        <v>18073</v>
      </c>
      <c r="L24" s="8">
        <v>2.2999999999999998</v>
      </c>
      <c r="M24">
        <f t="shared" si="3"/>
        <v>15396</v>
      </c>
      <c r="N24">
        <v>1108</v>
      </c>
      <c r="O24">
        <v>45365</v>
      </c>
      <c r="P24" s="8">
        <v>25.5</v>
      </c>
      <c r="Q24">
        <f t="shared" si="4"/>
        <v>170690</v>
      </c>
      <c r="R24" s="8">
        <v>10.4</v>
      </c>
      <c r="S24">
        <f t="shared" si="5"/>
        <v>69615</v>
      </c>
      <c r="T24" s="8">
        <v>6.7</v>
      </c>
      <c r="U24">
        <f t="shared" si="6"/>
        <v>44848</v>
      </c>
      <c r="V24" s="8">
        <v>9</v>
      </c>
      <c r="W24">
        <f t="shared" si="7"/>
        <v>60244</v>
      </c>
      <c r="X24" s="8">
        <v>16.5</v>
      </c>
      <c r="Y24">
        <f t="shared" si="8"/>
        <v>110447</v>
      </c>
      <c r="Z24" s="8">
        <v>31.8</v>
      </c>
      <c r="AA24">
        <f t="shared" si="9"/>
        <v>212861</v>
      </c>
      <c r="AB24" s="8">
        <v>4.5</v>
      </c>
      <c r="AC24">
        <f t="shared" si="10"/>
        <v>30122</v>
      </c>
      <c r="AD24" s="8">
        <v>2.1</v>
      </c>
      <c r="AE24">
        <f t="shared" si="11"/>
        <v>14057</v>
      </c>
      <c r="AF24" s="8">
        <v>27.2</v>
      </c>
      <c r="AG24">
        <f t="shared" si="12"/>
        <v>182069</v>
      </c>
      <c r="AH24" s="8">
        <v>8.1</v>
      </c>
      <c r="AI24">
        <f t="shared" si="13"/>
        <v>54219</v>
      </c>
    </row>
    <row r="25" spans="1:35" ht="28" x14ac:dyDescent="0.35">
      <c r="A25">
        <v>24</v>
      </c>
      <c r="B25" s="2" t="s">
        <v>27</v>
      </c>
      <c r="C25">
        <v>3298421</v>
      </c>
      <c r="D25">
        <v>22.1</v>
      </c>
      <c r="E25">
        <f t="shared" si="0"/>
        <v>728951</v>
      </c>
      <c r="F25">
        <v>25.537943200209501</v>
      </c>
      <c r="G25">
        <v>91.299910199999999</v>
      </c>
      <c r="H25" s="8">
        <v>26.8</v>
      </c>
      <c r="I25">
        <f t="shared" si="1"/>
        <v>195</v>
      </c>
      <c r="J25" s="8">
        <v>1</v>
      </c>
      <c r="K25">
        <f t="shared" si="2"/>
        <v>7290</v>
      </c>
      <c r="L25" s="8">
        <v>0.47</v>
      </c>
      <c r="M25">
        <f t="shared" si="3"/>
        <v>3426</v>
      </c>
      <c r="N25">
        <v>1034</v>
      </c>
      <c r="O25">
        <v>29461</v>
      </c>
      <c r="P25" s="8">
        <v>26.1</v>
      </c>
      <c r="Q25">
        <f t="shared" si="4"/>
        <v>190256</v>
      </c>
      <c r="R25" s="8">
        <v>3.6</v>
      </c>
      <c r="S25">
        <f t="shared" si="5"/>
        <v>26242</v>
      </c>
      <c r="T25" s="8">
        <v>2.2000000000000002</v>
      </c>
      <c r="U25">
        <f t="shared" si="6"/>
        <v>16037</v>
      </c>
      <c r="V25" s="8">
        <v>3.6</v>
      </c>
      <c r="W25">
        <f t="shared" si="7"/>
        <v>26242</v>
      </c>
      <c r="X25" s="8">
        <v>18.5</v>
      </c>
      <c r="Y25">
        <f t="shared" si="8"/>
        <v>134856</v>
      </c>
      <c r="Z25" s="8">
        <v>17.100000000000001</v>
      </c>
      <c r="AA25">
        <f t="shared" si="9"/>
        <v>124651</v>
      </c>
      <c r="AB25" s="8">
        <v>1.1000000000000001</v>
      </c>
      <c r="AC25">
        <f t="shared" si="10"/>
        <v>8018</v>
      </c>
      <c r="AD25" s="8">
        <v>1.9</v>
      </c>
      <c r="AE25">
        <f t="shared" si="11"/>
        <v>13850</v>
      </c>
      <c r="AF25" s="8">
        <v>25.1</v>
      </c>
      <c r="AG25">
        <f t="shared" si="12"/>
        <v>182967</v>
      </c>
      <c r="AH25" s="8">
        <v>2.4</v>
      </c>
      <c r="AI25">
        <f t="shared" si="13"/>
        <v>17495</v>
      </c>
    </row>
    <row r="26" spans="1:35" x14ac:dyDescent="0.35">
      <c r="A26">
        <v>25</v>
      </c>
      <c r="B26" s="2" t="s">
        <v>28</v>
      </c>
      <c r="C26">
        <v>1214108</v>
      </c>
      <c r="D26">
        <v>22.1</v>
      </c>
      <c r="E26">
        <f t="shared" si="0"/>
        <v>268318</v>
      </c>
      <c r="F26">
        <v>23.214616900375201</v>
      </c>
      <c r="G26">
        <v>92.868761199999994</v>
      </c>
      <c r="H26" s="8">
        <v>24.9</v>
      </c>
      <c r="I26">
        <f t="shared" si="1"/>
        <v>67</v>
      </c>
      <c r="J26" s="8">
        <v>1.3</v>
      </c>
      <c r="K26">
        <f t="shared" si="2"/>
        <v>3488</v>
      </c>
      <c r="L26" s="8">
        <v>2.1</v>
      </c>
      <c r="M26">
        <f t="shared" si="3"/>
        <v>5635</v>
      </c>
      <c r="N26">
        <v>1002</v>
      </c>
      <c r="O26">
        <v>50481</v>
      </c>
      <c r="P26" s="8">
        <v>23.7</v>
      </c>
      <c r="Q26">
        <f t="shared" si="4"/>
        <v>63591</v>
      </c>
      <c r="R26" s="8">
        <v>0.93</v>
      </c>
      <c r="S26">
        <f t="shared" si="5"/>
        <v>2495</v>
      </c>
      <c r="T26" s="8">
        <v>5.9</v>
      </c>
      <c r="U26">
        <f t="shared" si="6"/>
        <v>15831</v>
      </c>
      <c r="V26" s="8">
        <v>8.1999999999999993</v>
      </c>
      <c r="W26">
        <f t="shared" si="7"/>
        <v>22002</v>
      </c>
      <c r="X26" s="8">
        <v>34</v>
      </c>
      <c r="Y26">
        <f t="shared" si="8"/>
        <v>91228</v>
      </c>
      <c r="Z26" s="8">
        <v>36.799999999999997</v>
      </c>
      <c r="AA26">
        <f t="shared" si="9"/>
        <v>98741</v>
      </c>
      <c r="AB26" s="8">
        <v>1.6</v>
      </c>
      <c r="AC26">
        <f t="shared" si="10"/>
        <v>4293</v>
      </c>
      <c r="AD26" s="8">
        <v>3.6</v>
      </c>
      <c r="AE26">
        <f t="shared" si="11"/>
        <v>9659</v>
      </c>
      <c r="AF26" s="8">
        <v>27.1</v>
      </c>
      <c r="AG26">
        <f t="shared" si="12"/>
        <v>72714</v>
      </c>
      <c r="AH26" s="8">
        <v>7.8</v>
      </c>
      <c r="AI26">
        <f t="shared" si="13"/>
        <v>20929</v>
      </c>
    </row>
    <row r="27" spans="1:35" x14ac:dyDescent="0.35">
      <c r="A27">
        <v>26</v>
      </c>
      <c r="B27" s="2" t="s">
        <v>29</v>
      </c>
      <c r="C27">
        <v>2204063</v>
      </c>
      <c r="D27">
        <v>22.1</v>
      </c>
      <c r="E27">
        <f t="shared" si="0"/>
        <v>487098</v>
      </c>
      <c r="F27">
        <v>26.163055600147501</v>
      </c>
      <c r="G27">
        <v>94.588491099999999</v>
      </c>
      <c r="H27" s="8">
        <v>15.8</v>
      </c>
      <c r="I27">
        <f t="shared" si="1"/>
        <v>77</v>
      </c>
      <c r="J27" s="8">
        <v>0.55000000000000004</v>
      </c>
      <c r="K27">
        <f t="shared" si="2"/>
        <v>2679</v>
      </c>
      <c r="L27" s="8">
        <v>1.1000000000000001</v>
      </c>
      <c r="M27">
        <f t="shared" si="3"/>
        <v>5358</v>
      </c>
      <c r="N27">
        <v>975</v>
      </c>
      <c r="O27">
        <v>42868</v>
      </c>
      <c r="P27" s="8">
        <v>15.2</v>
      </c>
      <c r="Q27">
        <f t="shared" si="4"/>
        <v>74039</v>
      </c>
      <c r="R27" s="8">
        <v>2.7</v>
      </c>
      <c r="S27">
        <f t="shared" si="5"/>
        <v>13152</v>
      </c>
      <c r="T27" s="8">
        <v>3.7</v>
      </c>
      <c r="U27">
        <f t="shared" si="6"/>
        <v>18023</v>
      </c>
      <c r="V27" s="8">
        <v>7.2</v>
      </c>
      <c r="W27">
        <f t="shared" si="7"/>
        <v>35071</v>
      </c>
      <c r="X27" s="8">
        <v>8.1</v>
      </c>
      <c r="Y27">
        <f t="shared" si="8"/>
        <v>39455</v>
      </c>
      <c r="Z27" s="8">
        <v>13.5</v>
      </c>
      <c r="AA27">
        <f t="shared" si="9"/>
        <v>65758</v>
      </c>
      <c r="AB27" s="8">
        <v>1.9</v>
      </c>
      <c r="AC27">
        <f t="shared" si="10"/>
        <v>9255</v>
      </c>
      <c r="AD27" s="8">
        <v>0.78</v>
      </c>
      <c r="AE27">
        <f t="shared" si="11"/>
        <v>3799</v>
      </c>
      <c r="AF27" s="8">
        <v>7.9</v>
      </c>
      <c r="AG27">
        <f t="shared" si="12"/>
        <v>38481</v>
      </c>
      <c r="AH27" s="8">
        <v>1</v>
      </c>
      <c r="AI27">
        <f t="shared" si="13"/>
        <v>4871</v>
      </c>
    </row>
    <row r="28" spans="1:35" x14ac:dyDescent="0.35">
      <c r="A28">
        <v>27</v>
      </c>
      <c r="B28" s="2" t="s">
        <v>30</v>
      </c>
      <c r="C28">
        <v>45634618</v>
      </c>
      <c r="D28">
        <v>26.749999999999996</v>
      </c>
      <c r="E28">
        <f t="shared" si="0"/>
        <v>12207260</v>
      </c>
      <c r="F28">
        <v>20.543124100393101</v>
      </c>
      <c r="G28">
        <v>84.689732100000001</v>
      </c>
      <c r="H28" s="8">
        <v>20.2</v>
      </c>
      <c r="I28">
        <f t="shared" si="1"/>
        <v>2466</v>
      </c>
      <c r="J28" s="8">
        <v>1.1000000000000001</v>
      </c>
      <c r="K28">
        <f t="shared" si="2"/>
        <v>134280</v>
      </c>
      <c r="L28" s="8">
        <v>1.3</v>
      </c>
      <c r="M28">
        <f t="shared" si="3"/>
        <v>158694</v>
      </c>
      <c r="N28">
        <v>1074</v>
      </c>
      <c r="O28">
        <v>38697</v>
      </c>
      <c r="P28" s="8">
        <v>19.399999999999999</v>
      </c>
      <c r="Q28">
        <f t="shared" si="4"/>
        <v>2368208</v>
      </c>
      <c r="R28" s="8">
        <v>4.8</v>
      </c>
      <c r="S28">
        <f t="shared" si="5"/>
        <v>585948</v>
      </c>
      <c r="T28" s="8">
        <v>4.2</v>
      </c>
      <c r="U28">
        <f t="shared" si="6"/>
        <v>512705</v>
      </c>
      <c r="V28" s="8">
        <v>7.6</v>
      </c>
      <c r="W28">
        <f t="shared" si="7"/>
        <v>927752</v>
      </c>
      <c r="X28" s="8">
        <v>8.5</v>
      </c>
      <c r="Y28">
        <f t="shared" si="8"/>
        <v>1037617</v>
      </c>
      <c r="Z28" s="8">
        <v>55.4</v>
      </c>
      <c r="AA28">
        <f t="shared" si="9"/>
        <v>6762822</v>
      </c>
      <c r="AB28" s="8">
        <v>1.5</v>
      </c>
      <c r="AC28">
        <f t="shared" si="10"/>
        <v>183109</v>
      </c>
      <c r="AD28" s="8">
        <v>3.3</v>
      </c>
      <c r="AE28">
        <f t="shared" si="11"/>
        <v>402840</v>
      </c>
      <c r="AF28" s="8">
        <v>16.2</v>
      </c>
      <c r="AG28">
        <f t="shared" si="12"/>
        <v>1977576</v>
      </c>
      <c r="AH28" s="8">
        <v>3.1</v>
      </c>
      <c r="AI28">
        <f t="shared" si="13"/>
        <v>378425</v>
      </c>
    </row>
    <row r="29" spans="1:35" ht="28" x14ac:dyDescent="0.35">
      <c r="A29">
        <v>28</v>
      </c>
      <c r="B29" s="2" t="s">
        <v>31</v>
      </c>
      <c r="C29">
        <v>1384870</v>
      </c>
      <c r="D29">
        <v>23.45</v>
      </c>
      <c r="E29">
        <f t="shared" si="0"/>
        <v>324752</v>
      </c>
      <c r="F29">
        <v>11.916064</v>
      </c>
      <c r="G29">
        <v>79.812325000000001</v>
      </c>
      <c r="H29" s="8">
        <v>33.9</v>
      </c>
      <c r="I29">
        <f t="shared" si="1"/>
        <v>110</v>
      </c>
      <c r="J29" s="8">
        <v>5.3</v>
      </c>
      <c r="K29">
        <f t="shared" si="2"/>
        <v>17212</v>
      </c>
      <c r="L29" s="8">
        <v>0.78</v>
      </c>
      <c r="M29">
        <f t="shared" si="3"/>
        <v>2533</v>
      </c>
      <c r="N29">
        <v>1096</v>
      </c>
      <c r="O29">
        <v>58173</v>
      </c>
      <c r="P29" s="8">
        <v>32.5</v>
      </c>
      <c r="Q29">
        <f t="shared" si="4"/>
        <v>105544</v>
      </c>
      <c r="R29" s="8">
        <v>4.4000000000000004</v>
      </c>
      <c r="S29">
        <f t="shared" si="5"/>
        <v>14289</v>
      </c>
      <c r="T29" s="8">
        <v>15</v>
      </c>
      <c r="U29">
        <f t="shared" si="6"/>
        <v>48713</v>
      </c>
      <c r="V29" s="8">
        <v>22.4</v>
      </c>
      <c r="W29">
        <f t="shared" si="7"/>
        <v>72744</v>
      </c>
      <c r="X29" s="8">
        <v>4.0999999999999996</v>
      </c>
      <c r="Y29">
        <f t="shared" si="8"/>
        <v>13315</v>
      </c>
      <c r="Z29" s="8">
        <v>5.3</v>
      </c>
      <c r="AA29">
        <f t="shared" si="9"/>
        <v>17212</v>
      </c>
      <c r="AB29" s="8">
        <v>5.7</v>
      </c>
      <c r="AC29">
        <f t="shared" si="10"/>
        <v>18511</v>
      </c>
      <c r="AD29" s="8">
        <v>0.14000000000000001</v>
      </c>
      <c r="AE29">
        <f t="shared" si="11"/>
        <v>455</v>
      </c>
      <c r="AF29" s="8">
        <v>30.3</v>
      </c>
      <c r="AG29">
        <f t="shared" si="12"/>
        <v>98400</v>
      </c>
      <c r="AH29" s="8">
        <v>8.4</v>
      </c>
      <c r="AI29">
        <f t="shared" si="13"/>
        <v>27279</v>
      </c>
    </row>
    <row r="30" spans="1:35" x14ac:dyDescent="0.35">
      <c r="A30">
        <v>29</v>
      </c>
      <c r="B30" s="2" t="s">
        <v>32</v>
      </c>
      <c r="C30">
        <v>29743134</v>
      </c>
      <c r="D30">
        <v>28.099999999999998</v>
      </c>
      <c r="E30">
        <f t="shared" si="0"/>
        <v>8357821</v>
      </c>
      <c r="F30">
        <v>30.929321099665898</v>
      </c>
      <c r="G30">
        <v>75.500484099999994</v>
      </c>
      <c r="H30" s="8">
        <v>39.4</v>
      </c>
      <c r="I30">
        <f t="shared" si="1"/>
        <v>3293</v>
      </c>
      <c r="J30" s="8">
        <v>4.3</v>
      </c>
      <c r="K30">
        <f t="shared" si="2"/>
        <v>359386</v>
      </c>
      <c r="L30" s="8">
        <v>2.2999999999999998</v>
      </c>
      <c r="M30">
        <f t="shared" si="3"/>
        <v>192230</v>
      </c>
      <c r="N30">
        <v>913</v>
      </c>
      <c r="O30">
        <v>50373</v>
      </c>
      <c r="P30" s="8">
        <v>37.4</v>
      </c>
      <c r="Q30">
        <f t="shared" si="4"/>
        <v>3125825</v>
      </c>
      <c r="R30" s="8">
        <v>5.3</v>
      </c>
      <c r="S30">
        <f t="shared" si="5"/>
        <v>442965</v>
      </c>
      <c r="T30" s="8">
        <v>17.2</v>
      </c>
      <c r="U30">
        <f t="shared" si="6"/>
        <v>1437545</v>
      </c>
      <c r="V30" s="8">
        <v>15.4</v>
      </c>
      <c r="W30">
        <f t="shared" si="7"/>
        <v>1287104</v>
      </c>
      <c r="X30" s="8">
        <v>4.9000000000000004</v>
      </c>
      <c r="Y30">
        <f t="shared" si="8"/>
        <v>409533</v>
      </c>
      <c r="Z30" s="8">
        <v>3.6</v>
      </c>
      <c r="AA30">
        <f t="shared" si="9"/>
        <v>300882</v>
      </c>
      <c r="AB30" s="8">
        <v>12.2</v>
      </c>
      <c r="AC30">
        <f t="shared" si="10"/>
        <v>1019654</v>
      </c>
      <c r="AD30" s="8">
        <v>8.8000000000000007</v>
      </c>
      <c r="AE30">
        <f t="shared" si="11"/>
        <v>735488</v>
      </c>
      <c r="AF30" s="8">
        <v>25.8</v>
      </c>
      <c r="AG30">
        <f t="shared" si="12"/>
        <v>2156318</v>
      </c>
      <c r="AH30" s="8">
        <v>10.6</v>
      </c>
      <c r="AI30">
        <f t="shared" si="13"/>
        <v>885929</v>
      </c>
    </row>
    <row r="31" spans="1:35" x14ac:dyDescent="0.35">
      <c r="A31">
        <v>30</v>
      </c>
      <c r="B31" s="2" t="s">
        <v>33</v>
      </c>
      <c r="C31">
        <v>78917491</v>
      </c>
      <c r="D31">
        <v>20.85</v>
      </c>
      <c r="E31">
        <f t="shared" si="0"/>
        <v>16454297</v>
      </c>
      <c r="F31">
        <v>26.8105777000786</v>
      </c>
      <c r="G31">
        <v>73.768454899999995</v>
      </c>
      <c r="H31" s="8">
        <v>28.7</v>
      </c>
      <c r="I31">
        <f t="shared" si="1"/>
        <v>4722</v>
      </c>
      <c r="J31" s="8">
        <v>2.6</v>
      </c>
      <c r="K31">
        <f t="shared" si="2"/>
        <v>427812</v>
      </c>
      <c r="L31" s="8">
        <v>1.2</v>
      </c>
      <c r="M31">
        <f t="shared" si="3"/>
        <v>197452</v>
      </c>
      <c r="N31">
        <v>990</v>
      </c>
      <c r="O31">
        <v>49322</v>
      </c>
      <c r="P31" s="8">
        <v>27.2</v>
      </c>
      <c r="Q31">
        <f t="shared" si="4"/>
        <v>4475569</v>
      </c>
      <c r="R31" s="8">
        <v>2</v>
      </c>
      <c r="S31">
        <f t="shared" si="5"/>
        <v>329086</v>
      </c>
      <c r="T31" s="8">
        <v>5</v>
      </c>
      <c r="U31">
        <f t="shared" si="6"/>
        <v>822715</v>
      </c>
      <c r="V31" s="8">
        <v>8.1</v>
      </c>
      <c r="W31">
        <f t="shared" si="7"/>
        <v>1332798</v>
      </c>
      <c r="X31" s="8">
        <v>22.9</v>
      </c>
      <c r="Y31">
        <f t="shared" si="8"/>
        <v>3768034</v>
      </c>
      <c r="Z31" s="8">
        <v>8.8000000000000007</v>
      </c>
      <c r="AA31">
        <f t="shared" si="9"/>
        <v>1447978</v>
      </c>
      <c r="AB31" s="8">
        <v>0.9</v>
      </c>
      <c r="AC31">
        <f t="shared" si="10"/>
        <v>148089</v>
      </c>
      <c r="AD31" s="8">
        <v>3.9</v>
      </c>
      <c r="AE31">
        <f t="shared" si="11"/>
        <v>641718</v>
      </c>
      <c r="AF31" s="8">
        <v>16.3</v>
      </c>
      <c r="AG31">
        <f t="shared" si="12"/>
        <v>2682050</v>
      </c>
      <c r="AH31" s="8">
        <v>4.9000000000000004</v>
      </c>
      <c r="AI31">
        <f t="shared" si="13"/>
        <v>806261</v>
      </c>
    </row>
    <row r="32" spans="1:35" x14ac:dyDescent="0.35">
      <c r="A32">
        <v>31</v>
      </c>
      <c r="B32" s="2" t="s">
        <v>34</v>
      </c>
      <c r="C32">
        <v>676250</v>
      </c>
      <c r="D32">
        <v>22.1</v>
      </c>
      <c r="E32">
        <f t="shared" si="0"/>
        <v>149451</v>
      </c>
      <c r="F32">
        <v>27.338936</v>
      </c>
      <c r="G32">
        <v>88.606505999999996</v>
      </c>
      <c r="H32" s="9">
        <v>43.5</v>
      </c>
      <c r="I32">
        <f t="shared" si="1"/>
        <v>65</v>
      </c>
      <c r="J32" s="9">
        <v>2.4</v>
      </c>
      <c r="K32">
        <f t="shared" si="2"/>
        <v>3587</v>
      </c>
      <c r="L32" s="9">
        <v>0.17</v>
      </c>
      <c r="M32">
        <f t="shared" si="3"/>
        <v>254</v>
      </c>
      <c r="N32">
        <v>984</v>
      </c>
      <c r="O32">
        <v>21208</v>
      </c>
      <c r="P32" s="9">
        <v>42.4</v>
      </c>
      <c r="Q32">
        <f t="shared" si="4"/>
        <v>63367</v>
      </c>
      <c r="R32" s="11">
        <v>4.9000000000000004</v>
      </c>
      <c r="S32">
        <f t="shared" si="5"/>
        <v>7323</v>
      </c>
      <c r="T32" s="11">
        <v>7.5</v>
      </c>
      <c r="U32">
        <f t="shared" si="6"/>
        <v>11209</v>
      </c>
      <c r="V32" s="9">
        <v>14.7</v>
      </c>
      <c r="W32">
        <f t="shared" si="7"/>
        <v>21969</v>
      </c>
      <c r="X32" s="11">
        <v>6.4</v>
      </c>
      <c r="Y32">
        <f t="shared" si="8"/>
        <v>9565</v>
      </c>
      <c r="Z32" s="11">
        <v>8.3000000000000007</v>
      </c>
      <c r="AA32">
        <f t="shared" si="9"/>
        <v>12404</v>
      </c>
      <c r="AB32" s="9">
        <v>0.48</v>
      </c>
      <c r="AC32">
        <f t="shared" si="10"/>
        <v>717</v>
      </c>
      <c r="AD32" s="9">
        <v>0.68</v>
      </c>
      <c r="AE32">
        <f t="shared" si="11"/>
        <v>1016</v>
      </c>
      <c r="AF32" s="11">
        <v>16.8</v>
      </c>
      <c r="AG32">
        <f t="shared" si="12"/>
        <v>25108</v>
      </c>
      <c r="AH32" s="11">
        <v>2.2000000000000002</v>
      </c>
      <c r="AI32">
        <f t="shared" si="13"/>
        <v>3288</v>
      </c>
    </row>
    <row r="33" spans="1:35" ht="28" x14ac:dyDescent="0.35">
      <c r="A33">
        <v>32</v>
      </c>
      <c r="B33" s="2" t="s">
        <v>35</v>
      </c>
      <c r="C33">
        <v>76842859</v>
      </c>
      <c r="D33">
        <v>31.150000000000006</v>
      </c>
      <c r="E33">
        <f t="shared" si="0"/>
        <v>23936551</v>
      </c>
      <c r="F33">
        <v>10.909433399492199</v>
      </c>
      <c r="G33">
        <v>78.366534699999903</v>
      </c>
      <c r="H33" s="8">
        <v>28.4</v>
      </c>
      <c r="I33">
        <f t="shared" si="1"/>
        <v>6798</v>
      </c>
      <c r="J33" s="8">
        <v>3.4</v>
      </c>
      <c r="K33">
        <f t="shared" si="2"/>
        <v>813843</v>
      </c>
      <c r="L33" s="8">
        <v>1.3</v>
      </c>
      <c r="M33">
        <f t="shared" si="3"/>
        <v>311175</v>
      </c>
      <c r="N33">
        <v>1022</v>
      </c>
      <c r="O33">
        <v>52824</v>
      </c>
      <c r="P33" s="8">
        <v>26.5</v>
      </c>
      <c r="Q33">
        <f t="shared" si="4"/>
        <v>6343186</v>
      </c>
      <c r="R33" s="8">
        <v>3.4</v>
      </c>
      <c r="S33">
        <f t="shared" si="5"/>
        <v>813843</v>
      </c>
      <c r="T33" s="8">
        <v>11.1</v>
      </c>
      <c r="U33">
        <f t="shared" si="6"/>
        <v>2656957</v>
      </c>
      <c r="V33" s="8">
        <v>19.600000000000001</v>
      </c>
      <c r="W33">
        <f t="shared" si="7"/>
        <v>4691564</v>
      </c>
      <c r="X33" s="8">
        <v>9.1999999999999993</v>
      </c>
      <c r="Y33">
        <f t="shared" si="8"/>
        <v>2202163</v>
      </c>
      <c r="Z33" s="8">
        <v>6.6</v>
      </c>
      <c r="AA33">
        <f t="shared" si="9"/>
        <v>1579812</v>
      </c>
      <c r="AB33" s="8">
        <v>2.6</v>
      </c>
      <c r="AC33">
        <f t="shared" si="10"/>
        <v>622350</v>
      </c>
      <c r="AD33" s="8">
        <v>1.7</v>
      </c>
      <c r="AE33">
        <f t="shared" si="11"/>
        <v>406921</v>
      </c>
      <c r="AF33" s="8">
        <v>23.3</v>
      </c>
      <c r="AG33">
        <f t="shared" si="12"/>
        <v>5577216</v>
      </c>
      <c r="AH33" s="8">
        <v>4.4000000000000004</v>
      </c>
      <c r="AI33">
        <f t="shared" si="13"/>
        <v>1053208</v>
      </c>
    </row>
    <row r="34" spans="1:35" x14ac:dyDescent="0.35">
      <c r="A34">
        <v>33</v>
      </c>
      <c r="B34" s="2" t="s">
        <v>36</v>
      </c>
      <c r="C34">
        <v>38702808</v>
      </c>
      <c r="D34">
        <v>26.049999999999997</v>
      </c>
      <c r="E34">
        <f t="shared" si="0"/>
        <v>10082081</v>
      </c>
      <c r="F34">
        <v>17.849591900220101</v>
      </c>
      <c r="G34">
        <v>79.115166299999999</v>
      </c>
      <c r="H34" s="8">
        <v>32.1</v>
      </c>
      <c r="I34">
        <f t="shared" si="1"/>
        <v>3236</v>
      </c>
      <c r="J34" s="8">
        <v>2.4</v>
      </c>
      <c r="K34">
        <f t="shared" si="2"/>
        <v>241970</v>
      </c>
      <c r="L34" s="8">
        <v>1.4</v>
      </c>
      <c r="M34">
        <f t="shared" si="3"/>
        <v>141149</v>
      </c>
      <c r="N34">
        <v>1025</v>
      </c>
      <c r="O34">
        <v>52219</v>
      </c>
      <c r="P34" s="8">
        <v>31.2</v>
      </c>
      <c r="Q34">
        <f t="shared" si="4"/>
        <v>3145609</v>
      </c>
      <c r="R34" s="8">
        <v>5</v>
      </c>
      <c r="S34">
        <f t="shared" si="5"/>
        <v>504104</v>
      </c>
      <c r="T34" s="8">
        <v>9.6</v>
      </c>
      <c r="U34">
        <f t="shared" si="6"/>
        <v>967880</v>
      </c>
      <c r="V34" s="8">
        <v>13.5</v>
      </c>
      <c r="W34">
        <f t="shared" si="7"/>
        <v>1361081</v>
      </c>
      <c r="X34" s="8">
        <v>14.4</v>
      </c>
      <c r="Y34">
        <f t="shared" si="8"/>
        <v>1451820</v>
      </c>
      <c r="Z34" s="8">
        <v>6.8</v>
      </c>
      <c r="AA34">
        <f t="shared" si="9"/>
        <v>685582</v>
      </c>
      <c r="AB34" s="8">
        <v>0.68</v>
      </c>
      <c r="AC34">
        <f t="shared" si="10"/>
        <v>68558</v>
      </c>
      <c r="AD34" s="8">
        <v>1</v>
      </c>
      <c r="AE34">
        <f t="shared" si="11"/>
        <v>100821</v>
      </c>
      <c r="AF34" s="8">
        <v>22.3</v>
      </c>
      <c r="AG34">
        <f t="shared" si="12"/>
        <v>2248304</v>
      </c>
      <c r="AH34" s="8">
        <v>3.3</v>
      </c>
      <c r="AI34">
        <f t="shared" si="13"/>
        <v>332709</v>
      </c>
    </row>
    <row r="35" spans="1:35" x14ac:dyDescent="0.35">
      <c r="A35">
        <v>34</v>
      </c>
      <c r="B35" s="2" t="s">
        <v>37</v>
      </c>
      <c r="C35">
        <v>4085216</v>
      </c>
      <c r="D35">
        <v>22.1</v>
      </c>
      <c r="E35">
        <f t="shared" si="0"/>
        <v>902833</v>
      </c>
      <c r="F35">
        <v>23.775082300346501</v>
      </c>
      <c r="G35">
        <v>91.7025091</v>
      </c>
      <c r="H35" s="8">
        <v>30.4</v>
      </c>
      <c r="I35">
        <f t="shared" si="1"/>
        <v>274</v>
      </c>
      <c r="J35" s="8">
        <v>3.1</v>
      </c>
      <c r="K35">
        <f t="shared" si="2"/>
        <v>27988</v>
      </c>
      <c r="L35" s="8">
        <v>2.2999999999999998</v>
      </c>
      <c r="M35">
        <f t="shared" si="3"/>
        <v>20765</v>
      </c>
      <c r="N35">
        <v>1010</v>
      </c>
      <c r="O35">
        <v>45916</v>
      </c>
      <c r="P35" s="8">
        <v>28.6</v>
      </c>
      <c r="Q35">
        <f t="shared" si="4"/>
        <v>258210</v>
      </c>
      <c r="R35" s="8">
        <v>5.6</v>
      </c>
      <c r="S35">
        <f t="shared" si="5"/>
        <v>50559</v>
      </c>
      <c r="T35" s="8">
        <v>2.5</v>
      </c>
      <c r="U35">
        <f t="shared" si="6"/>
        <v>22571</v>
      </c>
      <c r="V35" s="8">
        <v>8.9</v>
      </c>
      <c r="W35">
        <f t="shared" si="7"/>
        <v>80352</v>
      </c>
      <c r="X35" s="8">
        <v>28</v>
      </c>
      <c r="Y35">
        <f t="shared" si="8"/>
        <v>252793</v>
      </c>
      <c r="Z35" s="8">
        <v>39.200000000000003</v>
      </c>
      <c r="AA35">
        <f t="shared" si="9"/>
        <v>353911</v>
      </c>
      <c r="AB35" s="8">
        <v>1.5</v>
      </c>
      <c r="AC35">
        <f t="shared" si="10"/>
        <v>13542</v>
      </c>
      <c r="AD35" s="8">
        <v>1.7</v>
      </c>
      <c r="AE35">
        <f t="shared" si="11"/>
        <v>15348</v>
      </c>
      <c r="AF35" s="8">
        <v>19.899999999999999</v>
      </c>
      <c r="AG35">
        <f t="shared" si="12"/>
        <v>179664</v>
      </c>
      <c r="AH35" s="8">
        <v>5.2</v>
      </c>
      <c r="AI35">
        <f t="shared" si="13"/>
        <v>46947</v>
      </c>
    </row>
    <row r="36" spans="1:35" ht="28" x14ac:dyDescent="0.35">
      <c r="A36">
        <v>35</v>
      </c>
      <c r="B36" s="2" t="s">
        <v>38</v>
      </c>
      <c r="C36">
        <v>231220491</v>
      </c>
      <c r="D36">
        <v>19.950000000000003</v>
      </c>
      <c r="E36">
        <f t="shared" si="0"/>
        <v>46128488</v>
      </c>
      <c r="F36">
        <v>27.130334400043399</v>
      </c>
      <c r="G36">
        <v>80.859666000000004</v>
      </c>
      <c r="H36" s="8">
        <v>20.7</v>
      </c>
      <c r="I36">
        <f t="shared" si="1"/>
        <v>9549</v>
      </c>
      <c r="J36" s="8">
        <v>1.6</v>
      </c>
      <c r="K36">
        <f t="shared" si="2"/>
        <v>738056</v>
      </c>
      <c r="L36" s="8">
        <v>1.9</v>
      </c>
      <c r="M36">
        <f t="shared" si="3"/>
        <v>876441</v>
      </c>
      <c r="N36">
        <v>949</v>
      </c>
      <c r="O36">
        <v>28331</v>
      </c>
      <c r="P36" s="8">
        <v>19.3</v>
      </c>
      <c r="Q36">
        <f t="shared" si="4"/>
        <v>8902798</v>
      </c>
      <c r="R36" s="8">
        <v>2.1</v>
      </c>
      <c r="S36">
        <f t="shared" si="5"/>
        <v>968698</v>
      </c>
      <c r="T36" s="8">
        <v>4.5</v>
      </c>
      <c r="U36">
        <f t="shared" si="6"/>
        <v>2075782</v>
      </c>
      <c r="V36" s="8">
        <v>7.1</v>
      </c>
      <c r="W36">
        <f t="shared" si="7"/>
        <v>3275123</v>
      </c>
      <c r="X36" s="8">
        <v>16.100000000000001</v>
      </c>
      <c r="Y36">
        <f t="shared" si="8"/>
        <v>7426687</v>
      </c>
      <c r="Z36" s="8">
        <v>24.4</v>
      </c>
      <c r="AA36">
        <f t="shared" si="9"/>
        <v>11255351</v>
      </c>
      <c r="AB36" s="8">
        <v>0.61</v>
      </c>
      <c r="AC36">
        <f t="shared" si="10"/>
        <v>281384</v>
      </c>
      <c r="AD36" s="8">
        <v>4.9000000000000004</v>
      </c>
      <c r="AE36">
        <f t="shared" si="11"/>
        <v>2260296</v>
      </c>
      <c r="AF36" s="8">
        <v>11.8</v>
      </c>
      <c r="AG36">
        <f t="shared" si="12"/>
        <v>5443162</v>
      </c>
      <c r="AH36" s="8">
        <v>5</v>
      </c>
      <c r="AI36">
        <f t="shared" si="13"/>
        <v>2306424</v>
      </c>
    </row>
    <row r="37" spans="1:35" ht="28" x14ac:dyDescent="0.35">
      <c r="A37">
        <v>36</v>
      </c>
      <c r="B37" s="2" t="s">
        <v>39</v>
      </c>
      <c r="C37">
        <v>11103806</v>
      </c>
      <c r="D37">
        <v>24.049999999999997</v>
      </c>
      <c r="E37">
        <f t="shared" si="0"/>
        <v>2670465</v>
      </c>
      <c r="F37">
        <v>30.041737599735999</v>
      </c>
      <c r="G37" s="4">
        <v>79.089690989999994</v>
      </c>
      <c r="H37" s="8">
        <v>28</v>
      </c>
      <c r="I37">
        <f t="shared" si="1"/>
        <v>748</v>
      </c>
      <c r="J37" s="8">
        <v>2.9</v>
      </c>
      <c r="K37">
        <f t="shared" si="2"/>
        <v>77443</v>
      </c>
      <c r="L37" s="8">
        <v>1</v>
      </c>
      <c r="M37">
        <f t="shared" si="3"/>
        <v>26705</v>
      </c>
      <c r="N37">
        <v>1041</v>
      </c>
      <c r="O37">
        <v>52899</v>
      </c>
      <c r="P37" s="8">
        <v>26.3</v>
      </c>
      <c r="Q37">
        <f t="shared" si="4"/>
        <v>702332</v>
      </c>
      <c r="R37" s="8">
        <v>2.9</v>
      </c>
      <c r="S37">
        <f t="shared" si="5"/>
        <v>77443</v>
      </c>
      <c r="T37" s="8">
        <v>7.4</v>
      </c>
      <c r="U37">
        <f t="shared" si="6"/>
        <v>197614</v>
      </c>
      <c r="V37" s="8">
        <v>9.4</v>
      </c>
      <c r="W37">
        <f t="shared" si="7"/>
        <v>251024</v>
      </c>
      <c r="X37" s="8">
        <v>25.9</v>
      </c>
      <c r="Y37">
        <f t="shared" si="8"/>
        <v>691650</v>
      </c>
      <c r="Z37" s="8">
        <v>8.3000000000000007</v>
      </c>
      <c r="AA37">
        <f t="shared" si="9"/>
        <v>221649</v>
      </c>
      <c r="AB37" s="8">
        <v>1.6</v>
      </c>
      <c r="AC37">
        <f t="shared" si="10"/>
        <v>42727</v>
      </c>
      <c r="AD37" s="8">
        <v>3.9</v>
      </c>
      <c r="AE37">
        <f t="shared" si="11"/>
        <v>104148</v>
      </c>
      <c r="AF37" s="8">
        <v>15.2</v>
      </c>
      <c r="AG37">
        <f t="shared" si="12"/>
        <v>405911</v>
      </c>
      <c r="AH37" s="8">
        <v>7.4</v>
      </c>
      <c r="AI37">
        <f t="shared" si="13"/>
        <v>197614</v>
      </c>
    </row>
    <row r="38" spans="1:35" ht="28" x14ac:dyDescent="0.35">
      <c r="A38">
        <v>37</v>
      </c>
      <c r="B38" s="2" t="s">
        <v>40</v>
      </c>
      <c r="C38">
        <v>98192448</v>
      </c>
      <c r="D38">
        <v>27.45</v>
      </c>
      <c r="E38">
        <f t="shared" si="0"/>
        <v>26953827</v>
      </c>
      <c r="F38">
        <v>22.996494800384099</v>
      </c>
      <c r="G38">
        <v>87.685588199999899</v>
      </c>
      <c r="H38" s="8">
        <v>32.6</v>
      </c>
      <c r="I38">
        <f t="shared" si="1"/>
        <v>8787</v>
      </c>
      <c r="J38" s="8">
        <v>5.4</v>
      </c>
      <c r="K38">
        <f t="shared" si="2"/>
        <v>1455507</v>
      </c>
      <c r="L38" s="8">
        <v>3.5</v>
      </c>
      <c r="M38">
        <f t="shared" si="3"/>
        <v>943384</v>
      </c>
      <c r="N38">
        <v>1002</v>
      </c>
      <c r="O38">
        <v>48588</v>
      </c>
      <c r="P38" s="8">
        <v>28.8</v>
      </c>
      <c r="Q38">
        <f t="shared" si="4"/>
        <v>7762702</v>
      </c>
      <c r="R38" s="8">
        <v>2.2000000000000002</v>
      </c>
      <c r="S38">
        <f t="shared" si="5"/>
        <v>592984</v>
      </c>
      <c r="T38" s="8">
        <v>4.3</v>
      </c>
      <c r="U38">
        <f t="shared" si="6"/>
        <v>1159015</v>
      </c>
      <c r="V38" s="8">
        <v>10.7</v>
      </c>
      <c r="W38">
        <f t="shared" si="7"/>
        <v>2884059</v>
      </c>
      <c r="X38" s="8">
        <v>17.399999999999999</v>
      </c>
      <c r="Y38">
        <f t="shared" si="8"/>
        <v>4689966</v>
      </c>
      <c r="Z38" s="8">
        <v>19.600000000000001</v>
      </c>
      <c r="AA38">
        <f t="shared" si="9"/>
        <v>5282950</v>
      </c>
      <c r="AB38" s="8">
        <v>2.1</v>
      </c>
      <c r="AC38">
        <f t="shared" si="10"/>
        <v>566030</v>
      </c>
      <c r="AD38" s="8">
        <v>2.2999999999999998</v>
      </c>
      <c r="AE38">
        <f t="shared" si="11"/>
        <v>619938</v>
      </c>
      <c r="AF38" s="8">
        <v>33.200000000000003</v>
      </c>
      <c r="AG38">
        <f t="shared" si="12"/>
        <v>8948671</v>
      </c>
      <c r="AH38" s="8">
        <v>17.2</v>
      </c>
      <c r="AI38">
        <f t="shared" si="13"/>
        <v>4636058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A55B-14E3-4A69-9D00-5D74EBCFA3F9}">
  <dimension ref="A1:P38"/>
  <sheetViews>
    <sheetView topLeftCell="A10" workbookViewId="0">
      <selection activeCell="C14" sqref="C14"/>
    </sheetView>
  </sheetViews>
  <sheetFormatPr defaultRowHeight="14.5" x14ac:dyDescent="0.35"/>
  <cols>
    <col min="1" max="1" width="22.81640625" customWidth="1"/>
    <col min="2" max="2" width="11.81640625" bestFit="1" customWidth="1"/>
    <col min="3" max="3" width="13" customWidth="1"/>
    <col min="4" max="4" width="14.1796875" customWidth="1"/>
    <col min="5" max="5" width="11" customWidth="1"/>
    <col min="6" max="6" width="19.6328125" customWidth="1"/>
    <col min="7" max="7" width="9.453125" customWidth="1"/>
    <col min="8" max="8" width="18.90625" customWidth="1"/>
    <col min="9" max="9" width="13.6328125" customWidth="1"/>
    <col min="10" max="10" width="13.7265625" customWidth="1"/>
    <col min="11" max="11" width="14.90625" customWidth="1"/>
    <col min="12" max="12" width="16.6328125" customWidth="1"/>
    <col min="14" max="14" width="20.7265625" customWidth="1"/>
  </cols>
  <sheetData>
    <row r="1" spans="1:16" ht="39" customHeight="1" x14ac:dyDescent="0.35">
      <c r="A1" s="14" t="s">
        <v>73</v>
      </c>
      <c r="B1" s="14"/>
      <c r="C1" s="13" t="s">
        <v>74</v>
      </c>
      <c r="D1" s="13"/>
      <c r="E1" s="14" t="s">
        <v>75</v>
      </c>
      <c r="F1" s="14"/>
      <c r="G1" s="13" t="s">
        <v>46</v>
      </c>
      <c r="H1" s="13"/>
      <c r="I1" s="13" t="s">
        <v>47</v>
      </c>
      <c r="J1" s="13"/>
      <c r="K1" s="13" t="s">
        <v>48</v>
      </c>
      <c r="L1" s="13"/>
      <c r="M1" s="13" t="s">
        <v>55</v>
      </c>
      <c r="N1" s="13"/>
      <c r="O1" s="13" t="s">
        <v>138</v>
      </c>
      <c r="P1" s="13"/>
    </row>
    <row r="3" spans="1:16" x14ac:dyDescent="0.35">
      <c r="A3" t="s">
        <v>57</v>
      </c>
      <c r="B3">
        <v>2548224.3513513515</v>
      </c>
      <c r="C3" t="s">
        <v>57</v>
      </c>
      <c r="D3">
        <v>290370.40540540538</v>
      </c>
      <c r="E3" t="s">
        <v>57</v>
      </c>
      <c r="F3">
        <v>166490.16216216216</v>
      </c>
      <c r="G3" t="s">
        <v>57</v>
      </c>
      <c r="H3">
        <v>48995.972972972973</v>
      </c>
      <c r="I3" t="s">
        <v>57</v>
      </c>
      <c r="J3">
        <v>2390211.5135135134</v>
      </c>
      <c r="K3" t="s">
        <v>57</v>
      </c>
      <c r="L3">
        <v>327204.2702702703</v>
      </c>
      <c r="M3" t="s">
        <v>57</v>
      </c>
      <c r="N3">
        <v>666735.81081081077</v>
      </c>
      <c r="O3" t="s">
        <v>57</v>
      </c>
      <c r="P3">
        <v>987.97297297297303</v>
      </c>
    </row>
    <row r="4" spans="1:16" x14ac:dyDescent="0.35">
      <c r="A4" t="s">
        <v>58</v>
      </c>
      <c r="B4">
        <v>490890.48171474459</v>
      </c>
      <c r="C4" t="s">
        <v>58</v>
      </c>
      <c r="D4">
        <v>63101.31266804297</v>
      </c>
      <c r="E4" t="s">
        <v>58</v>
      </c>
      <c r="F4">
        <v>41066.409345135988</v>
      </c>
      <c r="G4" t="s">
        <v>58</v>
      </c>
      <c r="H4">
        <v>2362.7590054526468</v>
      </c>
      <c r="I4" t="s">
        <v>58</v>
      </c>
      <c r="J4">
        <v>456242.19452242093</v>
      </c>
      <c r="K4" t="s">
        <v>58</v>
      </c>
      <c r="L4">
        <v>67992.938421535131</v>
      </c>
      <c r="M4" t="s">
        <v>58</v>
      </c>
      <c r="N4">
        <v>165740.7169917963</v>
      </c>
      <c r="O4" t="s">
        <v>58</v>
      </c>
      <c r="P4">
        <v>11.287432651652693</v>
      </c>
    </row>
    <row r="5" spans="1:16" x14ac:dyDescent="0.35">
      <c r="A5" t="s">
        <v>59</v>
      </c>
      <c r="B5">
        <v>1546751</v>
      </c>
      <c r="C5" t="s">
        <v>59</v>
      </c>
      <c r="D5">
        <v>105162</v>
      </c>
      <c r="E5" t="s">
        <v>59</v>
      </c>
      <c r="F5">
        <v>78871</v>
      </c>
      <c r="G5" t="s">
        <v>59</v>
      </c>
      <c r="H5">
        <v>48672</v>
      </c>
      <c r="I5" t="s">
        <v>59</v>
      </c>
      <c r="J5">
        <v>1450353</v>
      </c>
      <c r="K5" t="s">
        <v>59</v>
      </c>
      <c r="L5">
        <v>149442</v>
      </c>
      <c r="M5" t="s">
        <v>59</v>
      </c>
      <c r="N5">
        <v>314929</v>
      </c>
      <c r="O5" t="s">
        <v>59</v>
      </c>
      <c r="P5">
        <v>995</v>
      </c>
    </row>
    <row r="6" spans="1:16" x14ac:dyDescent="0.35">
      <c r="A6" t="s">
        <v>60</v>
      </c>
      <c r="B6" t="e">
        <v>#N/A</v>
      </c>
      <c r="C6" t="s">
        <v>60</v>
      </c>
      <c r="D6" t="e">
        <v>#N/A</v>
      </c>
      <c r="E6" t="s">
        <v>60</v>
      </c>
      <c r="F6" t="e">
        <v>#N/A</v>
      </c>
      <c r="G6" t="s">
        <v>60</v>
      </c>
      <c r="H6" t="e">
        <v>#N/A</v>
      </c>
      <c r="I6" t="s">
        <v>60</v>
      </c>
      <c r="J6" t="e">
        <v>#N/A</v>
      </c>
      <c r="K6" t="s">
        <v>60</v>
      </c>
      <c r="L6" t="e">
        <v>#N/A</v>
      </c>
      <c r="M6" t="s">
        <v>60</v>
      </c>
      <c r="N6" t="e">
        <v>#N/A</v>
      </c>
      <c r="O6" t="s">
        <v>60</v>
      </c>
      <c r="P6">
        <v>984</v>
      </c>
    </row>
    <row r="7" spans="1:16" x14ac:dyDescent="0.35">
      <c r="A7" t="s">
        <v>61</v>
      </c>
      <c r="B7">
        <v>2985970.2286544917</v>
      </c>
      <c r="C7" t="s">
        <v>61</v>
      </c>
      <c r="D7">
        <v>383830.30030980415</v>
      </c>
      <c r="E7" t="s">
        <v>61</v>
      </c>
      <c r="F7">
        <v>249797.21601848182</v>
      </c>
      <c r="G7" t="s">
        <v>61</v>
      </c>
      <c r="H7">
        <v>14372.101946492046</v>
      </c>
      <c r="I7" t="s">
        <v>61</v>
      </c>
      <c r="J7">
        <v>2775212.9255820136</v>
      </c>
      <c r="K7" t="s">
        <v>61</v>
      </c>
      <c r="L7">
        <v>413584.89815538801</v>
      </c>
      <c r="M7" t="s">
        <v>61</v>
      </c>
      <c r="N7">
        <v>1008161.4230624599</v>
      </c>
      <c r="O7" t="s">
        <v>61</v>
      </c>
      <c r="P7">
        <v>68.658772396737675</v>
      </c>
    </row>
    <row r="8" spans="1:16" x14ac:dyDescent="0.35">
      <c r="A8" t="s">
        <v>62</v>
      </c>
      <c r="B8">
        <v>8916018206410.9609</v>
      </c>
      <c r="C8" t="s">
        <v>62</v>
      </c>
      <c r="D8">
        <v>147325699435.91443</v>
      </c>
      <c r="E8" t="s">
        <v>62</v>
      </c>
      <c r="F8">
        <v>62398649130.584076</v>
      </c>
      <c r="G8" t="s">
        <v>62</v>
      </c>
      <c r="H8">
        <v>206557314.36036047</v>
      </c>
      <c r="I8" t="s">
        <v>62</v>
      </c>
      <c r="J8">
        <v>7701806782317.4795</v>
      </c>
      <c r="K8" t="s">
        <v>62</v>
      </c>
      <c r="L8">
        <v>171052467982.2027</v>
      </c>
      <c r="M8" t="s">
        <v>62</v>
      </c>
      <c r="N8">
        <v>1016389454951.3242</v>
      </c>
      <c r="O8" t="s">
        <v>62</v>
      </c>
      <c r="P8">
        <v>4714.0270270270275</v>
      </c>
    </row>
    <row r="9" spans="1:16" x14ac:dyDescent="0.35">
      <c r="A9" t="s">
        <v>63</v>
      </c>
      <c r="B9">
        <v>0.27683771355643039</v>
      </c>
      <c r="C9" t="s">
        <v>63</v>
      </c>
      <c r="D9">
        <v>3.227260980765255</v>
      </c>
      <c r="E9" t="s">
        <v>63</v>
      </c>
      <c r="F9">
        <v>4.0549025261754545</v>
      </c>
      <c r="G9" t="s">
        <v>63</v>
      </c>
      <c r="H9">
        <v>5.2758834892770556</v>
      </c>
      <c r="I9" t="s">
        <v>63</v>
      </c>
      <c r="J9">
        <v>8.5305813185291512E-2</v>
      </c>
      <c r="K9" t="s">
        <v>63</v>
      </c>
      <c r="L9">
        <v>4.3033285779046437</v>
      </c>
      <c r="M9" t="s">
        <v>63</v>
      </c>
      <c r="N9">
        <v>6.5995298630232044</v>
      </c>
      <c r="O9" t="s">
        <v>63</v>
      </c>
      <c r="P9">
        <v>1.7774861192075484</v>
      </c>
    </row>
    <row r="10" spans="1:16" x14ac:dyDescent="0.35">
      <c r="A10" t="s">
        <v>64</v>
      </c>
      <c r="B10">
        <v>1.1434336292696092</v>
      </c>
      <c r="C10" t="s">
        <v>64</v>
      </c>
      <c r="D10">
        <v>1.7632576377320763</v>
      </c>
      <c r="E10" t="s">
        <v>64</v>
      </c>
      <c r="F10">
        <v>2.1397856661441574</v>
      </c>
      <c r="G10" t="s">
        <v>64</v>
      </c>
      <c r="H10">
        <v>1.353114185784019</v>
      </c>
      <c r="I10" t="s">
        <v>64</v>
      </c>
      <c r="J10">
        <v>1.0891506568348246</v>
      </c>
      <c r="K10" t="s">
        <v>64</v>
      </c>
      <c r="L10">
        <v>1.8290796817153434</v>
      </c>
      <c r="M10" t="s">
        <v>64</v>
      </c>
      <c r="N10">
        <v>2.4261686049805742</v>
      </c>
      <c r="O10" t="s">
        <v>64</v>
      </c>
      <c r="P10">
        <v>-0.84527180760884113</v>
      </c>
    </row>
    <row r="11" spans="1:16" x14ac:dyDescent="0.35">
      <c r="A11" t="s">
        <v>65</v>
      </c>
      <c r="B11">
        <v>9871021</v>
      </c>
      <c r="C11" t="s">
        <v>65</v>
      </c>
      <c r="D11">
        <v>1504054</v>
      </c>
      <c r="E11" t="s">
        <v>65</v>
      </c>
      <c r="F11">
        <v>943130</v>
      </c>
      <c r="G11" t="s">
        <v>65</v>
      </c>
      <c r="H11">
        <v>83179</v>
      </c>
      <c r="I11" t="s">
        <v>65</v>
      </c>
      <c r="J11">
        <v>9021067</v>
      </c>
      <c r="K11" t="s">
        <v>65</v>
      </c>
      <c r="L11">
        <v>1884799</v>
      </c>
      <c r="M11" t="s">
        <v>65</v>
      </c>
      <c r="N11">
        <v>4634831</v>
      </c>
      <c r="O11" t="s">
        <v>65</v>
      </c>
      <c r="P11">
        <v>339</v>
      </c>
    </row>
    <row r="12" spans="1:16" x14ac:dyDescent="0.35">
      <c r="A12" t="s">
        <v>66</v>
      </c>
      <c r="B12">
        <v>6591</v>
      </c>
      <c r="C12" t="s">
        <v>66</v>
      </c>
      <c r="D12">
        <v>483</v>
      </c>
      <c r="E12" t="s">
        <v>66</v>
      </c>
      <c r="F12">
        <v>254</v>
      </c>
      <c r="G12" t="s">
        <v>66</v>
      </c>
      <c r="H12">
        <v>21208</v>
      </c>
      <c r="I12" t="s">
        <v>66</v>
      </c>
      <c r="J12">
        <v>6154</v>
      </c>
      <c r="K12" t="s">
        <v>66</v>
      </c>
      <c r="L12">
        <v>15</v>
      </c>
      <c r="M12" t="s">
        <v>66</v>
      </c>
      <c r="N12">
        <v>1227</v>
      </c>
      <c r="O12" t="s">
        <v>66</v>
      </c>
      <c r="P12">
        <v>774</v>
      </c>
    </row>
    <row r="13" spans="1:16" x14ac:dyDescent="0.35">
      <c r="A13" t="s">
        <v>67</v>
      </c>
      <c r="B13">
        <v>9877612</v>
      </c>
      <c r="C13" t="s">
        <v>67</v>
      </c>
      <c r="D13">
        <v>1504537</v>
      </c>
      <c r="E13" t="s">
        <v>67</v>
      </c>
      <c r="F13">
        <v>943384</v>
      </c>
      <c r="G13" t="s">
        <v>67</v>
      </c>
      <c r="H13">
        <v>104387</v>
      </c>
      <c r="I13" t="s">
        <v>67</v>
      </c>
      <c r="J13">
        <v>9027221</v>
      </c>
      <c r="K13" t="s">
        <v>67</v>
      </c>
      <c r="L13">
        <v>1884814</v>
      </c>
      <c r="M13" t="s">
        <v>67</v>
      </c>
      <c r="N13">
        <v>4636058</v>
      </c>
      <c r="O13" t="s">
        <v>67</v>
      </c>
      <c r="P13">
        <v>1113</v>
      </c>
    </row>
    <row r="14" spans="1:16" x14ac:dyDescent="0.35">
      <c r="A14" t="s">
        <v>68</v>
      </c>
      <c r="B14">
        <v>94284301</v>
      </c>
      <c r="C14" t="s">
        <v>68</v>
      </c>
      <c r="D14">
        <v>10743705</v>
      </c>
      <c r="E14" t="s">
        <v>68</v>
      </c>
      <c r="F14">
        <v>6160136</v>
      </c>
      <c r="G14" t="s">
        <v>68</v>
      </c>
      <c r="H14">
        <v>1812851</v>
      </c>
      <c r="I14" t="s">
        <v>68</v>
      </c>
      <c r="J14">
        <v>88437826</v>
      </c>
      <c r="K14" t="s">
        <v>68</v>
      </c>
      <c r="L14">
        <v>12106558</v>
      </c>
      <c r="M14" t="s">
        <v>68</v>
      </c>
      <c r="N14">
        <v>24669225</v>
      </c>
      <c r="O14" t="s">
        <v>68</v>
      </c>
      <c r="P14">
        <v>36555</v>
      </c>
    </row>
    <row r="15" spans="1:16" x14ac:dyDescent="0.35">
      <c r="A15" t="s">
        <v>69</v>
      </c>
      <c r="B15">
        <v>37</v>
      </c>
      <c r="C15" t="s">
        <v>69</v>
      </c>
      <c r="D15">
        <v>37</v>
      </c>
      <c r="E15" t="s">
        <v>69</v>
      </c>
      <c r="F15">
        <v>37</v>
      </c>
      <c r="G15" t="s">
        <v>69</v>
      </c>
      <c r="H15">
        <v>37</v>
      </c>
      <c r="I15" t="s">
        <v>69</v>
      </c>
      <c r="J15">
        <v>37</v>
      </c>
      <c r="K15" t="s">
        <v>69</v>
      </c>
      <c r="L15">
        <v>37</v>
      </c>
      <c r="M15" t="s">
        <v>69</v>
      </c>
      <c r="N15">
        <v>37</v>
      </c>
      <c r="O15" t="s">
        <v>69</v>
      </c>
      <c r="P15">
        <v>37</v>
      </c>
    </row>
    <row r="16" spans="1:16" x14ac:dyDescent="0.35">
      <c r="A16" t="s">
        <v>70</v>
      </c>
      <c r="B16">
        <v>9877612</v>
      </c>
      <c r="C16" t="s">
        <v>70</v>
      </c>
      <c r="D16">
        <v>1504537</v>
      </c>
      <c r="E16" t="s">
        <v>70</v>
      </c>
      <c r="F16">
        <v>943384</v>
      </c>
      <c r="G16" t="s">
        <v>70</v>
      </c>
      <c r="H16">
        <v>104387</v>
      </c>
      <c r="I16" t="s">
        <v>70</v>
      </c>
      <c r="J16">
        <v>9027221</v>
      </c>
      <c r="K16" t="s">
        <v>70</v>
      </c>
      <c r="L16">
        <v>1884814</v>
      </c>
      <c r="M16" t="s">
        <v>70</v>
      </c>
      <c r="N16">
        <v>4636058</v>
      </c>
      <c r="O16" t="s">
        <v>70</v>
      </c>
      <c r="P16">
        <v>1113</v>
      </c>
    </row>
    <row r="17" spans="1:16" x14ac:dyDescent="0.35">
      <c r="A17" t="s">
        <v>71</v>
      </c>
      <c r="B17">
        <v>6591</v>
      </c>
      <c r="C17" t="s">
        <v>71</v>
      </c>
      <c r="D17">
        <v>483</v>
      </c>
      <c r="E17" t="s">
        <v>71</v>
      </c>
      <c r="F17">
        <v>254</v>
      </c>
      <c r="G17" t="s">
        <v>71</v>
      </c>
      <c r="H17">
        <v>21208</v>
      </c>
      <c r="I17" t="s">
        <v>71</v>
      </c>
      <c r="J17">
        <v>6154</v>
      </c>
      <c r="K17" t="s">
        <v>71</v>
      </c>
      <c r="L17">
        <v>15</v>
      </c>
      <c r="M17" t="s">
        <v>71</v>
      </c>
      <c r="N17">
        <v>1227</v>
      </c>
      <c r="O17" t="s">
        <v>71</v>
      </c>
      <c r="P17">
        <v>774</v>
      </c>
    </row>
    <row r="18" spans="1:16" ht="15" thickBot="1" x14ac:dyDescent="0.4">
      <c r="A18" s="3" t="s">
        <v>137</v>
      </c>
      <c r="B18" s="3">
        <v>995572.0411040769</v>
      </c>
      <c r="C18" s="3" t="s">
        <v>137</v>
      </c>
      <c r="D18" s="3">
        <v>127975.39367604964</v>
      </c>
      <c r="E18" s="3" t="s">
        <v>137</v>
      </c>
      <c r="F18" s="3">
        <v>83286.538434677801</v>
      </c>
      <c r="G18" s="3" t="s">
        <v>72</v>
      </c>
      <c r="H18" s="3">
        <v>6425.4868007858204</v>
      </c>
      <c r="I18" s="3" t="s">
        <v>137</v>
      </c>
      <c r="J18" s="3">
        <v>925302.05770507758</v>
      </c>
      <c r="K18" s="3" t="s">
        <v>137</v>
      </c>
      <c r="L18" s="3">
        <v>137896.07052174857</v>
      </c>
      <c r="M18" s="3" t="s">
        <v>137</v>
      </c>
      <c r="N18" s="3">
        <v>336137.75384926068</v>
      </c>
      <c r="O18" s="3" t="s">
        <v>137</v>
      </c>
      <c r="P18" s="3">
        <v>22.891974447287684</v>
      </c>
    </row>
    <row r="20" spans="1:16" ht="15" thickBot="1" x14ac:dyDescent="0.4"/>
    <row r="21" spans="1:16" ht="21" customHeight="1" x14ac:dyDescent="0.35">
      <c r="A21" s="13" t="s">
        <v>56</v>
      </c>
      <c r="B21" s="13"/>
      <c r="C21" s="13" t="s">
        <v>49</v>
      </c>
      <c r="D21" s="13"/>
      <c r="E21" s="13" t="s">
        <v>50</v>
      </c>
      <c r="F21" s="13"/>
      <c r="G21" s="13" t="s">
        <v>51</v>
      </c>
      <c r="H21" s="13"/>
      <c r="I21" s="13" t="s">
        <v>52</v>
      </c>
      <c r="J21" s="13"/>
      <c r="K21" s="13" t="s">
        <v>53</v>
      </c>
      <c r="L21" s="13"/>
      <c r="M21" s="13" t="s">
        <v>54</v>
      </c>
      <c r="N21" s="13"/>
    </row>
    <row r="23" spans="1:16" x14ac:dyDescent="0.35">
      <c r="A23" t="s">
        <v>57</v>
      </c>
      <c r="B23">
        <v>656620.62162162166</v>
      </c>
      <c r="C23" t="s">
        <v>57</v>
      </c>
      <c r="D23">
        <v>1020418.1891891892</v>
      </c>
      <c r="E23" t="s">
        <v>57</v>
      </c>
      <c r="F23">
        <v>986662.86486486485</v>
      </c>
      <c r="G23" t="s">
        <v>57</v>
      </c>
      <c r="H23">
        <v>1779047.8648648649</v>
      </c>
      <c r="I23" t="s">
        <v>57</v>
      </c>
      <c r="J23">
        <v>206192.72972972973</v>
      </c>
      <c r="K23" t="s">
        <v>57</v>
      </c>
      <c r="L23">
        <v>345212.86486486485</v>
      </c>
      <c r="M23" t="s">
        <v>57</v>
      </c>
      <c r="N23">
        <v>2024947.5405405406</v>
      </c>
    </row>
    <row r="24" spans="1:16" x14ac:dyDescent="0.35">
      <c r="A24" t="s">
        <v>58</v>
      </c>
      <c r="B24">
        <v>129037.25741466929</v>
      </c>
      <c r="C24" t="s">
        <v>58</v>
      </c>
      <c r="D24">
        <v>211723.22197688432</v>
      </c>
      <c r="E24" t="s">
        <v>58</v>
      </c>
      <c r="F24">
        <v>251402.85415890766</v>
      </c>
      <c r="G24" t="s">
        <v>58</v>
      </c>
      <c r="H24">
        <v>486523.1739100166</v>
      </c>
      <c r="I24" t="s">
        <v>58</v>
      </c>
      <c r="J24">
        <v>48333.472468620006</v>
      </c>
      <c r="K24" t="s">
        <v>58</v>
      </c>
      <c r="L24">
        <v>79657.46115260027</v>
      </c>
      <c r="M24" t="s">
        <v>58</v>
      </c>
      <c r="N24">
        <v>439223.56353574997</v>
      </c>
    </row>
    <row r="25" spans="1:16" x14ac:dyDescent="0.35">
      <c r="A25" t="s">
        <v>59</v>
      </c>
      <c r="B25">
        <v>394920</v>
      </c>
      <c r="C25" t="s">
        <v>59</v>
      </c>
      <c r="D25">
        <v>455677</v>
      </c>
      <c r="E25" t="s">
        <v>59</v>
      </c>
      <c r="F25">
        <v>535972</v>
      </c>
      <c r="G25" t="s">
        <v>59</v>
      </c>
      <c r="H25">
        <v>300882</v>
      </c>
      <c r="I25" t="s">
        <v>59</v>
      </c>
      <c r="J25">
        <v>68558</v>
      </c>
      <c r="K25" t="s">
        <v>59</v>
      </c>
      <c r="L25">
        <v>104148</v>
      </c>
      <c r="M25" t="s">
        <v>59</v>
      </c>
      <c r="N25">
        <v>557537</v>
      </c>
    </row>
    <row r="26" spans="1:16" x14ac:dyDescent="0.35">
      <c r="A26" t="s">
        <v>60</v>
      </c>
      <c r="B26" t="e">
        <v>#N/A</v>
      </c>
      <c r="C26" t="s">
        <v>60</v>
      </c>
      <c r="D26" t="e">
        <v>#N/A</v>
      </c>
      <c r="E26" t="s">
        <v>60</v>
      </c>
      <c r="F26" t="e">
        <v>#N/A</v>
      </c>
      <c r="G26" t="s">
        <v>60</v>
      </c>
      <c r="H26" t="e">
        <v>#N/A</v>
      </c>
      <c r="I26" t="s">
        <v>60</v>
      </c>
      <c r="J26" t="e">
        <v>#N/A</v>
      </c>
      <c r="K26" t="s">
        <v>60</v>
      </c>
      <c r="L26" t="e">
        <v>#N/A</v>
      </c>
      <c r="M26" t="s">
        <v>60</v>
      </c>
      <c r="N26" t="e">
        <v>#N/A</v>
      </c>
    </row>
    <row r="27" spans="1:16" x14ac:dyDescent="0.35">
      <c r="A27" t="s">
        <v>61</v>
      </c>
      <c r="B27">
        <v>784902.99441439647</v>
      </c>
      <c r="C27" t="s">
        <v>61</v>
      </c>
      <c r="D27">
        <v>1287862.0814350045</v>
      </c>
      <c r="E27" t="s">
        <v>61</v>
      </c>
      <c r="F27">
        <v>1529223.8612878313</v>
      </c>
      <c r="G27" t="s">
        <v>61</v>
      </c>
      <c r="H27">
        <v>2959404.9323816132</v>
      </c>
      <c r="I27" t="s">
        <v>61</v>
      </c>
      <c r="J27">
        <v>294001.03529132233</v>
      </c>
      <c r="K27" t="s">
        <v>61</v>
      </c>
      <c r="L27">
        <v>484537.41995772294</v>
      </c>
      <c r="M27" t="s">
        <v>61</v>
      </c>
      <c r="N27">
        <v>2671692.634699319</v>
      </c>
    </row>
    <row r="28" spans="1:16" x14ac:dyDescent="0.35">
      <c r="A28" t="s">
        <v>62</v>
      </c>
      <c r="B28">
        <v>616072710640.68616</v>
      </c>
      <c r="C28" t="s">
        <v>62</v>
      </c>
      <c r="D28">
        <v>1658588740798.1021</v>
      </c>
      <c r="E28" t="s">
        <v>62</v>
      </c>
      <c r="F28">
        <v>2338525617932.0645</v>
      </c>
      <c r="G28" t="s">
        <v>62</v>
      </c>
      <c r="H28">
        <v>8758077553804.6201</v>
      </c>
      <c r="I28" t="s">
        <v>62</v>
      </c>
      <c r="J28">
        <v>86436608752.36937</v>
      </c>
      <c r="K28" t="s">
        <v>62</v>
      </c>
      <c r="L28">
        <v>234776511339.28677</v>
      </c>
      <c r="M28" t="s">
        <v>62</v>
      </c>
      <c r="N28">
        <v>7137941534306.5889</v>
      </c>
    </row>
    <row r="29" spans="1:16" x14ac:dyDescent="0.35">
      <c r="A29" t="s">
        <v>63</v>
      </c>
      <c r="B29">
        <v>0.93511432524318039</v>
      </c>
      <c r="C29" t="s">
        <v>63</v>
      </c>
      <c r="D29">
        <v>1.1396267149513912</v>
      </c>
      <c r="E29" t="s">
        <v>63</v>
      </c>
      <c r="F29">
        <v>8.6927907855859985</v>
      </c>
      <c r="G29" t="s">
        <v>63</v>
      </c>
      <c r="H29">
        <v>3.1294567371331325</v>
      </c>
      <c r="I29" t="s">
        <v>63</v>
      </c>
      <c r="J29">
        <v>3.4576084254711121</v>
      </c>
      <c r="K29" t="s">
        <v>63</v>
      </c>
      <c r="L29">
        <v>6.0605186707170491</v>
      </c>
      <c r="M29" t="s">
        <v>63</v>
      </c>
      <c r="N29">
        <v>1.7251961995503731</v>
      </c>
    </row>
    <row r="30" spans="1:16" x14ac:dyDescent="0.35">
      <c r="A30" t="s">
        <v>64</v>
      </c>
      <c r="B30">
        <v>1.2888233760124677</v>
      </c>
      <c r="C30" t="s">
        <v>64</v>
      </c>
      <c r="D30">
        <v>1.4033785533818564</v>
      </c>
      <c r="E30" t="s">
        <v>64</v>
      </c>
      <c r="F30">
        <v>2.7422553262545137</v>
      </c>
      <c r="G30" t="s">
        <v>64</v>
      </c>
      <c r="H30">
        <v>1.9820824236369898</v>
      </c>
      <c r="I30" t="s">
        <v>64</v>
      </c>
      <c r="J30">
        <v>1.890618769896804</v>
      </c>
      <c r="K30" t="s">
        <v>64</v>
      </c>
      <c r="L30">
        <v>2.2215573074482782</v>
      </c>
      <c r="M30" t="s">
        <v>64</v>
      </c>
      <c r="N30">
        <v>1.5659717922633973</v>
      </c>
    </row>
    <row r="31" spans="1:16" x14ac:dyDescent="0.35">
      <c r="A31" t="s">
        <v>65</v>
      </c>
      <c r="B31">
        <v>2810861</v>
      </c>
      <c r="C31" t="s">
        <v>65</v>
      </c>
      <c r="D31">
        <v>4687731</v>
      </c>
      <c r="E31" t="s">
        <v>65</v>
      </c>
      <c r="F31">
        <v>7425678</v>
      </c>
      <c r="G31" t="s">
        <v>65</v>
      </c>
      <c r="H31">
        <v>11252931</v>
      </c>
      <c r="I31" t="s">
        <v>65</v>
      </c>
      <c r="J31">
        <v>1197805</v>
      </c>
      <c r="K31" t="s">
        <v>65</v>
      </c>
      <c r="L31">
        <v>2260207</v>
      </c>
      <c r="M31" t="s">
        <v>65</v>
      </c>
      <c r="N31">
        <v>9580813</v>
      </c>
    </row>
    <row r="32" spans="1:16" x14ac:dyDescent="0.35">
      <c r="A32" t="s">
        <v>66</v>
      </c>
      <c r="B32">
        <v>1969</v>
      </c>
      <c r="C32" t="s">
        <v>66</v>
      </c>
      <c r="D32">
        <v>3833</v>
      </c>
      <c r="E32" t="s">
        <v>66</v>
      </c>
      <c r="F32">
        <v>1009</v>
      </c>
      <c r="G32" t="s">
        <v>66</v>
      </c>
      <c r="H32">
        <v>2420</v>
      </c>
      <c r="I32" t="s">
        <v>66</v>
      </c>
      <c r="J32">
        <v>251</v>
      </c>
      <c r="K32" t="s">
        <v>66</v>
      </c>
      <c r="L32">
        <v>89</v>
      </c>
      <c r="M32" t="s">
        <v>66</v>
      </c>
      <c r="N32">
        <v>4156</v>
      </c>
    </row>
    <row r="33" spans="1:14" x14ac:dyDescent="0.35">
      <c r="A33" t="s">
        <v>67</v>
      </c>
      <c r="B33">
        <v>2812830</v>
      </c>
      <c r="C33" t="s">
        <v>67</v>
      </c>
      <c r="D33">
        <v>4691564</v>
      </c>
      <c r="E33" t="s">
        <v>67</v>
      </c>
      <c r="F33">
        <v>7426687</v>
      </c>
      <c r="G33" t="s">
        <v>67</v>
      </c>
      <c r="H33">
        <v>11255351</v>
      </c>
      <c r="I33" t="s">
        <v>67</v>
      </c>
      <c r="J33">
        <v>1198056</v>
      </c>
      <c r="K33" t="s">
        <v>67</v>
      </c>
      <c r="L33">
        <v>2260296</v>
      </c>
      <c r="M33" t="s">
        <v>67</v>
      </c>
      <c r="N33">
        <v>9584969</v>
      </c>
    </row>
    <row r="34" spans="1:14" x14ac:dyDescent="0.35">
      <c r="A34" t="s">
        <v>68</v>
      </c>
      <c r="B34">
        <v>24294963</v>
      </c>
      <c r="C34" t="s">
        <v>68</v>
      </c>
      <c r="D34">
        <v>37755473</v>
      </c>
      <c r="E34" t="s">
        <v>68</v>
      </c>
      <c r="F34">
        <v>36506526</v>
      </c>
      <c r="G34" t="s">
        <v>68</v>
      </c>
      <c r="H34">
        <v>65824771</v>
      </c>
      <c r="I34" t="s">
        <v>68</v>
      </c>
      <c r="J34">
        <v>7629131</v>
      </c>
      <c r="K34" t="s">
        <v>68</v>
      </c>
      <c r="L34">
        <v>12772876</v>
      </c>
      <c r="M34" t="s">
        <v>68</v>
      </c>
      <c r="N34">
        <v>74923059</v>
      </c>
    </row>
    <row r="35" spans="1:14" x14ac:dyDescent="0.35">
      <c r="A35" t="s">
        <v>69</v>
      </c>
      <c r="B35">
        <v>37</v>
      </c>
      <c r="C35" t="s">
        <v>69</v>
      </c>
      <c r="D35">
        <v>37</v>
      </c>
      <c r="E35" t="s">
        <v>69</v>
      </c>
      <c r="F35">
        <v>37</v>
      </c>
      <c r="G35" t="s">
        <v>69</v>
      </c>
      <c r="H35">
        <v>37</v>
      </c>
      <c r="I35" t="s">
        <v>69</v>
      </c>
      <c r="J35">
        <v>37</v>
      </c>
      <c r="K35" t="s">
        <v>69</v>
      </c>
      <c r="L35">
        <v>37</v>
      </c>
      <c r="M35" t="s">
        <v>69</v>
      </c>
      <c r="N35">
        <v>37</v>
      </c>
    </row>
    <row r="36" spans="1:14" x14ac:dyDescent="0.35">
      <c r="A36" t="s">
        <v>70</v>
      </c>
      <c r="B36">
        <v>2812830</v>
      </c>
      <c r="C36" t="s">
        <v>70</v>
      </c>
      <c r="D36">
        <v>4691564</v>
      </c>
      <c r="E36" t="s">
        <v>70</v>
      </c>
      <c r="F36">
        <v>7426687</v>
      </c>
      <c r="G36" t="s">
        <v>70</v>
      </c>
      <c r="H36">
        <v>11255351</v>
      </c>
      <c r="I36" t="s">
        <v>70</v>
      </c>
      <c r="J36">
        <v>1198056</v>
      </c>
      <c r="K36" t="s">
        <v>70</v>
      </c>
      <c r="L36">
        <v>2260296</v>
      </c>
      <c r="M36" t="s">
        <v>70</v>
      </c>
      <c r="N36">
        <v>9584969</v>
      </c>
    </row>
    <row r="37" spans="1:14" x14ac:dyDescent="0.35">
      <c r="A37" t="s">
        <v>71</v>
      </c>
      <c r="B37">
        <v>1969</v>
      </c>
      <c r="C37" t="s">
        <v>71</v>
      </c>
      <c r="D37">
        <v>3833</v>
      </c>
      <c r="E37" t="s">
        <v>71</v>
      </c>
      <c r="F37">
        <v>1009</v>
      </c>
      <c r="G37" t="s">
        <v>71</v>
      </c>
      <c r="H37">
        <v>2420</v>
      </c>
      <c r="I37" t="s">
        <v>71</v>
      </c>
      <c r="J37">
        <v>251</v>
      </c>
      <c r="K37" t="s">
        <v>71</v>
      </c>
      <c r="L37">
        <v>89</v>
      </c>
      <c r="M37" t="s">
        <v>71</v>
      </c>
      <c r="N37">
        <v>4156</v>
      </c>
    </row>
    <row r="38" spans="1:14" ht="15" thickBot="1" x14ac:dyDescent="0.4">
      <c r="A38" s="3" t="s">
        <v>137</v>
      </c>
      <c r="B38" s="3">
        <v>261699.68766566092</v>
      </c>
      <c r="C38" s="3" t="s">
        <v>137</v>
      </c>
      <c r="D38" s="3">
        <v>429394.59635957133</v>
      </c>
      <c r="E38" s="3" t="s">
        <v>137</v>
      </c>
      <c r="F38" s="3">
        <v>509868.62034904369</v>
      </c>
      <c r="G38" s="3" t="s">
        <v>137</v>
      </c>
      <c r="H38" s="3">
        <v>986714.73034487292</v>
      </c>
      <c r="I38" s="3" t="s">
        <v>137</v>
      </c>
      <c r="J38" s="3">
        <v>98024.825560161989</v>
      </c>
      <c r="K38" s="3" t="s">
        <v>137</v>
      </c>
      <c r="L38" s="3">
        <v>161552.81909692186</v>
      </c>
      <c r="M38" s="3" t="s">
        <v>137</v>
      </c>
      <c r="N38" s="3">
        <v>890786.67429611017</v>
      </c>
    </row>
  </sheetData>
  <mergeCells count="15">
    <mergeCell ref="O1:P1"/>
    <mergeCell ref="K21:L21"/>
    <mergeCell ref="M21:N21"/>
    <mergeCell ref="M1:N1"/>
    <mergeCell ref="A1:B1"/>
    <mergeCell ref="C1:D1"/>
    <mergeCell ref="E1:F1"/>
    <mergeCell ref="G1:H1"/>
    <mergeCell ref="I1:J1"/>
    <mergeCell ref="K1:L1"/>
    <mergeCell ref="A21:B21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0F63-40BA-411B-8C65-84BA1F100C5D}">
  <dimension ref="A1:E14"/>
  <sheetViews>
    <sheetView workbookViewId="0">
      <selection activeCell="H5" sqref="H5"/>
    </sheetView>
  </sheetViews>
  <sheetFormatPr defaultRowHeight="14.5" x14ac:dyDescent="0.35"/>
  <cols>
    <col min="1" max="1" width="45.81640625" customWidth="1"/>
    <col min="2" max="2" width="10.36328125" customWidth="1"/>
    <col min="3" max="3" width="16.1796875" customWidth="1"/>
    <col min="4" max="4" width="19.453125" customWidth="1"/>
    <col min="5" max="5" width="12" customWidth="1"/>
    <col min="7" max="7" width="12.1796875" customWidth="1"/>
    <col min="8" max="8" width="9.90625" customWidth="1"/>
  </cols>
  <sheetData>
    <row r="1" spans="1:5" ht="15" customHeight="1" x14ac:dyDescent="0.35">
      <c r="B1" t="s">
        <v>57</v>
      </c>
      <c r="C1" t="s">
        <v>61</v>
      </c>
      <c r="D1" t="s">
        <v>76</v>
      </c>
      <c r="E1" t="s">
        <v>150</v>
      </c>
    </row>
    <row r="2" spans="1:5" x14ac:dyDescent="0.35">
      <c r="A2" t="s">
        <v>47</v>
      </c>
      <c r="B2">
        <v>2390211.5135135134</v>
      </c>
      <c r="C2">
        <v>2775212.9255820136</v>
      </c>
      <c r="D2">
        <f t="shared" ref="D2:D9" si="0">(C2/B2)*100</f>
        <v>116.10742019657347</v>
      </c>
      <c r="E2">
        <v>1</v>
      </c>
    </row>
    <row r="3" spans="1:5" x14ac:dyDescent="0.35">
      <c r="A3" t="s">
        <v>56</v>
      </c>
      <c r="B3">
        <v>656620.62162162166</v>
      </c>
      <c r="C3">
        <v>784902.99441439647</v>
      </c>
      <c r="D3">
        <f t="shared" si="0"/>
        <v>119.53675662454258</v>
      </c>
      <c r="E3">
        <v>2</v>
      </c>
    </row>
    <row r="4" spans="1:5" ht="15" customHeight="1" x14ac:dyDescent="0.35">
      <c r="A4" t="s">
        <v>49</v>
      </c>
      <c r="B4">
        <v>1020418.1891891892</v>
      </c>
      <c r="C4">
        <v>1287862.0814350045</v>
      </c>
      <c r="D4">
        <f t="shared" si="0"/>
        <v>126.20924392364297</v>
      </c>
      <c r="E4">
        <v>3</v>
      </c>
    </row>
    <row r="5" spans="1:5" x14ac:dyDescent="0.35">
      <c r="A5" t="s">
        <v>48</v>
      </c>
      <c r="B5">
        <v>327204.2702702703</v>
      </c>
      <c r="C5">
        <v>413584.89815538801</v>
      </c>
      <c r="D5">
        <f t="shared" si="0"/>
        <v>126.39960285780117</v>
      </c>
      <c r="E5">
        <v>4</v>
      </c>
    </row>
    <row r="6" spans="1:5" ht="15" customHeight="1" x14ac:dyDescent="0.35">
      <c r="A6" t="s">
        <v>53</v>
      </c>
      <c r="B6">
        <v>345212.86486486485</v>
      </c>
      <c r="C6">
        <v>484537.41995772294</v>
      </c>
      <c r="D6">
        <f t="shared" si="0"/>
        <v>140.35902750825849</v>
      </c>
      <c r="E6">
        <v>5</v>
      </c>
    </row>
    <row r="7" spans="1:5" x14ac:dyDescent="0.35">
      <c r="A7" t="s">
        <v>52</v>
      </c>
      <c r="B7">
        <v>206192.72972972973</v>
      </c>
      <c r="C7">
        <v>294001.03529132233</v>
      </c>
      <c r="D7">
        <f t="shared" si="0"/>
        <v>142.58554880993557</v>
      </c>
      <c r="E7">
        <v>6</v>
      </c>
    </row>
    <row r="8" spans="1:5" x14ac:dyDescent="0.35">
      <c r="A8" t="s">
        <v>50</v>
      </c>
      <c r="B8">
        <v>986662.86486486485</v>
      </c>
      <c r="C8">
        <v>1529223.8612878313</v>
      </c>
      <c r="D8">
        <f t="shared" si="0"/>
        <v>154.98950206231555</v>
      </c>
      <c r="E8">
        <v>7</v>
      </c>
    </row>
    <row r="9" spans="1:5" x14ac:dyDescent="0.35">
      <c r="A9" t="s">
        <v>51</v>
      </c>
      <c r="B9">
        <v>1779047.8648648649</v>
      </c>
      <c r="C9">
        <v>2959404.9323816132</v>
      </c>
      <c r="D9">
        <f t="shared" si="0"/>
        <v>166.34768467044069</v>
      </c>
      <c r="E9">
        <v>8</v>
      </c>
    </row>
    <row r="12" spans="1:5" x14ac:dyDescent="0.35">
      <c r="A12" t="s">
        <v>138</v>
      </c>
      <c r="B12">
        <v>987.97297297297303</v>
      </c>
      <c r="C12">
        <v>68.658772396737675</v>
      </c>
      <c r="D12">
        <f>(C12/B12)*100</f>
        <v>6.9494585656662391</v>
      </c>
    </row>
    <row r="13" spans="1:5" ht="15" customHeight="1" x14ac:dyDescent="0.35">
      <c r="A13" t="s">
        <v>46</v>
      </c>
      <c r="B13">
        <v>48995.972972972973</v>
      </c>
      <c r="C13">
        <v>14372.101946492046</v>
      </c>
      <c r="D13">
        <f>(C13/B13)*100</f>
        <v>29.333231027823341</v>
      </c>
    </row>
    <row r="14" spans="1:5" ht="15" customHeight="1" x14ac:dyDescent="0.35">
      <c r="A14" t="s">
        <v>73</v>
      </c>
      <c r="B14">
        <v>2548224.3513513515</v>
      </c>
      <c r="C14">
        <v>2985970.2286544917</v>
      </c>
      <c r="D14">
        <f>(C14/B14)*100</f>
        <v>117.17846692230999</v>
      </c>
    </row>
  </sheetData>
  <sortState xmlns:xlrd2="http://schemas.microsoft.com/office/spreadsheetml/2017/richdata2" ref="A2:D9">
    <sortCondition ref="D2:D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29E1-3234-4063-BEB3-5D9F7AD66414}">
  <dimension ref="A1:C9"/>
  <sheetViews>
    <sheetView workbookViewId="0">
      <selection activeCell="B19" sqref="B19"/>
    </sheetView>
  </sheetViews>
  <sheetFormatPr defaultRowHeight="14.5" x14ac:dyDescent="0.35"/>
  <cols>
    <col min="1" max="1" width="62.1796875" bestFit="1" customWidth="1"/>
    <col min="2" max="2" width="11.81640625" bestFit="1" customWidth="1"/>
    <col min="3" max="3" width="7.36328125" bestFit="1" customWidth="1"/>
    <col min="4" max="4" width="61.81640625" bestFit="1" customWidth="1"/>
    <col min="7" max="7" width="61.81640625" bestFit="1" customWidth="1"/>
  </cols>
  <sheetData>
    <row r="1" spans="1:3" x14ac:dyDescent="0.35">
      <c r="B1" t="s">
        <v>151</v>
      </c>
      <c r="C1" t="s">
        <v>150</v>
      </c>
    </row>
    <row r="2" spans="1:3" x14ac:dyDescent="0.35">
      <c r="A2" s="1" t="s">
        <v>52</v>
      </c>
      <c r="B2">
        <v>2.3514531286969099E-2</v>
      </c>
      <c r="C2">
        <v>1</v>
      </c>
    </row>
    <row r="3" spans="1:3" x14ac:dyDescent="0.35">
      <c r="A3" s="1" t="s">
        <v>48</v>
      </c>
      <c r="B3">
        <v>3.7314870706572745E-2</v>
      </c>
      <c r="C3">
        <v>2</v>
      </c>
    </row>
    <row r="4" spans="1:3" x14ac:dyDescent="0.35">
      <c r="A4" s="1" t="s">
        <v>53</v>
      </c>
      <c r="B4">
        <v>3.9368598117738011E-2</v>
      </c>
      <c r="C4">
        <v>3</v>
      </c>
    </row>
    <row r="5" spans="1:3" x14ac:dyDescent="0.35">
      <c r="A5" s="1" t="s">
        <v>56</v>
      </c>
      <c r="B5">
        <v>7.4882010491005679E-2</v>
      </c>
      <c r="C5">
        <v>4</v>
      </c>
    </row>
    <row r="6" spans="1:3" x14ac:dyDescent="0.35">
      <c r="A6" s="1" t="s">
        <v>50</v>
      </c>
      <c r="B6">
        <v>0.11252052793503624</v>
      </c>
      <c r="C6">
        <v>5</v>
      </c>
    </row>
    <row r="7" spans="1:3" x14ac:dyDescent="0.35">
      <c r="A7" s="1" t="s">
        <v>49</v>
      </c>
      <c r="B7">
        <v>0.11637003626137984</v>
      </c>
      <c r="C7">
        <v>6</v>
      </c>
    </row>
    <row r="8" spans="1:3" x14ac:dyDescent="0.35">
      <c r="A8" s="1" t="s">
        <v>51</v>
      </c>
      <c r="B8">
        <v>0.20288531382369451</v>
      </c>
      <c r="C8">
        <v>7</v>
      </c>
    </row>
    <row r="9" spans="1:3" x14ac:dyDescent="0.35">
      <c r="A9" s="1" t="s">
        <v>47</v>
      </c>
      <c r="B9">
        <v>0.27258334224809211</v>
      </c>
      <c r="C9">
        <v>8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E8E7-E4D4-49A0-BED4-CFB8D717CD00}">
  <dimension ref="A1:E12"/>
  <sheetViews>
    <sheetView workbookViewId="0">
      <selection activeCell="D19" sqref="D19"/>
    </sheetView>
  </sheetViews>
  <sheetFormatPr defaultRowHeight="14.5" x14ac:dyDescent="0.35"/>
  <cols>
    <col min="1" max="1" width="61.81640625" bestFit="1" customWidth="1"/>
    <col min="6" max="6" width="25.26953125" bestFit="1" customWidth="1"/>
  </cols>
  <sheetData>
    <row r="1" spans="1:5" x14ac:dyDescent="0.35">
      <c r="B1" t="s">
        <v>139</v>
      </c>
      <c r="C1" t="s">
        <v>140</v>
      </c>
      <c r="D1" t="s">
        <v>142</v>
      </c>
      <c r="E1" t="s">
        <v>143</v>
      </c>
    </row>
    <row r="2" spans="1:5" x14ac:dyDescent="0.35">
      <c r="A2" t="s">
        <v>47</v>
      </c>
      <c r="B2">
        <v>1</v>
      </c>
      <c r="C2">
        <v>8</v>
      </c>
      <c r="D2">
        <f>C2-B2</f>
        <v>7</v>
      </c>
      <c r="E2">
        <f>D2^2</f>
        <v>49</v>
      </c>
    </row>
    <row r="3" spans="1:5" x14ac:dyDescent="0.35">
      <c r="A3" t="s">
        <v>56</v>
      </c>
      <c r="B3">
        <v>2</v>
      </c>
      <c r="C3">
        <v>4</v>
      </c>
      <c r="D3">
        <f t="shared" ref="D3:D9" si="0">C3-B3</f>
        <v>2</v>
      </c>
      <c r="E3">
        <f t="shared" ref="E3:E9" si="1">D3^2</f>
        <v>4</v>
      </c>
    </row>
    <row r="4" spans="1:5" x14ac:dyDescent="0.35">
      <c r="A4" t="s">
        <v>49</v>
      </c>
      <c r="B4">
        <v>3</v>
      </c>
      <c r="C4">
        <v>6</v>
      </c>
      <c r="D4">
        <f t="shared" si="0"/>
        <v>3</v>
      </c>
      <c r="E4">
        <f t="shared" si="1"/>
        <v>9</v>
      </c>
    </row>
    <row r="5" spans="1:5" x14ac:dyDescent="0.35">
      <c r="A5" t="s">
        <v>48</v>
      </c>
      <c r="B5">
        <v>4</v>
      </c>
      <c r="C5">
        <v>2</v>
      </c>
      <c r="D5">
        <f t="shared" si="0"/>
        <v>-2</v>
      </c>
      <c r="E5">
        <f t="shared" si="1"/>
        <v>4</v>
      </c>
    </row>
    <row r="6" spans="1:5" x14ac:dyDescent="0.35">
      <c r="A6" t="s">
        <v>53</v>
      </c>
      <c r="B6">
        <v>5</v>
      </c>
      <c r="C6">
        <v>3</v>
      </c>
      <c r="D6">
        <f t="shared" si="0"/>
        <v>-2</v>
      </c>
      <c r="E6">
        <f t="shared" si="1"/>
        <v>4</v>
      </c>
    </row>
    <row r="7" spans="1:5" x14ac:dyDescent="0.35">
      <c r="A7" t="s">
        <v>52</v>
      </c>
      <c r="B7">
        <v>6</v>
      </c>
      <c r="C7">
        <v>1</v>
      </c>
      <c r="D7">
        <f t="shared" si="0"/>
        <v>-5</v>
      </c>
      <c r="E7">
        <f t="shared" si="1"/>
        <v>25</v>
      </c>
    </row>
    <row r="8" spans="1:5" x14ac:dyDescent="0.35">
      <c r="A8" t="s">
        <v>50</v>
      </c>
      <c r="B8">
        <v>7</v>
      </c>
      <c r="C8">
        <v>5</v>
      </c>
      <c r="D8">
        <f t="shared" si="0"/>
        <v>-2</v>
      </c>
      <c r="E8">
        <f t="shared" si="1"/>
        <v>4</v>
      </c>
    </row>
    <row r="9" spans="1:5" x14ac:dyDescent="0.35">
      <c r="A9" t="s">
        <v>51</v>
      </c>
      <c r="B9">
        <v>8</v>
      </c>
      <c r="C9">
        <v>7</v>
      </c>
      <c r="D9">
        <f t="shared" si="0"/>
        <v>-1</v>
      </c>
      <c r="E9">
        <f t="shared" si="1"/>
        <v>1</v>
      </c>
    </row>
    <row r="10" spans="1:5" x14ac:dyDescent="0.35">
      <c r="E10">
        <f>SUM(E2:E9)</f>
        <v>100</v>
      </c>
    </row>
    <row r="12" spans="1:5" x14ac:dyDescent="0.35">
      <c r="A12" t="s">
        <v>141</v>
      </c>
      <c r="B12">
        <f>1-(6*100/(8*(8^2-1)))</f>
        <v>-0.19047619047619047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BFA2-3AA4-4CEA-95AE-40851ECF9DDF}">
  <dimension ref="A1:M104"/>
  <sheetViews>
    <sheetView workbookViewId="0">
      <selection activeCell="I1" sqref="I1"/>
    </sheetView>
  </sheetViews>
  <sheetFormatPr defaultRowHeight="14.5" x14ac:dyDescent="0.35"/>
  <cols>
    <col min="1" max="1" width="37.1796875" bestFit="1" customWidth="1"/>
    <col min="2" max="2" width="32.26953125" bestFit="1" customWidth="1"/>
    <col min="3" max="3" width="32.81640625" bestFit="1" customWidth="1"/>
    <col min="4" max="4" width="25" bestFit="1" customWidth="1"/>
    <col min="5" max="5" width="32.453125" bestFit="1" customWidth="1"/>
    <col min="6" max="6" width="16.7265625" customWidth="1"/>
    <col min="7" max="7" width="15.08984375" bestFit="1" customWidth="1"/>
  </cols>
  <sheetData>
    <row r="1" spans="1:7" x14ac:dyDescent="0.35">
      <c r="A1" s="1" t="s">
        <v>144</v>
      </c>
      <c r="B1" s="1" t="s">
        <v>47</v>
      </c>
      <c r="C1" s="1" t="s">
        <v>56</v>
      </c>
      <c r="D1" s="1" t="s">
        <v>49</v>
      </c>
      <c r="E1" s="1" t="s">
        <v>48</v>
      </c>
      <c r="F1" s="1" t="s">
        <v>53</v>
      </c>
      <c r="G1" s="1"/>
    </row>
    <row r="2" spans="1:7" x14ac:dyDescent="0.35">
      <c r="A2">
        <v>26993</v>
      </c>
      <c r="B2">
        <v>25141</v>
      </c>
      <c r="C2">
        <v>7211</v>
      </c>
      <c r="D2">
        <v>11206</v>
      </c>
      <c r="E2">
        <v>2826</v>
      </c>
      <c r="F2">
        <v>4580</v>
      </c>
    </row>
    <row r="3" spans="1:7" x14ac:dyDescent="0.35">
      <c r="A3">
        <v>6022989</v>
      </c>
      <c r="B3">
        <v>5840934</v>
      </c>
      <c r="C3">
        <v>1714352</v>
      </c>
      <c r="D3">
        <v>2943224</v>
      </c>
      <c r="E3">
        <v>1046817</v>
      </c>
      <c r="F3">
        <v>455138</v>
      </c>
    </row>
    <row r="4" spans="1:7" x14ac:dyDescent="0.35">
      <c r="A4">
        <v>120031</v>
      </c>
      <c r="B4">
        <v>112550</v>
      </c>
      <c r="C4">
        <v>43524</v>
      </c>
      <c r="D4">
        <v>60866</v>
      </c>
      <c r="E4">
        <v>6801</v>
      </c>
      <c r="F4">
        <v>7481</v>
      </c>
    </row>
    <row r="5" spans="1:7" x14ac:dyDescent="0.35">
      <c r="A5">
        <v>1564492</v>
      </c>
      <c r="B5">
        <v>1496141</v>
      </c>
      <c r="C5">
        <v>394920</v>
      </c>
      <c r="D5">
        <v>455677</v>
      </c>
      <c r="E5">
        <v>698705</v>
      </c>
      <c r="F5">
        <v>159487</v>
      </c>
    </row>
    <row r="6" spans="1:7" x14ac:dyDescent="0.35">
      <c r="A6">
        <v>7079545</v>
      </c>
      <c r="B6">
        <v>6757748</v>
      </c>
      <c r="C6">
        <v>459711</v>
      </c>
      <c r="D6">
        <v>1654959</v>
      </c>
      <c r="E6">
        <v>1884814</v>
      </c>
      <c r="F6">
        <v>551653</v>
      </c>
    </row>
    <row r="7" spans="1:7" x14ac:dyDescent="0.35">
      <c r="A7">
        <v>64656</v>
      </c>
      <c r="B7">
        <v>58537</v>
      </c>
      <c r="C7">
        <v>12239</v>
      </c>
      <c r="D7">
        <v>19956</v>
      </c>
      <c r="E7">
        <v>905</v>
      </c>
      <c r="F7">
        <v>23149</v>
      </c>
    </row>
    <row r="8" spans="1:7" x14ac:dyDescent="0.35">
      <c r="A8">
        <v>2771262</v>
      </c>
      <c r="B8">
        <v>2531130</v>
      </c>
      <c r="C8">
        <v>1570598</v>
      </c>
      <c r="D8">
        <v>1362916</v>
      </c>
      <c r="E8">
        <v>279073</v>
      </c>
      <c r="F8">
        <v>240133</v>
      </c>
    </row>
    <row r="9" spans="1:7" x14ac:dyDescent="0.35">
      <c r="A9">
        <v>14766</v>
      </c>
      <c r="B9">
        <v>14050</v>
      </c>
      <c r="C9">
        <v>1969</v>
      </c>
      <c r="D9">
        <v>6086</v>
      </c>
      <c r="E9">
        <v>3669</v>
      </c>
      <c r="F9">
        <v>5101</v>
      </c>
    </row>
    <row r="10" spans="1:7" x14ac:dyDescent="0.35">
      <c r="A10">
        <v>9819</v>
      </c>
      <c r="B10">
        <v>9507</v>
      </c>
      <c r="C10">
        <v>4000</v>
      </c>
      <c r="D10">
        <v>4987</v>
      </c>
      <c r="E10">
        <v>2909</v>
      </c>
      <c r="F10">
        <v>1662</v>
      </c>
    </row>
    <row r="11" spans="1:7" x14ac:dyDescent="0.35">
      <c r="A11">
        <v>1546751</v>
      </c>
      <c r="B11">
        <v>1450353</v>
      </c>
      <c r="C11">
        <v>722986</v>
      </c>
      <c r="D11">
        <v>753658</v>
      </c>
      <c r="E11">
        <v>350538</v>
      </c>
      <c r="F11">
        <v>78871</v>
      </c>
    </row>
    <row r="12" spans="1:7" x14ac:dyDescent="0.35">
      <c r="A12">
        <v>128971</v>
      </c>
      <c r="B12">
        <v>123506</v>
      </c>
      <c r="C12">
        <v>68857</v>
      </c>
      <c r="D12">
        <v>63028</v>
      </c>
      <c r="E12">
        <v>13480</v>
      </c>
      <c r="F12">
        <v>15302</v>
      </c>
    </row>
    <row r="13" spans="1:7" x14ac:dyDescent="0.35">
      <c r="A13">
        <v>6652364</v>
      </c>
      <c r="B13">
        <v>6431670</v>
      </c>
      <c r="C13">
        <v>1797084</v>
      </c>
      <c r="D13">
        <v>3452293</v>
      </c>
      <c r="E13">
        <v>346806</v>
      </c>
      <c r="F13">
        <v>504445</v>
      </c>
    </row>
    <row r="14" spans="1:7" x14ac:dyDescent="0.35">
      <c r="A14">
        <v>1711508</v>
      </c>
      <c r="B14">
        <v>1568883</v>
      </c>
      <c r="C14">
        <v>576986</v>
      </c>
      <c r="D14">
        <v>803890</v>
      </c>
      <c r="E14">
        <v>213939</v>
      </c>
      <c r="F14">
        <v>551054</v>
      </c>
    </row>
    <row r="15" spans="1:7" x14ac:dyDescent="0.35">
      <c r="A15">
        <v>811927</v>
      </c>
      <c r="B15">
        <v>777651</v>
      </c>
      <c r="C15">
        <v>188521</v>
      </c>
      <c r="D15">
        <v>177810</v>
      </c>
      <c r="E15">
        <v>81407</v>
      </c>
      <c r="F15">
        <v>74980</v>
      </c>
    </row>
    <row r="16" spans="1:7" x14ac:dyDescent="0.35">
      <c r="A16">
        <v>1077550</v>
      </c>
      <c r="B16">
        <v>991099</v>
      </c>
      <c r="C16">
        <v>351979</v>
      </c>
      <c r="D16">
        <v>376679</v>
      </c>
      <c r="E16">
        <v>71013</v>
      </c>
      <c r="F16">
        <v>271703</v>
      </c>
    </row>
    <row r="17" spans="1:8" x14ac:dyDescent="0.35">
      <c r="A17">
        <v>3319183</v>
      </c>
      <c r="B17">
        <v>3083222</v>
      </c>
      <c r="C17">
        <v>849459</v>
      </c>
      <c r="D17">
        <v>613498</v>
      </c>
      <c r="E17">
        <v>149442</v>
      </c>
      <c r="F17">
        <v>464056</v>
      </c>
    </row>
    <row r="18" spans="1:8" x14ac:dyDescent="0.35">
      <c r="A18">
        <v>3924546</v>
      </c>
      <c r="B18">
        <v>3763263</v>
      </c>
      <c r="C18">
        <v>627211</v>
      </c>
      <c r="D18">
        <v>1630747</v>
      </c>
      <c r="E18">
        <v>967696</v>
      </c>
      <c r="F18">
        <v>412167</v>
      </c>
    </row>
    <row r="19" spans="1:8" x14ac:dyDescent="0.35">
      <c r="A19">
        <v>3252585</v>
      </c>
      <c r="B19">
        <v>3068477</v>
      </c>
      <c r="C19">
        <v>1374677</v>
      </c>
      <c r="D19">
        <v>1877908</v>
      </c>
      <c r="E19">
        <v>454135</v>
      </c>
      <c r="F19">
        <v>981912</v>
      </c>
    </row>
    <row r="20" spans="1:8" x14ac:dyDescent="0.35">
      <c r="A20">
        <v>31750</v>
      </c>
      <c r="B20">
        <v>29404</v>
      </c>
      <c r="C20">
        <v>6159</v>
      </c>
      <c r="D20">
        <v>20091</v>
      </c>
      <c r="E20">
        <v>1613</v>
      </c>
      <c r="F20">
        <v>2566</v>
      </c>
    </row>
    <row r="21" spans="1:8" x14ac:dyDescent="0.35">
      <c r="A21">
        <v>6591</v>
      </c>
      <c r="B21">
        <v>6154</v>
      </c>
      <c r="C21">
        <v>1984</v>
      </c>
      <c r="D21">
        <v>3833</v>
      </c>
      <c r="E21">
        <v>15</v>
      </c>
      <c r="F21">
        <v>89</v>
      </c>
    </row>
    <row r="22" spans="1:8" x14ac:dyDescent="0.35">
      <c r="A22">
        <v>3698813</v>
      </c>
      <c r="B22">
        <v>3519259</v>
      </c>
      <c r="C22">
        <v>700261</v>
      </c>
      <c r="D22">
        <v>1077324</v>
      </c>
      <c r="E22">
        <v>377063</v>
      </c>
      <c r="F22">
        <v>1328700</v>
      </c>
    </row>
    <row r="23" spans="1:8" x14ac:dyDescent="0.35">
      <c r="A23">
        <v>9877612</v>
      </c>
      <c r="B23">
        <v>9027221</v>
      </c>
      <c r="C23">
        <v>2812830</v>
      </c>
      <c r="D23">
        <v>4055708</v>
      </c>
      <c r="E23">
        <v>654146</v>
      </c>
      <c r="F23">
        <v>1308293</v>
      </c>
    </row>
    <row r="24" spans="1:8" x14ac:dyDescent="0.35">
      <c r="A24">
        <v>182069</v>
      </c>
      <c r="B24">
        <v>170690</v>
      </c>
      <c r="C24">
        <v>44848</v>
      </c>
      <c r="D24">
        <v>60244</v>
      </c>
      <c r="E24">
        <v>69615</v>
      </c>
      <c r="F24">
        <v>14057</v>
      </c>
    </row>
    <row r="25" spans="1:8" ht="15" thickBot="1" x14ac:dyDescent="0.4">
      <c r="A25">
        <v>195359</v>
      </c>
      <c r="B25">
        <v>190256</v>
      </c>
      <c r="C25">
        <v>16037</v>
      </c>
      <c r="D25">
        <v>26242</v>
      </c>
      <c r="E25">
        <v>26242</v>
      </c>
      <c r="F25">
        <v>13850</v>
      </c>
    </row>
    <row r="26" spans="1:8" x14ac:dyDescent="0.35">
      <c r="A26">
        <v>66811</v>
      </c>
      <c r="B26">
        <v>63591</v>
      </c>
      <c r="C26">
        <v>15831</v>
      </c>
      <c r="D26">
        <v>22002</v>
      </c>
      <c r="E26">
        <v>2495</v>
      </c>
      <c r="F26">
        <v>9659</v>
      </c>
      <c r="H26" s="12"/>
    </row>
    <row r="27" spans="1:8" x14ac:dyDescent="0.35">
      <c r="A27">
        <v>76961</v>
      </c>
      <c r="B27">
        <v>74039</v>
      </c>
      <c r="C27">
        <v>18023</v>
      </c>
      <c r="D27">
        <v>35071</v>
      </c>
      <c r="E27">
        <v>13152</v>
      </c>
      <c r="F27">
        <v>3799</v>
      </c>
    </row>
    <row r="28" spans="1:8" x14ac:dyDescent="0.35">
      <c r="A28">
        <v>2465867</v>
      </c>
      <c r="B28">
        <v>2368208</v>
      </c>
      <c r="C28">
        <v>512705</v>
      </c>
      <c r="D28">
        <v>927752</v>
      </c>
      <c r="E28">
        <v>585948</v>
      </c>
      <c r="F28">
        <v>402840</v>
      </c>
    </row>
    <row r="29" spans="1:8" x14ac:dyDescent="0.35">
      <c r="A29">
        <v>110091</v>
      </c>
      <c r="B29">
        <v>105544</v>
      </c>
      <c r="C29">
        <v>48713</v>
      </c>
      <c r="D29">
        <v>72744</v>
      </c>
      <c r="E29">
        <v>14289</v>
      </c>
      <c r="F29">
        <v>455</v>
      </c>
    </row>
    <row r="30" spans="1:8" x14ac:dyDescent="0.35">
      <c r="A30">
        <v>3292981</v>
      </c>
      <c r="B30">
        <v>3125825</v>
      </c>
      <c r="C30">
        <v>1437545</v>
      </c>
      <c r="D30">
        <v>1287104</v>
      </c>
      <c r="E30">
        <v>442965</v>
      </c>
      <c r="F30">
        <v>735488</v>
      </c>
    </row>
    <row r="31" spans="1:8" ht="15" thickBot="1" x14ac:dyDescent="0.4">
      <c r="A31">
        <v>4722383</v>
      </c>
      <c r="B31">
        <v>4475569</v>
      </c>
      <c r="C31">
        <v>822715</v>
      </c>
      <c r="D31">
        <v>1332798</v>
      </c>
      <c r="E31">
        <v>329086</v>
      </c>
      <c r="F31">
        <v>641718</v>
      </c>
      <c r="H31" s="3"/>
    </row>
    <row r="32" spans="1:8" x14ac:dyDescent="0.35">
      <c r="A32">
        <v>65011</v>
      </c>
      <c r="B32">
        <v>63367</v>
      </c>
      <c r="C32">
        <v>11209</v>
      </c>
      <c r="D32">
        <v>21969</v>
      </c>
      <c r="E32">
        <v>7323</v>
      </c>
      <c r="F32">
        <v>1016</v>
      </c>
    </row>
    <row r="33" spans="1:8" ht="15" thickBot="1" x14ac:dyDescent="0.4">
      <c r="A33">
        <v>6797980</v>
      </c>
      <c r="B33">
        <v>6343186</v>
      </c>
      <c r="C33">
        <v>2656957</v>
      </c>
      <c r="D33">
        <v>4691564</v>
      </c>
      <c r="E33">
        <v>813843</v>
      </c>
      <c r="F33">
        <v>406921</v>
      </c>
    </row>
    <row r="34" spans="1:8" x14ac:dyDescent="0.35">
      <c r="A34">
        <v>3236348</v>
      </c>
      <c r="B34">
        <v>3145609</v>
      </c>
      <c r="C34">
        <v>967880</v>
      </c>
      <c r="D34">
        <v>1361081</v>
      </c>
      <c r="E34">
        <v>504104</v>
      </c>
      <c r="F34">
        <v>100821</v>
      </c>
      <c r="H34" s="6"/>
    </row>
    <row r="35" spans="1:8" x14ac:dyDescent="0.35">
      <c r="A35">
        <v>274461</v>
      </c>
      <c r="B35">
        <v>258210</v>
      </c>
      <c r="C35">
        <v>22571</v>
      </c>
      <c r="D35">
        <v>80352</v>
      </c>
      <c r="E35">
        <v>50559</v>
      </c>
      <c r="F35">
        <v>15348</v>
      </c>
    </row>
    <row r="36" spans="1:8" x14ac:dyDescent="0.35">
      <c r="A36">
        <v>9548597</v>
      </c>
      <c r="B36">
        <v>8902798</v>
      </c>
      <c r="C36">
        <v>2075782</v>
      </c>
      <c r="D36">
        <v>3275123</v>
      </c>
      <c r="E36">
        <v>968698</v>
      </c>
      <c r="F36">
        <v>2260296</v>
      </c>
    </row>
    <row r="37" spans="1:8" ht="15" thickBot="1" x14ac:dyDescent="0.4">
      <c r="A37">
        <v>747730</v>
      </c>
      <c r="B37">
        <v>702332</v>
      </c>
      <c r="C37">
        <v>197614</v>
      </c>
      <c r="D37">
        <v>251024</v>
      </c>
      <c r="E37">
        <v>77443</v>
      </c>
      <c r="F37">
        <v>104148</v>
      </c>
      <c r="H37" s="3"/>
    </row>
    <row r="38" spans="1:8" ht="15" thickBot="1" x14ac:dyDescent="0.4">
      <c r="A38">
        <v>8786948</v>
      </c>
      <c r="B38">
        <v>7762702</v>
      </c>
      <c r="C38">
        <v>1159015</v>
      </c>
      <c r="D38">
        <v>2884059</v>
      </c>
      <c r="E38">
        <v>592984</v>
      </c>
      <c r="F38">
        <v>619938</v>
      </c>
    </row>
    <row r="39" spans="1:8" x14ac:dyDescent="0.35">
      <c r="H39" s="6"/>
    </row>
    <row r="89" spans="1:13" ht="15" thickBot="1" x14ac:dyDescent="0.4">
      <c r="A89">
        <v>22</v>
      </c>
      <c r="B89">
        <v>9761756.6835209429</v>
      </c>
      <c r="C89">
        <v>115855.31647905707</v>
      </c>
      <c r="D89">
        <v>1.2154053569002206</v>
      </c>
      <c r="F89">
        <v>58.108108108108112</v>
      </c>
      <c r="J89" s="3"/>
      <c r="L89" s="3"/>
      <c r="M89" s="3"/>
    </row>
    <row r="90" spans="1:13" x14ac:dyDescent="0.35">
      <c r="A90">
        <v>23</v>
      </c>
      <c r="B90">
        <v>165673.81642341186</v>
      </c>
      <c r="C90">
        <v>16395.183576588141</v>
      </c>
      <c r="D90">
        <v>0.17199723372168138</v>
      </c>
      <c r="F90">
        <v>60.810810810810814</v>
      </c>
    </row>
    <row r="91" spans="1:13" x14ac:dyDescent="0.35">
      <c r="A91">
        <v>24</v>
      </c>
      <c r="B91">
        <v>200008.35688197566</v>
      </c>
      <c r="C91">
        <v>-4649.356881975662</v>
      </c>
      <c r="D91">
        <v>-4.8775088034182866E-2</v>
      </c>
      <c r="F91">
        <v>63.513513513513516</v>
      </c>
    </row>
    <row r="92" spans="1:13" x14ac:dyDescent="0.35">
      <c r="A92">
        <v>25</v>
      </c>
      <c r="B92">
        <v>62655.56297510986</v>
      </c>
      <c r="C92">
        <v>4155.4370248901396</v>
      </c>
      <c r="D92">
        <v>4.3593514512784287E-2</v>
      </c>
      <c r="F92">
        <v>66.216216216216225</v>
      </c>
    </row>
    <row r="93" spans="1:13" x14ac:dyDescent="0.35">
      <c r="A93">
        <v>26</v>
      </c>
      <c r="B93">
        <v>71686.33223020962</v>
      </c>
      <c r="C93">
        <v>5274.6677697903797</v>
      </c>
      <c r="D93">
        <v>5.5335047696590124E-2</v>
      </c>
      <c r="F93">
        <v>68.918918918918919</v>
      </c>
    </row>
    <row r="94" spans="1:13" x14ac:dyDescent="0.35">
      <c r="A94">
        <v>27</v>
      </c>
      <c r="B94">
        <v>2468156.0355463796</v>
      </c>
      <c r="C94">
        <v>-2289.0355463796295</v>
      </c>
      <c r="D94">
        <v>-2.4013624490920454E-2</v>
      </c>
      <c r="F94">
        <v>71.621621621621628</v>
      </c>
    </row>
    <row r="95" spans="1:13" x14ac:dyDescent="0.35">
      <c r="A95">
        <v>28</v>
      </c>
      <c r="B95">
        <v>104909.18499926291</v>
      </c>
      <c r="C95">
        <v>5181.8150007370859</v>
      </c>
      <c r="D95">
        <v>5.436095555873996E-2</v>
      </c>
      <c r="F95">
        <v>74.324324324324323</v>
      </c>
    </row>
    <row r="96" spans="1:13" x14ac:dyDescent="0.35">
      <c r="A96">
        <v>29</v>
      </c>
      <c r="B96">
        <v>3304161.2451995574</v>
      </c>
      <c r="C96">
        <v>-11180.245199557394</v>
      </c>
      <c r="D96">
        <v>-0.11728879019079286</v>
      </c>
      <c r="F96">
        <v>77.027027027027032</v>
      </c>
    </row>
    <row r="97" spans="1:6" x14ac:dyDescent="0.35">
      <c r="A97">
        <v>30</v>
      </c>
      <c r="B97">
        <v>4876965.6960869115</v>
      </c>
      <c r="C97">
        <v>-154582.69608691148</v>
      </c>
      <c r="D97">
        <v>-1.6216833427931101</v>
      </c>
      <c r="F97">
        <v>79.729729729729726</v>
      </c>
    </row>
    <row r="98" spans="1:6" x14ac:dyDescent="0.35">
      <c r="A98">
        <v>31</v>
      </c>
      <c r="B98">
        <v>61776.678627171998</v>
      </c>
      <c r="C98">
        <v>3234.3213728280025</v>
      </c>
      <c r="D98">
        <v>3.3930350733473939E-2</v>
      </c>
      <c r="F98">
        <v>82.432432432432435</v>
      </c>
    </row>
    <row r="99" spans="1:6" x14ac:dyDescent="0.35">
      <c r="A99">
        <v>32</v>
      </c>
      <c r="B99">
        <v>6708579.7818911551</v>
      </c>
      <c r="C99">
        <v>89400.218108844943</v>
      </c>
      <c r="D99">
        <v>0.93787240240442515</v>
      </c>
      <c r="F99">
        <v>85.13513513513513</v>
      </c>
    </row>
    <row r="100" spans="1:6" x14ac:dyDescent="0.35">
      <c r="A100">
        <v>33</v>
      </c>
      <c r="B100">
        <v>3349925.8869071086</v>
      </c>
      <c r="C100">
        <v>-113577.88690710859</v>
      </c>
      <c r="D100">
        <v>-1.1915134874044471</v>
      </c>
      <c r="F100">
        <v>87.837837837837839</v>
      </c>
    </row>
    <row r="101" spans="1:6" x14ac:dyDescent="0.35">
      <c r="A101">
        <v>34</v>
      </c>
      <c r="B101">
        <v>268925.57518798381</v>
      </c>
      <c r="C101">
        <v>5535.4248120161938</v>
      </c>
      <c r="D101">
        <v>5.8070576074590811E-2</v>
      </c>
      <c r="F101">
        <v>90.540540540540547</v>
      </c>
    </row>
    <row r="102" spans="1:6" x14ac:dyDescent="0.35">
      <c r="A102">
        <v>35</v>
      </c>
      <c r="B102">
        <v>9557579.1221393682</v>
      </c>
      <c r="C102">
        <v>-8982.1221393682063</v>
      </c>
      <c r="D102">
        <v>-9.4228902878994047E-2</v>
      </c>
      <c r="F102">
        <v>93.243243243243242</v>
      </c>
    </row>
    <row r="103" spans="1:6" x14ac:dyDescent="0.35">
      <c r="A103">
        <v>36</v>
      </c>
      <c r="B103">
        <v>749742.37271289784</v>
      </c>
      <c r="C103">
        <v>-2012.3727128978353</v>
      </c>
      <c r="D103">
        <v>-2.1111232955614855E-2</v>
      </c>
      <c r="F103">
        <v>95.945945945945951</v>
      </c>
    </row>
    <row r="104" spans="1:6" ht="15" thickBot="1" x14ac:dyDescent="0.4">
      <c r="A104" s="3">
        <v>37</v>
      </c>
      <c r="B104" s="3">
        <v>8466271.8141819052</v>
      </c>
      <c r="C104" s="3">
        <v>320676.18581809476</v>
      </c>
      <c r="D104" s="3">
        <v>3.3641231660188637</v>
      </c>
      <c r="F104" s="3">
        <v>98.648648648648646</v>
      </c>
    </row>
  </sheetData>
  <sortState xmlns:xlrd2="http://schemas.microsoft.com/office/spreadsheetml/2017/richdata2" ref="O31:O67">
    <sortCondition ref="O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760F-3E69-4C42-8941-D4BE8099EBF7}">
  <dimension ref="A1:AM115"/>
  <sheetViews>
    <sheetView topLeftCell="H7" workbookViewId="0">
      <selection activeCell="G1" sqref="G1:G1048576"/>
    </sheetView>
  </sheetViews>
  <sheetFormatPr defaultRowHeight="14.5" x14ac:dyDescent="0.35"/>
  <cols>
    <col min="1" max="1" width="27.453125" bestFit="1" customWidth="1"/>
    <col min="2" max="2" width="15.08984375" bestFit="1" customWidth="1"/>
    <col min="3" max="3" width="32.453125" bestFit="1" customWidth="1"/>
    <col min="5" max="5" width="32.81640625" bestFit="1" customWidth="1"/>
    <col min="6" max="6" width="25.36328125" bestFit="1" customWidth="1"/>
    <col min="7" max="7" width="25" bestFit="1" customWidth="1"/>
  </cols>
  <sheetData>
    <row r="1" spans="1:36" x14ac:dyDescent="0.35">
      <c r="A1" s="1" t="s">
        <v>145</v>
      </c>
      <c r="B1" s="1" t="s">
        <v>52</v>
      </c>
      <c r="C1" s="1" t="s">
        <v>48</v>
      </c>
      <c r="D1" s="1" t="s">
        <v>53</v>
      </c>
      <c r="E1" s="1" t="s">
        <v>56</v>
      </c>
      <c r="F1" s="1" t="s">
        <v>50</v>
      </c>
      <c r="G1" s="1"/>
    </row>
    <row r="2" spans="1:36" x14ac:dyDescent="0.35">
      <c r="A2">
        <v>26993</v>
      </c>
      <c r="B2">
        <v>2046</v>
      </c>
      <c r="C2">
        <v>2826</v>
      </c>
      <c r="D2">
        <v>4580</v>
      </c>
      <c r="E2">
        <v>7211</v>
      </c>
      <c r="F2">
        <v>11888</v>
      </c>
    </row>
    <row r="3" spans="1:36" ht="15" thickBot="1" x14ac:dyDescent="0.4">
      <c r="A3">
        <v>6022989</v>
      </c>
      <c r="B3">
        <v>591679</v>
      </c>
      <c r="C3">
        <v>1046817</v>
      </c>
      <c r="D3">
        <v>455138</v>
      </c>
      <c r="E3">
        <v>1714352</v>
      </c>
      <c r="F3">
        <v>773734</v>
      </c>
      <c r="J3" t="s">
        <v>77</v>
      </c>
    </row>
    <row r="4" spans="1:36" ht="15" thickBot="1" x14ac:dyDescent="0.4">
      <c r="A4">
        <v>120031</v>
      </c>
      <c r="B4">
        <v>2720</v>
      </c>
      <c r="C4">
        <v>6801</v>
      </c>
      <c r="D4">
        <v>7481</v>
      </c>
      <c r="E4">
        <v>43524</v>
      </c>
      <c r="F4">
        <v>43524</v>
      </c>
      <c r="H4" s="12"/>
      <c r="I4" s="12"/>
      <c r="AE4" s="12"/>
      <c r="AF4" s="12"/>
    </row>
    <row r="5" spans="1:36" x14ac:dyDescent="0.35">
      <c r="A5">
        <v>1564492</v>
      </c>
      <c r="B5">
        <v>18227</v>
      </c>
      <c r="C5">
        <v>698705</v>
      </c>
      <c r="D5">
        <v>159487</v>
      </c>
      <c r="E5">
        <v>394920</v>
      </c>
      <c r="F5">
        <v>402515</v>
      </c>
      <c r="J5" s="12" t="s">
        <v>78</v>
      </c>
      <c r="K5" s="12"/>
    </row>
    <row r="6" spans="1:36" x14ac:dyDescent="0.35">
      <c r="A6">
        <v>7079545</v>
      </c>
      <c r="B6">
        <v>94241</v>
      </c>
      <c r="C6">
        <v>1884814</v>
      </c>
      <c r="D6">
        <v>551653</v>
      </c>
      <c r="E6">
        <v>459711</v>
      </c>
      <c r="F6">
        <v>1517045</v>
      </c>
      <c r="J6" t="s">
        <v>79</v>
      </c>
      <c r="K6">
        <v>0.97641243567828429</v>
      </c>
    </row>
    <row r="7" spans="1:36" x14ac:dyDescent="0.35">
      <c r="A7">
        <v>64656</v>
      </c>
      <c r="B7">
        <v>4523</v>
      </c>
      <c r="C7">
        <v>905</v>
      </c>
      <c r="D7">
        <v>23149</v>
      </c>
      <c r="E7">
        <v>12239</v>
      </c>
      <c r="F7">
        <v>23149</v>
      </c>
      <c r="J7" t="s">
        <v>80</v>
      </c>
      <c r="K7">
        <v>0.95338124454719975</v>
      </c>
    </row>
    <row r="8" spans="1:36" x14ac:dyDescent="0.35">
      <c r="A8">
        <v>2771262</v>
      </c>
      <c r="B8">
        <v>590597</v>
      </c>
      <c r="C8">
        <v>279073</v>
      </c>
      <c r="D8">
        <v>240133</v>
      </c>
      <c r="E8">
        <v>1570598</v>
      </c>
      <c r="F8">
        <v>752849</v>
      </c>
      <c r="J8" t="s">
        <v>81</v>
      </c>
      <c r="K8">
        <v>0.9440574934566397</v>
      </c>
    </row>
    <row r="9" spans="1:36" ht="15" thickBot="1" x14ac:dyDescent="0.4">
      <c r="A9">
        <v>14766</v>
      </c>
      <c r="B9">
        <v>251</v>
      </c>
      <c r="C9">
        <v>3669</v>
      </c>
      <c r="D9">
        <v>5101</v>
      </c>
      <c r="E9">
        <v>1969</v>
      </c>
      <c r="F9">
        <v>8949</v>
      </c>
      <c r="H9" s="3"/>
      <c r="I9" s="3"/>
      <c r="J9" t="s">
        <v>58</v>
      </c>
      <c r="K9">
        <v>706246.70395893906</v>
      </c>
      <c r="AE9" s="3"/>
      <c r="AF9" s="3"/>
    </row>
    <row r="10" spans="1:36" ht="15" thickBot="1" x14ac:dyDescent="0.4">
      <c r="A10">
        <v>9819</v>
      </c>
      <c r="B10">
        <v>1870</v>
      </c>
      <c r="C10">
        <v>2909</v>
      </c>
      <c r="D10">
        <v>1662</v>
      </c>
      <c r="E10">
        <v>4000</v>
      </c>
      <c r="F10">
        <v>4676</v>
      </c>
      <c r="J10" s="3" t="s">
        <v>82</v>
      </c>
      <c r="K10" s="3">
        <v>37</v>
      </c>
    </row>
    <row r="11" spans="1:36" ht="15" thickBot="1" x14ac:dyDescent="0.4">
      <c r="A11">
        <v>1546751</v>
      </c>
      <c r="B11">
        <v>227850</v>
      </c>
      <c r="C11">
        <v>350538</v>
      </c>
      <c r="D11">
        <v>78871</v>
      </c>
      <c r="E11">
        <v>722986</v>
      </c>
      <c r="F11">
        <v>197178</v>
      </c>
    </row>
    <row r="12" spans="1:36" ht="15" thickBot="1" x14ac:dyDescent="0.4">
      <c r="A12">
        <v>128971</v>
      </c>
      <c r="B12">
        <v>4736</v>
      </c>
      <c r="C12">
        <v>13480</v>
      </c>
      <c r="D12">
        <v>15302</v>
      </c>
      <c r="E12">
        <v>68857</v>
      </c>
      <c r="F12">
        <v>41169</v>
      </c>
      <c r="H12" s="6"/>
      <c r="I12" s="6"/>
      <c r="J12" t="s">
        <v>83</v>
      </c>
      <c r="AE12" s="6"/>
      <c r="AF12" s="6"/>
      <c r="AG12" s="6"/>
      <c r="AH12" s="6"/>
      <c r="AI12" s="6"/>
      <c r="AJ12" s="6"/>
    </row>
    <row r="13" spans="1:36" x14ac:dyDescent="0.35">
      <c r="A13">
        <v>6652364</v>
      </c>
      <c r="B13">
        <v>1198056</v>
      </c>
      <c r="C13">
        <v>346806</v>
      </c>
      <c r="D13">
        <v>504445</v>
      </c>
      <c r="E13">
        <v>1797084</v>
      </c>
      <c r="F13">
        <v>535972</v>
      </c>
      <c r="J13" s="6"/>
      <c r="K13" s="6" t="s">
        <v>88</v>
      </c>
      <c r="L13" s="6" t="s">
        <v>89</v>
      </c>
      <c r="M13" s="6" t="s">
        <v>90</v>
      </c>
      <c r="N13" s="6" t="s">
        <v>91</v>
      </c>
      <c r="O13" s="6" t="s">
        <v>92</v>
      </c>
    </row>
    <row r="14" spans="1:36" x14ac:dyDescent="0.35">
      <c r="A14">
        <v>1711508</v>
      </c>
      <c r="B14">
        <v>213939</v>
      </c>
      <c r="C14">
        <v>213939</v>
      </c>
      <c r="D14">
        <v>551054</v>
      </c>
      <c r="E14">
        <v>576986</v>
      </c>
      <c r="F14">
        <v>894652</v>
      </c>
      <c r="J14" t="s">
        <v>84</v>
      </c>
      <c r="K14">
        <v>6</v>
      </c>
      <c r="L14">
        <v>306013123225208.56</v>
      </c>
      <c r="M14">
        <v>51002187204201.43</v>
      </c>
      <c r="N14">
        <v>102.25297042865735</v>
      </c>
      <c r="O14">
        <v>1.3278110839811026E-18</v>
      </c>
    </row>
    <row r="15" spans="1:36" ht="15" thickBot="1" x14ac:dyDescent="0.4">
      <c r="A15">
        <v>811927</v>
      </c>
      <c r="B15">
        <v>32134</v>
      </c>
      <c r="C15">
        <v>81407</v>
      </c>
      <c r="D15">
        <v>74980</v>
      </c>
      <c r="E15">
        <v>188521</v>
      </c>
      <c r="F15">
        <v>569849</v>
      </c>
      <c r="H15" s="3"/>
      <c r="I15" s="3"/>
      <c r="J15" t="s">
        <v>85</v>
      </c>
      <c r="K15">
        <v>30</v>
      </c>
      <c r="L15">
        <v>14963532205585.959</v>
      </c>
      <c r="M15">
        <v>498784406852.8653</v>
      </c>
      <c r="AE15" s="3"/>
      <c r="AF15" s="3"/>
      <c r="AG15" s="3"/>
      <c r="AH15" s="3"/>
      <c r="AI15" s="3"/>
      <c r="AJ15" s="3"/>
    </row>
    <row r="16" spans="1:36" ht="15" thickBot="1" x14ac:dyDescent="0.4">
      <c r="A16">
        <v>1077550</v>
      </c>
      <c r="B16">
        <v>117326</v>
      </c>
      <c r="C16">
        <v>71013</v>
      </c>
      <c r="D16">
        <v>271703</v>
      </c>
      <c r="E16">
        <v>351979</v>
      </c>
      <c r="F16">
        <v>642207</v>
      </c>
      <c r="J16" s="3" t="s">
        <v>86</v>
      </c>
      <c r="K16" s="3">
        <v>36</v>
      </c>
      <c r="L16" s="3">
        <v>320976655430794.5</v>
      </c>
      <c r="M16" s="3"/>
      <c r="N16" s="3"/>
      <c r="O16" s="3"/>
    </row>
    <row r="17" spans="1:39" ht="15" thickBot="1" x14ac:dyDescent="0.4">
      <c r="A17">
        <v>3319183</v>
      </c>
      <c r="B17">
        <v>369672</v>
      </c>
      <c r="C17">
        <v>149442</v>
      </c>
      <c r="D17">
        <v>464056</v>
      </c>
      <c r="E17">
        <v>849459</v>
      </c>
      <c r="F17">
        <v>1793303</v>
      </c>
      <c r="H17" s="6"/>
      <c r="I17" s="6"/>
      <c r="AE17" s="6"/>
      <c r="AF17" s="6"/>
      <c r="AG17" s="6"/>
      <c r="AH17" s="6"/>
      <c r="AI17" s="6"/>
      <c r="AJ17" s="6"/>
      <c r="AK17" s="6"/>
      <c r="AL17" s="6" t="s">
        <v>98</v>
      </c>
      <c r="AM17" s="6" t="s">
        <v>99</v>
      </c>
    </row>
    <row r="18" spans="1:39" x14ac:dyDescent="0.35">
      <c r="A18">
        <v>3924546</v>
      </c>
      <c r="B18">
        <v>87809</v>
      </c>
      <c r="C18">
        <v>967696</v>
      </c>
      <c r="D18">
        <v>412167</v>
      </c>
      <c r="E18">
        <v>627211</v>
      </c>
      <c r="F18">
        <v>609290</v>
      </c>
      <c r="J18" s="6"/>
      <c r="K18" s="6" t="s">
        <v>93</v>
      </c>
      <c r="L18" s="6" t="s">
        <v>58</v>
      </c>
      <c r="M18" s="6" t="s">
        <v>94</v>
      </c>
      <c r="N18" s="6" t="s">
        <v>95</v>
      </c>
      <c r="O18" s="6" t="s">
        <v>96</v>
      </c>
      <c r="P18" s="6" t="s">
        <v>97</v>
      </c>
      <c r="Q18" s="6" t="s">
        <v>98</v>
      </c>
      <c r="R18" s="6" t="s">
        <v>99</v>
      </c>
      <c r="AL18">
        <v>-288693.77625430003</v>
      </c>
      <c r="AM18">
        <v>351338.69801553409</v>
      </c>
    </row>
    <row r="19" spans="1:39" x14ac:dyDescent="0.35">
      <c r="A19">
        <v>3252585</v>
      </c>
      <c r="B19">
        <v>220930</v>
      </c>
      <c r="C19">
        <v>454135</v>
      </c>
      <c r="D19">
        <v>981912</v>
      </c>
      <c r="E19">
        <v>1374677</v>
      </c>
      <c r="F19">
        <v>1129199</v>
      </c>
      <c r="J19" t="s">
        <v>87</v>
      </c>
      <c r="K19">
        <v>-13845.011398639996</v>
      </c>
      <c r="L19">
        <v>165620.86057529043</v>
      </c>
      <c r="M19">
        <v>-8.3594610911625608E-2</v>
      </c>
      <c r="N19">
        <v>0.93393407715071841</v>
      </c>
      <c r="O19">
        <v>-352087.9331404632</v>
      </c>
      <c r="P19">
        <v>324397.9103431832</v>
      </c>
      <c r="Q19">
        <v>-469301.6581207522</v>
      </c>
      <c r="R19">
        <v>441611.6353234722</v>
      </c>
      <c r="AL19">
        <v>1.8029247044215593</v>
      </c>
      <c r="AM19">
        <v>6.7705480612743498</v>
      </c>
    </row>
    <row r="20" spans="1:39" x14ac:dyDescent="0.35">
      <c r="A20">
        <v>31750</v>
      </c>
      <c r="B20">
        <v>17232</v>
      </c>
      <c r="C20">
        <v>1613</v>
      </c>
      <c r="D20">
        <v>2566</v>
      </c>
      <c r="E20">
        <v>6159</v>
      </c>
      <c r="F20">
        <v>6233</v>
      </c>
      <c r="J20" t="s">
        <v>100</v>
      </c>
      <c r="K20">
        <v>1.1305629032578199</v>
      </c>
      <c r="L20">
        <v>0.66024729579517594</v>
      </c>
      <c r="M20">
        <v>1.7123325009551373</v>
      </c>
      <c r="N20">
        <v>9.7155300285974466E-2</v>
      </c>
      <c r="O20">
        <v>-0.21784196329204386</v>
      </c>
      <c r="P20">
        <v>2.4789677698076837</v>
      </c>
      <c r="Q20">
        <v>-0.68511429045842842</v>
      </c>
      <c r="R20">
        <v>2.9462400969740683</v>
      </c>
      <c r="AL20">
        <v>-1.8284503260484142E-2</v>
      </c>
      <c r="AM20">
        <v>2.0154874948290482</v>
      </c>
    </row>
    <row r="21" spans="1:39" x14ac:dyDescent="0.35">
      <c r="A21">
        <v>6591</v>
      </c>
      <c r="B21">
        <v>3127</v>
      </c>
      <c r="C21">
        <v>15</v>
      </c>
      <c r="D21">
        <v>89</v>
      </c>
      <c r="E21">
        <v>1984</v>
      </c>
      <c r="F21">
        <v>1009</v>
      </c>
      <c r="J21" t="s">
        <v>101</v>
      </c>
      <c r="K21">
        <v>1.600014849851684</v>
      </c>
      <c r="L21">
        <v>0.42347323366476863</v>
      </c>
      <c r="M21">
        <v>3.7783140058346483</v>
      </c>
      <c r="N21">
        <v>6.9954498330185321E-4</v>
      </c>
      <c r="O21">
        <v>0.73516712875730894</v>
      </c>
      <c r="P21">
        <v>2.464862570946059</v>
      </c>
      <c r="Q21">
        <v>0.43546529787151189</v>
      </c>
      <c r="R21">
        <v>2.7645644018318558</v>
      </c>
      <c r="AL21">
        <v>0.7246458515800045</v>
      </c>
      <c r="AM21">
        <v>3.7047631955391944</v>
      </c>
    </row>
    <row r="22" spans="1:39" x14ac:dyDescent="0.35">
      <c r="A22">
        <v>3698813</v>
      </c>
      <c r="B22">
        <v>323197</v>
      </c>
      <c r="C22">
        <v>377063</v>
      </c>
      <c r="D22">
        <v>1328700</v>
      </c>
      <c r="E22">
        <v>700261</v>
      </c>
      <c r="F22">
        <v>2747177</v>
      </c>
      <c r="J22" t="s">
        <v>102</v>
      </c>
      <c r="K22">
        <v>0.62530428902945423</v>
      </c>
      <c r="L22">
        <v>0.51568230100353574</v>
      </c>
      <c r="M22">
        <v>1.2125765957307246</v>
      </c>
      <c r="N22">
        <v>0.23475453776901672</v>
      </c>
      <c r="O22">
        <v>-0.42785947051211104</v>
      </c>
      <c r="P22">
        <v>1.6784680485710195</v>
      </c>
      <c r="Q22">
        <v>-0.79281979735181496</v>
      </c>
      <c r="R22">
        <v>2.0434283754107234</v>
      </c>
      <c r="AL22">
        <v>1.5185471141873426</v>
      </c>
      <c r="AM22">
        <v>2.9177538211053684</v>
      </c>
    </row>
    <row r="23" spans="1:39" ht="15" thickBot="1" x14ac:dyDescent="0.4">
      <c r="A23">
        <v>9877612</v>
      </c>
      <c r="B23">
        <v>490610</v>
      </c>
      <c r="C23">
        <v>654146</v>
      </c>
      <c r="D23">
        <v>1308293</v>
      </c>
      <c r="E23">
        <v>2812830</v>
      </c>
      <c r="F23">
        <v>1471830</v>
      </c>
      <c r="J23" t="s">
        <v>103</v>
      </c>
      <c r="K23">
        <v>-0.43241434904959175</v>
      </c>
      <c r="L23">
        <v>0.57689803560412345</v>
      </c>
      <c r="M23">
        <v>-0.74955073923378945</v>
      </c>
      <c r="N23">
        <v>0.45936313709467969</v>
      </c>
      <c r="O23">
        <v>-1.6105973172581838</v>
      </c>
      <c r="P23">
        <v>0.74576861915900028</v>
      </c>
      <c r="Q23">
        <v>-2.018881439512402</v>
      </c>
      <c r="R23">
        <v>1.1540527414132185</v>
      </c>
      <c r="AE23" s="3"/>
      <c r="AF23" s="3"/>
      <c r="AG23" s="3"/>
      <c r="AH23" s="3"/>
      <c r="AI23" s="3"/>
      <c r="AJ23" s="3"/>
      <c r="AK23" s="3"/>
      <c r="AL23" s="3">
        <v>-8.800874680269799E-2</v>
      </c>
      <c r="AM23" s="3">
        <v>1.4113958762501086</v>
      </c>
    </row>
    <row r="24" spans="1:39" ht="15" thickBot="1" x14ac:dyDescent="0.4">
      <c r="A24">
        <v>182069</v>
      </c>
      <c r="B24">
        <v>30122</v>
      </c>
      <c r="C24">
        <v>69615</v>
      </c>
      <c r="D24">
        <v>14057</v>
      </c>
      <c r="E24">
        <v>44848</v>
      </c>
      <c r="F24">
        <v>110447</v>
      </c>
      <c r="H24" s="3"/>
      <c r="I24" s="3"/>
      <c r="J24" t="s">
        <v>104</v>
      </c>
      <c r="K24">
        <v>0.4591462381516398</v>
      </c>
      <c r="L24">
        <v>0.1444189466741288</v>
      </c>
      <c r="M24">
        <v>3.179265939306918</v>
      </c>
      <c r="N24">
        <v>3.4161520031696017E-3</v>
      </c>
      <c r="O24">
        <v>0.16420340119102927</v>
      </c>
      <c r="P24">
        <v>0.75408907511225032</v>
      </c>
      <c r="Q24">
        <v>6.1994762505028611E-2</v>
      </c>
      <c r="R24">
        <v>0.85629771379825104</v>
      </c>
    </row>
    <row r="25" spans="1:39" ht="15" thickBot="1" x14ac:dyDescent="0.4">
      <c r="A25">
        <v>195359</v>
      </c>
      <c r="B25">
        <v>8018</v>
      </c>
      <c r="C25">
        <v>26242</v>
      </c>
      <c r="D25">
        <v>13850</v>
      </c>
      <c r="E25">
        <v>16037</v>
      </c>
      <c r="F25">
        <v>134856</v>
      </c>
      <c r="J25" s="3" t="s">
        <v>105</v>
      </c>
      <c r="K25" s="3">
        <v>1.3920472862932285</v>
      </c>
      <c r="L25" s="3">
        <v>0.3587776527094565</v>
      </c>
      <c r="M25" s="3">
        <v>3.8799721102488207</v>
      </c>
      <c r="N25" s="3">
        <v>5.3049069067682953E-4</v>
      </c>
      <c r="O25" s="3">
        <v>0.65932556822829436</v>
      </c>
      <c r="P25" s="3">
        <v>2.1247690043581624</v>
      </c>
      <c r="Q25" s="3">
        <v>0.40541030074517148</v>
      </c>
      <c r="R25" s="3">
        <v>2.3786842718412853</v>
      </c>
    </row>
    <row r="26" spans="1:39" x14ac:dyDescent="0.35">
      <c r="A26">
        <v>66811</v>
      </c>
      <c r="B26">
        <v>4293</v>
      </c>
      <c r="C26">
        <v>2495</v>
      </c>
      <c r="D26">
        <v>9659</v>
      </c>
      <c r="E26">
        <v>15831</v>
      </c>
      <c r="F26">
        <v>91228</v>
      </c>
    </row>
    <row r="27" spans="1:39" x14ac:dyDescent="0.35">
      <c r="A27">
        <v>76961</v>
      </c>
      <c r="B27">
        <v>9255</v>
      </c>
      <c r="C27">
        <v>13152</v>
      </c>
      <c r="D27">
        <v>3799</v>
      </c>
      <c r="E27">
        <v>18023</v>
      </c>
      <c r="F27">
        <v>39455</v>
      </c>
    </row>
    <row r="28" spans="1:39" ht="15" thickBot="1" x14ac:dyDescent="0.4">
      <c r="A28">
        <v>2465867</v>
      </c>
      <c r="B28">
        <v>183109</v>
      </c>
      <c r="C28">
        <v>585948</v>
      </c>
      <c r="D28">
        <v>402840</v>
      </c>
      <c r="E28">
        <v>512705</v>
      </c>
      <c r="F28">
        <v>1037617</v>
      </c>
    </row>
    <row r="29" spans="1:39" ht="15" thickBot="1" x14ac:dyDescent="0.4">
      <c r="A29">
        <v>110091</v>
      </c>
      <c r="B29">
        <v>18511</v>
      </c>
      <c r="C29">
        <v>14289</v>
      </c>
      <c r="D29">
        <v>455</v>
      </c>
      <c r="E29">
        <v>48713</v>
      </c>
      <c r="F29">
        <v>13315</v>
      </c>
      <c r="J29" t="s">
        <v>112</v>
      </c>
      <c r="O29" t="s">
        <v>147</v>
      </c>
      <c r="AE29" s="6"/>
      <c r="AF29" s="6"/>
      <c r="AG29" s="6"/>
      <c r="AH29" s="6"/>
      <c r="AJ29" s="6"/>
      <c r="AK29" s="6"/>
    </row>
    <row r="30" spans="1:39" ht="15" thickBot="1" x14ac:dyDescent="0.4">
      <c r="A30">
        <v>3292981</v>
      </c>
      <c r="B30">
        <v>1019654</v>
      </c>
      <c r="C30">
        <v>442965</v>
      </c>
      <c r="D30">
        <v>735488</v>
      </c>
      <c r="E30">
        <v>1437545</v>
      </c>
      <c r="F30">
        <v>409533</v>
      </c>
      <c r="H30" s="6"/>
      <c r="I30" s="6"/>
    </row>
    <row r="31" spans="1:39" x14ac:dyDescent="0.35">
      <c r="A31">
        <v>4722383</v>
      </c>
      <c r="B31">
        <v>148089</v>
      </c>
      <c r="C31">
        <v>329086</v>
      </c>
      <c r="D31">
        <v>641718</v>
      </c>
      <c r="E31">
        <v>822715</v>
      </c>
      <c r="F31">
        <v>3768034</v>
      </c>
      <c r="J31" s="6" t="s">
        <v>113</v>
      </c>
      <c r="K31" s="6" t="s">
        <v>114</v>
      </c>
      <c r="L31" s="6" t="s">
        <v>115</v>
      </c>
      <c r="M31" s="6" t="s">
        <v>146</v>
      </c>
      <c r="O31" s="6" t="s">
        <v>148</v>
      </c>
      <c r="P31" s="6" t="s">
        <v>149</v>
      </c>
    </row>
    <row r="32" spans="1:39" x14ac:dyDescent="0.35">
      <c r="A32">
        <v>65011</v>
      </c>
      <c r="B32">
        <v>717</v>
      </c>
      <c r="C32">
        <v>7323</v>
      </c>
      <c r="D32">
        <v>1016</v>
      </c>
      <c r="E32">
        <v>11209</v>
      </c>
      <c r="F32">
        <v>9565</v>
      </c>
      <c r="J32">
        <v>1</v>
      </c>
      <c r="K32">
        <v>13793.12840921327</v>
      </c>
      <c r="L32">
        <v>13199.87159078673</v>
      </c>
      <c r="M32">
        <v>2.0474056405269499E-2</v>
      </c>
      <c r="O32">
        <v>1.3513513513513513</v>
      </c>
      <c r="P32">
        <v>6591</v>
      </c>
    </row>
    <row r="33" spans="1:16" x14ac:dyDescent="0.35">
      <c r="A33">
        <v>6797980</v>
      </c>
      <c r="B33">
        <v>622350</v>
      </c>
      <c r="C33">
        <v>813843</v>
      </c>
      <c r="D33">
        <v>406921</v>
      </c>
      <c r="E33">
        <v>2656957</v>
      </c>
      <c r="F33">
        <v>2202163</v>
      </c>
      <c r="J33">
        <v>2</v>
      </c>
      <c r="K33">
        <v>6325661.4386767782</v>
      </c>
      <c r="L33">
        <v>-302672.43867677823</v>
      </c>
      <c r="M33">
        <v>-0.4694691565116571</v>
      </c>
      <c r="O33">
        <v>4.0540540540540544</v>
      </c>
      <c r="P33">
        <v>9819</v>
      </c>
    </row>
    <row r="34" spans="1:16" x14ac:dyDescent="0.35">
      <c r="A34">
        <v>3236348</v>
      </c>
      <c r="B34">
        <v>68558</v>
      </c>
      <c r="C34">
        <v>504104</v>
      </c>
      <c r="D34">
        <v>100821</v>
      </c>
      <c r="E34">
        <v>967880</v>
      </c>
      <c r="F34">
        <v>1451820</v>
      </c>
      <c r="J34">
        <v>3</v>
      </c>
      <c r="K34">
        <v>90681.550947093114</v>
      </c>
      <c r="L34">
        <v>29349.449052906886</v>
      </c>
      <c r="M34">
        <v>4.5523342499196581E-2</v>
      </c>
      <c r="O34">
        <v>6.7567567567567561</v>
      </c>
      <c r="P34">
        <v>14766</v>
      </c>
    </row>
    <row r="35" spans="1:16" x14ac:dyDescent="0.35">
      <c r="A35">
        <v>274461</v>
      </c>
      <c r="B35">
        <v>13542</v>
      </c>
      <c r="C35">
        <v>50559</v>
      </c>
      <c r="D35">
        <v>15348</v>
      </c>
      <c r="E35">
        <v>22571</v>
      </c>
      <c r="F35">
        <v>252793</v>
      </c>
      <c r="J35">
        <v>4</v>
      </c>
      <c r="K35">
        <v>1872796.1440482838</v>
      </c>
      <c r="L35">
        <v>-308304.14404828381</v>
      </c>
      <c r="M35">
        <v>-0.47820438189934533</v>
      </c>
      <c r="O35">
        <v>9.4594594594594597</v>
      </c>
      <c r="P35">
        <v>26993</v>
      </c>
    </row>
    <row r="36" spans="1:16" x14ac:dyDescent="0.35">
      <c r="A36">
        <v>9548597</v>
      </c>
      <c r="B36">
        <v>281384</v>
      </c>
      <c r="C36">
        <v>968698</v>
      </c>
      <c r="D36">
        <v>2260296</v>
      </c>
      <c r="E36">
        <v>2075782</v>
      </c>
      <c r="F36">
        <v>7426687</v>
      </c>
      <c r="J36">
        <v>5</v>
      </c>
      <c r="K36">
        <v>6254922.8002489693</v>
      </c>
      <c r="L36">
        <v>824622.19975103065</v>
      </c>
      <c r="M36">
        <v>1.2790549752411451</v>
      </c>
      <c r="O36">
        <v>12.162162162162161</v>
      </c>
      <c r="P36">
        <v>31750</v>
      </c>
    </row>
    <row r="37" spans="1:16" x14ac:dyDescent="0.35">
      <c r="A37">
        <v>747730</v>
      </c>
      <c r="B37">
        <v>42727</v>
      </c>
      <c r="C37">
        <v>77443</v>
      </c>
      <c r="D37">
        <v>104148</v>
      </c>
      <c r="E37">
        <v>197614</v>
      </c>
      <c r="F37">
        <v>691650</v>
      </c>
      <c r="J37">
        <v>6</v>
      </c>
      <c r="K37">
        <v>40307.859732875761</v>
      </c>
      <c r="L37">
        <v>24348.140267124239</v>
      </c>
      <c r="M37">
        <v>3.7765912627548803E-2</v>
      </c>
      <c r="O37">
        <v>14.864864864864863</v>
      </c>
      <c r="P37">
        <v>64656</v>
      </c>
    </row>
    <row r="38" spans="1:16" x14ac:dyDescent="0.35">
      <c r="A38">
        <v>8786948</v>
      </c>
      <c r="B38">
        <v>566030</v>
      </c>
      <c r="C38">
        <v>592984</v>
      </c>
      <c r="D38">
        <v>619938</v>
      </c>
      <c r="E38">
        <v>1159015</v>
      </c>
      <c r="F38">
        <v>4689966</v>
      </c>
      <c r="J38">
        <v>7</v>
      </c>
      <c r="K38">
        <v>2814301.3803101424</v>
      </c>
      <c r="L38">
        <v>-43039.380310142413</v>
      </c>
      <c r="M38">
        <v>-6.6757520636242879E-2</v>
      </c>
      <c r="O38">
        <v>17.567567567567568</v>
      </c>
      <c r="P38">
        <v>65011</v>
      </c>
    </row>
    <row r="39" spans="1:16" x14ac:dyDescent="0.35">
      <c r="B39">
        <f t="shared" ref="B39" si="0">SUM(B2:B38)</f>
        <v>7629131</v>
      </c>
      <c r="J39">
        <v>8</v>
      </c>
      <c r="K39">
        <v>7228.3671688437598</v>
      </c>
      <c r="L39">
        <v>7537.6328311562402</v>
      </c>
      <c r="M39">
        <v>1.1691471290904131E-2</v>
      </c>
      <c r="O39">
        <v>20.27027027027027</v>
      </c>
      <c r="P39">
        <v>66811</v>
      </c>
    </row>
    <row r="40" spans="1:16" x14ac:dyDescent="0.35">
      <c r="J40">
        <v>9</v>
      </c>
      <c r="K40">
        <v>1322.2903871806602</v>
      </c>
      <c r="L40">
        <v>8496.7096128193407</v>
      </c>
      <c r="M40">
        <v>1.3179076074761299E-2</v>
      </c>
      <c r="O40">
        <v>22.972972972972972</v>
      </c>
      <c r="P40">
        <v>76961</v>
      </c>
    </row>
    <row r="41" spans="1:16" x14ac:dyDescent="0.35">
      <c r="J41">
        <v>10</v>
      </c>
      <c r="K41">
        <v>1680969.716203484</v>
      </c>
      <c r="L41">
        <v>-134218.71620348399</v>
      </c>
      <c r="M41">
        <v>-0.20818396204028575</v>
      </c>
      <c r="O41">
        <v>25.675675675675674</v>
      </c>
      <c r="P41">
        <v>110091</v>
      </c>
    </row>
    <row r="42" spans="1:16" x14ac:dyDescent="0.35">
      <c r="J42">
        <v>11</v>
      </c>
      <c r="K42">
        <v>99511.73392436518</v>
      </c>
      <c r="L42">
        <v>29459.26607563482</v>
      </c>
      <c r="M42">
        <v>4.5693677483300506E-2</v>
      </c>
      <c r="O42">
        <v>28.378378378378375</v>
      </c>
      <c r="P42">
        <v>120031</v>
      </c>
    </row>
    <row r="43" spans="1:16" x14ac:dyDescent="0.35">
      <c r="J43">
        <v>12</v>
      </c>
      <c r="K43">
        <v>6485718.7519702204</v>
      </c>
      <c r="L43">
        <v>166645.24802977964</v>
      </c>
      <c r="M43">
        <v>0.25848010598930987</v>
      </c>
      <c r="O43">
        <v>31.081081081081081</v>
      </c>
      <c r="P43">
        <v>128971</v>
      </c>
    </row>
    <row r="44" spans="1:16" x14ac:dyDescent="0.35">
      <c r="J44">
        <v>13</v>
      </c>
      <c r="K44">
        <v>2195240.4598430675</v>
      </c>
      <c r="L44">
        <v>-483732.45984306745</v>
      </c>
      <c r="M44">
        <v>-0.75030772835695725</v>
      </c>
      <c r="O44">
        <v>33.78378378378379</v>
      </c>
      <c r="P44">
        <v>182069</v>
      </c>
    </row>
    <row r="45" spans="1:16" x14ac:dyDescent="0.35">
      <c r="J45">
        <v>14</v>
      </c>
      <c r="K45">
        <v>627266.988551046</v>
      </c>
      <c r="L45">
        <v>184660.011448954</v>
      </c>
      <c r="M45">
        <v>0.28642244465790739</v>
      </c>
      <c r="O45">
        <v>36.486486486486491</v>
      </c>
      <c r="P45">
        <v>195359</v>
      </c>
    </row>
    <row r="46" spans="1:16" x14ac:dyDescent="0.35">
      <c r="J46">
        <v>15</v>
      </c>
      <c r="K46">
        <v>1069339.4553178453</v>
      </c>
      <c r="L46">
        <v>8210.5446821546648</v>
      </c>
      <c r="M46">
        <v>1.2735211383249598E-2</v>
      </c>
      <c r="O46">
        <v>39.189189189189193</v>
      </c>
      <c r="P46">
        <v>274461</v>
      </c>
    </row>
    <row r="47" spans="1:16" x14ac:dyDescent="0.35">
      <c r="J47">
        <v>16</v>
      </c>
      <c r="K47">
        <v>2243466.356348929</v>
      </c>
      <c r="L47">
        <v>1075716.643651071</v>
      </c>
      <c r="M47">
        <v>1.6685225372625418</v>
      </c>
      <c r="O47">
        <v>41.891891891891895</v>
      </c>
      <c r="P47">
        <v>747730</v>
      </c>
    </row>
    <row r="48" spans="1:16" x14ac:dyDescent="0.35">
      <c r="J48">
        <v>17</v>
      </c>
      <c r="K48">
        <v>4170101.4607544965</v>
      </c>
      <c r="L48">
        <v>-245555.46075449651</v>
      </c>
      <c r="M48">
        <v>-0.38087615622099064</v>
      </c>
      <c r="O48">
        <v>44.594594594594597</v>
      </c>
      <c r="P48">
        <v>811927</v>
      </c>
    </row>
    <row r="49" spans="10:16" x14ac:dyDescent="0.35">
      <c r="J49">
        <v>18</v>
      </c>
      <c r="K49">
        <v>4114720.9278794862</v>
      </c>
      <c r="L49">
        <v>-862135.92787948623</v>
      </c>
      <c r="M49">
        <v>-1.3372417674679751</v>
      </c>
      <c r="O49">
        <v>47.297297297297298</v>
      </c>
      <c r="P49">
        <v>1077550</v>
      </c>
    </row>
    <row r="50" spans="10:16" x14ac:dyDescent="0.35">
      <c r="J50">
        <v>19</v>
      </c>
      <c r="K50">
        <v>37988.443864279092</v>
      </c>
      <c r="L50">
        <v>-6238.4438642790919</v>
      </c>
      <c r="M50">
        <v>-9.6763253096725701E-3</v>
      </c>
      <c r="O50">
        <v>50</v>
      </c>
      <c r="P50">
        <v>1546751</v>
      </c>
    </row>
    <row r="51" spans="10:16" x14ac:dyDescent="0.35">
      <c r="J51">
        <v>20</v>
      </c>
      <c r="K51">
        <v>-5289.0031615388361</v>
      </c>
      <c r="L51">
        <v>11880.003161538836</v>
      </c>
      <c r="M51">
        <v>1.8426834924204681E-2</v>
      </c>
      <c r="O51">
        <v>52.702702702702702</v>
      </c>
      <c r="P51">
        <v>1564492</v>
      </c>
    </row>
    <row r="52" spans="10:16" x14ac:dyDescent="0.35">
      <c r="J52">
        <v>21</v>
      </c>
      <c r="K52">
        <v>4243936.7666740967</v>
      </c>
      <c r="L52">
        <v>-545123.7666740967</v>
      </c>
      <c r="M52">
        <v>-0.84553055459482862</v>
      </c>
      <c r="O52">
        <v>55.405405405405403</v>
      </c>
      <c r="P52">
        <v>1711508</v>
      </c>
    </row>
    <row r="53" spans="10:16" x14ac:dyDescent="0.35">
      <c r="J53">
        <v>22</v>
      </c>
      <c r="K53">
        <v>7510759.462406273</v>
      </c>
      <c r="L53">
        <v>2366852.537593727</v>
      </c>
      <c r="M53">
        <v>3.671177558384187</v>
      </c>
      <c r="O53">
        <v>58.108108108108112</v>
      </c>
      <c r="P53">
        <v>2465867</v>
      </c>
    </row>
    <row r="54" spans="10:16" x14ac:dyDescent="0.35">
      <c r="J54">
        <v>23</v>
      </c>
      <c r="K54">
        <v>255565.64309101141</v>
      </c>
      <c r="L54">
        <v>-73496.643091011414</v>
      </c>
      <c r="M54">
        <v>-0.1139991708172096</v>
      </c>
      <c r="O54">
        <v>60.810810810810814</v>
      </c>
      <c r="P54">
        <v>2771262</v>
      </c>
    </row>
    <row r="55" spans="10:16" x14ac:dyDescent="0.35">
      <c r="J55">
        <v>24</v>
      </c>
      <c r="K55">
        <v>137381.99711592315</v>
      </c>
      <c r="L55">
        <v>57977.00288407685</v>
      </c>
      <c r="M55">
        <v>8.9926967780927763E-2</v>
      </c>
      <c r="O55">
        <v>63.513513513513516</v>
      </c>
      <c r="P55">
        <v>3236348</v>
      </c>
    </row>
    <row r="56" spans="10:16" x14ac:dyDescent="0.35">
      <c r="J56">
        <v>25</v>
      </c>
      <c r="K56">
        <v>66709.612170478591</v>
      </c>
      <c r="L56">
        <v>101.387829521409</v>
      </c>
      <c r="M56">
        <v>1.5726063137447949E-4</v>
      </c>
      <c r="O56">
        <v>66.216216216216225</v>
      </c>
      <c r="P56">
        <v>3252585</v>
      </c>
    </row>
    <row r="57" spans="10:16" x14ac:dyDescent="0.35">
      <c r="J57">
        <v>26</v>
      </c>
      <c r="K57">
        <v>79179.97596122534</v>
      </c>
      <c r="L57">
        <v>-2218.9759612253401</v>
      </c>
      <c r="M57">
        <v>-3.4418091630357252E-3</v>
      </c>
      <c r="O57">
        <v>68.918918918918919</v>
      </c>
      <c r="P57">
        <v>3292981</v>
      </c>
    </row>
    <row r="58" spans="10:16" x14ac:dyDescent="0.35">
      <c r="J58">
        <v>27</v>
      </c>
      <c r="K58">
        <v>2928785.9096033503</v>
      </c>
      <c r="L58">
        <v>-462918.90960335033</v>
      </c>
      <c r="M58">
        <v>-0.71802424751618033</v>
      </c>
      <c r="O58">
        <v>71.621621621621628</v>
      </c>
      <c r="P58">
        <v>3319183</v>
      </c>
    </row>
    <row r="59" spans="10:16" x14ac:dyDescent="0.35">
      <c r="J59">
        <v>28</v>
      </c>
      <c r="K59">
        <v>116542.38391445557</v>
      </c>
      <c r="L59">
        <v>-6451.3839144555677</v>
      </c>
      <c r="M59">
        <v>-1.0006612355896345E-2</v>
      </c>
      <c r="O59">
        <v>74.324324324324323</v>
      </c>
      <c r="P59">
        <v>3698813</v>
      </c>
    </row>
    <row r="60" spans="10:16" x14ac:dyDescent="0.35">
      <c r="J60">
        <v>29</v>
      </c>
      <c r="K60">
        <v>3665722.4353756756</v>
      </c>
      <c r="L60">
        <v>-372741.43537567556</v>
      </c>
      <c r="M60">
        <v>-0.57815177367250803</v>
      </c>
      <c r="O60">
        <v>77.027027027027032</v>
      </c>
      <c r="P60">
        <v>3924546</v>
      </c>
    </row>
    <row r="61" spans="10:16" x14ac:dyDescent="0.35">
      <c r="J61">
        <v>30</v>
      </c>
      <c r="K61">
        <v>4311033.1272337856</v>
      </c>
      <c r="L61">
        <v>411349.87276621442</v>
      </c>
      <c r="M61">
        <v>0.63803654750659167</v>
      </c>
      <c r="O61">
        <v>79.729729729729726</v>
      </c>
      <c r="P61">
        <v>4722383</v>
      </c>
    </row>
    <row r="62" spans="10:16" x14ac:dyDescent="0.35">
      <c r="J62">
        <v>31</v>
      </c>
      <c r="K62">
        <v>29444.508268113164</v>
      </c>
      <c r="L62">
        <v>35566.491731886839</v>
      </c>
      <c r="M62">
        <v>5.5166472859059179E-2</v>
      </c>
      <c r="O62">
        <v>82.432432432432435</v>
      </c>
      <c r="P62">
        <v>6022989</v>
      </c>
    </row>
    <row r="63" spans="10:16" x14ac:dyDescent="0.35">
      <c r="J63">
        <v>32</v>
      </c>
      <c r="K63">
        <v>8639458.60379784</v>
      </c>
      <c r="L63">
        <v>-1841478.60379784</v>
      </c>
      <c r="M63">
        <v>-2.8562805739390362</v>
      </c>
      <c r="O63">
        <v>85.13513513513513</v>
      </c>
      <c r="P63">
        <v>6652364</v>
      </c>
    </row>
    <row r="64" spans="10:16" x14ac:dyDescent="0.35">
      <c r="J64">
        <v>33</v>
      </c>
      <c r="K64">
        <v>3076043.4135072501</v>
      </c>
      <c r="L64">
        <v>160304.58649274986</v>
      </c>
      <c r="M64">
        <v>0.2486452328950533</v>
      </c>
      <c r="O64">
        <v>87.837837837837839</v>
      </c>
      <c r="P64">
        <v>6797980</v>
      </c>
    </row>
    <row r="65" spans="8:37" x14ac:dyDescent="0.35">
      <c r="J65">
        <v>34</v>
      </c>
      <c r="K65">
        <v>310120.10671585542</v>
      </c>
      <c r="L65">
        <v>-35659.106715855421</v>
      </c>
      <c r="M65">
        <v>-5.5310126105433899E-2</v>
      </c>
      <c r="O65">
        <v>90.540540540540547</v>
      </c>
      <c r="P65">
        <v>7079545</v>
      </c>
    </row>
    <row r="66" spans="8:37" ht="15" thickBot="1" x14ac:dyDescent="0.4">
      <c r="J66">
        <v>35</v>
      </c>
      <c r="K66">
        <v>10339044.828976769</v>
      </c>
      <c r="L66">
        <v>-790447.828976769</v>
      </c>
      <c r="M66">
        <v>-1.2260477933125575</v>
      </c>
      <c r="O66">
        <v>93.243243243243242</v>
      </c>
      <c r="P66">
        <v>8786948</v>
      </c>
      <c r="AE66" s="3"/>
      <c r="AF66" s="3"/>
      <c r="AG66" s="3"/>
      <c r="AH66" s="3"/>
      <c r="AJ66" s="3"/>
      <c r="AK66" s="3"/>
    </row>
    <row r="67" spans="8:37" ht="15" thickBot="1" x14ac:dyDescent="0.4">
      <c r="H67" s="3"/>
      <c r="I67" s="3"/>
      <c r="J67">
        <v>36</v>
      </c>
      <c r="K67">
        <v>805049.33531872742</v>
      </c>
      <c r="L67">
        <v>-57319.335318727419</v>
      </c>
      <c r="M67">
        <v>-8.8906872794679639E-2</v>
      </c>
      <c r="O67">
        <v>95.945945945945951</v>
      </c>
      <c r="P67">
        <v>9548597</v>
      </c>
    </row>
    <row r="68" spans="8:37" ht="15" thickBot="1" x14ac:dyDescent="0.4">
      <c r="H68" s="3"/>
      <c r="I68" s="3"/>
      <c r="J68" s="3">
        <v>37</v>
      </c>
      <c r="K68" s="3">
        <v>7629472.6384441201</v>
      </c>
      <c r="L68" s="3">
        <v>1157475.3615558799</v>
      </c>
      <c r="M68" s="3">
        <v>1.7953368468179431</v>
      </c>
      <c r="O68" s="3">
        <v>98.648648648648646</v>
      </c>
      <c r="P68" s="3">
        <v>9877612</v>
      </c>
    </row>
    <row r="87" spans="8:13" ht="15" thickBot="1" x14ac:dyDescent="0.4">
      <c r="H87" s="3"/>
      <c r="I87" s="3"/>
      <c r="J87" s="3"/>
      <c r="L87" s="3"/>
      <c r="M87" s="3"/>
    </row>
    <row r="115" spans="7:7" ht="15" thickBot="1" x14ac:dyDescent="0.4">
      <c r="G115" s="3"/>
    </row>
  </sheetData>
  <sortState xmlns:xlrd2="http://schemas.microsoft.com/office/spreadsheetml/2017/richdata2" ref="P32:P68">
    <sortCondition ref="P3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160C-BF2C-42F8-A497-516CF4ED80B2}">
  <dimension ref="A1:J36"/>
  <sheetViews>
    <sheetView workbookViewId="0">
      <selection activeCell="H10" sqref="H10"/>
    </sheetView>
  </sheetViews>
  <sheetFormatPr defaultRowHeight="14.5" x14ac:dyDescent="0.35"/>
  <cols>
    <col min="1" max="1" width="28.26953125" bestFit="1" customWidth="1"/>
  </cols>
  <sheetData>
    <row r="1" spans="1:10" x14ac:dyDescent="0.35">
      <c r="A1" t="s">
        <v>16</v>
      </c>
      <c r="B1" s="5">
        <v>1898</v>
      </c>
    </row>
    <row r="2" spans="1:10" x14ac:dyDescent="0.35">
      <c r="A2" t="s">
        <v>13</v>
      </c>
      <c r="B2" s="5">
        <v>1319</v>
      </c>
      <c r="F2">
        <v>5.9</v>
      </c>
      <c r="G2">
        <v>5.6</v>
      </c>
      <c r="I2">
        <v>5.3</v>
      </c>
      <c r="J2">
        <v>5.3</v>
      </c>
    </row>
    <row r="3" spans="1:10" x14ac:dyDescent="0.35">
      <c r="A3" t="s">
        <v>33</v>
      </c>
      <c r="B3">
        <v>2244</v>
      </c>
      <c r="F3">
        <v>5.0999999999999996</v>
      </c>
      <c r="G3">
        <v>4.5999999999999996</v>
      </c>
      <c r="I3">
        <v>3.4</v>
      </c>
      <c r="J3">
        <v>4.4000000000000004</v>
      </c>
    </row>
    <row r="4" spans="1:10" x14ac:dyDescent="0.35">
      <c r="A4" t="s">
        <v>38</v>
      </c>
      <c r="B4">
        <v>4567</v>
      </c>
      <c r="F4">
        <v>4.2</v>
      </c>
      <c r="G4">
        <v>3.7</v>
      </c>
      <c r="I4">
        <v>2.6</v>
      </c>
      <c r="J4">
        <v>3.4</v>
      </c>
    </row>
    <row r="5" spans="1:10" x14ac:dyDescent="0.35">
      <c r="A5" t="s">
        <v>8</v>
      </c>
      <c r="B5" s="5">
        <v>3520</v>
      </c>
      <c r="F5">
        <v>3.3</v>
      </c>
      <c r="G5">
        <v>3</v>
      </c>
      <c r="I5">
        <v>2.1</v>
      </c>
      <c r="J5">
        <v>2.6</v>
      </c>
    </row>
    <row r="6" spans="1:10" x14ac:dyDescent="0.35">
      <c r="A6" t="s">
        <v>10</v>
      </c>
      <c r="B6" s="5">
        <v>2055</v>
      </c>
      <c r="C6" s="5"/>
      <c r="F6">
        <v>2.5</v>
      </c>
      <c r="G6">
        <v>2.4</v>
      </c>
      <c r="I6">
        <v>1.5</v>
      </c>
      <c r="J6">
        <v>2.1</v>
      </c>
    </row>
    <row r="7" spans="1:10" x14ac:dyDescent="0.35">
      <c r="A7" t="s">
        <v>24</v>
      </c>
      <c r="B7" s="5">
        <v>2914</v>
      </c>
      <c r="F7">
        <v>1.9</v>
      </c>
      <c r="G7">
        <v>1.8</v>
      </c>
      <c r="I7">
        <v>1.2</v>
      </c>
      <c r="J7">
        <v>1.5</v>
      </c>
    </row>
    <row r="8" spans="1:10" x14ac:dyDescent="0.35">
      <c r="A8" t="s">
        <v>15</v>
      </c>
      <c r="B8" s="5">
        <v>2341</v>
      </c>
      <c r="F8">
        <v>1.3</v>
      </c>
      <c r="G8">
        <v>1.2</v>
      </c>
      <c r="I8">
        <v>0.7</v>
      </c>
      <c r="J8">
        <v>1.2</v>
      </c>
    </row>
    <row r="9" spans="1:10" x14ac:dyDescent="0.35">
      <c r="A9" t="s">
        <v>116</v>
      </c>
      <c r="B9">
        <v>991</v>
      </c>
      <c r="F9">
        <v>1.1000000000000001</v>
      </c>
      <c r="G9">
        <v>0.7</v>
      </c>
      <c r="J9">
        <v>0.7</v>
      </c>
    </row>
    <row r="10" spans="1:10" x14ac:dyDescent="0.35">
      <c r="A10" t="s">
        <v>117</v>
      </c>
      <c r="B10" s="5">
        <v>1090</v>
      </c>
      <c r="F10">
        <f>SUM(F2:F9)</f>
        <v>25.3</v>
      </c>
      <c r="G10">
        <f>SUM(G2:G9)</f>
        <v>22.999999999999996</v>
      </c>
      <c r="H10">
        <f>AVERAGE(F10:G10)</f>
        <v>24.15</v>
      </c>
    </row>
    <row r="11" spans="1:10" x14ac:dyDescent="0.35">
      <c r="A11" t="s">
        <v>20</v>
      </c>
      <c r="B11" s="5">
        <v>2420</v>
      </c>
    </row>
    <row r="12" spans="1:10" x14ac:dyDescent="0.35">
      <c r="A12" t="s">
        <v>14</v>
      </c>
      <c r="B12" s="5">
        <v>1427</v>
      </c>
    </row>
    <row r="13" spans="1:10" x14ac:dyDescent="0.35">
      <c r="A13" t="s">
        <v>118</v>
      </c>
      <c r="B13" s="5">
        <v>1139</v>
      </c>
    </row>
    <row r="14" spans="1:10" x14ac:dyDescent="0.35">
      <c r="A14" t="s">
        <v>21</v>
      </c>
      <c r="B14" s="5">
        <v>2497</v>
      </c>
    </row>
    <row r="15" spans="1:10" x14ac:dyDescent="0.35">
      <c r="A15" t="s">
        <v>35</v>
      </c>
      <c r="B15" s="5">
        <v>3530</v>
      </c>
    </row>
    <row r="16" spans="1:10" x14ac:dyDescent="0.35">
      <c r="A16" t="s">
        <v>119</v>
      </c>
      <c r="B16" s="5">
        <v>1428</v>
      </c>
    </row>
    <row r="17" spans="1:2" x14ac:dyDescent="0.35">
      <c r="A17" t="s">
        <v>18</v>
      </c>
      <c r="B17" s="5">
        <v>1613</v>
      </c>
    </row>
    <row r="18" spans="1:2" x14ac:dyDescent="0.35">
      <c r="A18" t="s">
        <v>17</v>
      </c>
      <c r="B18" s="5">
        <v>1388</v>
      </c>
    </row>
    <row r="19" spans="1:2" x14ac:dyDescent="0.35">
      <c r="A19" t="s">
        <v>39</v>
      </c>
      <c r="B19" s="5">
        <v>1358</v>
      </c>
    </row>
    <row r="20" spans="1:2" x14ac:dyDescent="0.35">
      <c r="A20" t="s">
        <v>32</v>
      </c>
      <c r="B20" s="5">
        <v>2124</v>
      </c>
    </row>
    <row r="21" spans="1:2" x14ac:dyDescent="0.35">
      <c r="A21" t="s">
        <v>120</v>
      </c>
      <c r="B21" s="5">
        <v>1026</v>
      </c>
    </row>
    <row r="22" spans="1:2" x14ac:dyDescent="0.35">
      <c r="A22" t="s">
        <v>6</v>
      </c>
      <c r="B22" s="5">
        <v>1215</v>
      </c>
    </row>
    <row r="23" spans="1:2" x14ac:dyDescent="0.35">
      <c r="A23" t="s">
        <v>29</v>
      </c>
      <c r="B23" s="5">
        <v>1316</v>
      </c>
    </row>
    <row r="24" spans="1:2" x14ac:dyDescent="0.35">
      <c r="A24" t="s">
        <v>26</v>
      </c>
      <c r="B24" s="5">
        <v>1369</v>
      </c>
    </row>
    <row r="25" spans="1:2" x14ac:dyDescent="0.35">
      <c r="A25" t="s">
        <v>28</v>
      </c>
      <c r="B25" s="5">
        <v>1246</v>
      </c>
    </row>
    <row r="26" spans="1:2" x14ac:dyDescent="0.35">
      <c r="A26" t="s">
        <v>37</v>
      </c>
      <c r="B26" s="5">
        <v>1195</v>
      </c>
    </row>
    <row r="27" spans="1:2" x14ac:dyDescent="0.35">
      <c r="A27" t="s">
        <v>7</v>
      </c>
      <c r="B27" s="5">
        <v>2366</v>
      </c>
    </row>
    <row r="28" spans="1:2" x14ac:dyDescent="0.35">
      <c r="A28" t="s">
        <v>40</v>
      </c>
      <c r="B28" s="5">
        <v>3933</v>
      </c>
    </row>
    <row r="29" spans="1:2" x14ac:dyDescent="0.35">
      <c r="A29" t="s">
        <v>19</v>
      </c>
      <c r="B29" s="5">
        <v>2464</v>
      </c>
    </row>
    <row r="30" spans="1:2" x14ac:dyDescent="0.35">
      <c r="A30" t="s">
        <v>30</v>
      </c>
      <c r="B30" s="5">
        <v>2917</v>
      </c>
    </row>
    <row r="31" spans="1:2" x14ac:dyDescent="0.35">
      <c r="A31" t="s">
        <v>25</v>
      </c>
      <c r="B31" s="5">
        <v>3973</v>
      </c>
    </row>
    <row r="32" spans="1:2" x14ac:dyDescent="0.35">
      <c r="A32" t="s">
        <v>5</v>
      </c>
      <c r="B32" s="5">
        <v>2679</v>
      </c>
    </row>
    <row r="33" spans="1:2" x14ac:dyDescent="0.35">
      <c r="A33" t="s">
        <v>121</v>
      </c>
      <c r="B33" s="5">
        <v>1244</v>
      </c>
    </row>
    <row r="34" spans="1:2" x14ac:dyDescent="0.35">
      <c r="A34" t="s">
        <v>36</v>
      </c>
      <c r="B34" s="5">
        <v>2475</v>
      </c>
    </row>
    <row r="35" spans="1:2" x14ac:dyDescent="0.35">
      <c r="A35" t="s">
        <v>27</v>
      </c>
      <c r="B35">
        <v>969</v>
      </c>
    </row>
    <row r="36" spans="1:2" x14ac:dyDescent="0.35">
      <c r="B36" s="5">
        <f>SUM(B1:B35)</f>
        <v>72250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Sheet2</vt:lpstr>
      <vt:lpstr>Descriptive</vt:lpstr>
      <vt:lpstr>CV</vt:lpstr>
      <vt:lpstr>Proportional Ranking</vt:lpstr>
      <vt:lpstr>Rank Correlation</vt:lpstr>
      <vt:lpstr>Regression1</vt:lpstr>
      <vt:lpstr>Regression2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SRIYA S PILLAI</dc:creator>
  <cp:lastModifiedBy>SRIYA S PILLAI</cp:lastModifiedBy>
  <dcterms:created xsi:type="dcterms:W3CDTF">2023-11-10T07:15:08Z</dcterms:created>
  <dcterms:modified xsi:type="dcterms:W3CDTF">2023-11-16T09:05:08Z</dcterms:modified>
</cp:coreProperties>
</file>