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filterPrivacy="1" codeName="ThisWorkbook" defaultThemeVersion="124226"/>
  <xr:revisionPtr revIDLastSave="0" documentId="13_ncr:1_{4F0494F5-8CF1-4F82-AF09-B85872A4911C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CANMatrix " sheetId="9" r:id="rId1"/>
    <sheet name="CANMatrix(Old)" sheetId="1" state="hidden" r:id="rId2"/>
  </sheets>
  <definedNames>
    <definedName name="_xlnm._FilterDatabase" localSheetId="0" hidden="1">'CANMatrix '!$A$1:$AE$99</definedName>
    <definedName name="_xlnm._FilterDatabase" localSheetId="1" hidden="1">'CANMatrix(Old)'!$A$4:$AR$4</definedName>
  </definedNames>
  <calcPr calcId="179021"/>
</workbook>
</file>

<file path=xl/calcChain.xml><?xml version="1.0" encoding="utf-8"?>
<calcChain xmlns="http://schemas.openxmlformats.org/spreadsheetml/2006/main">
  <c r="T60" i="9" l="1"/>
  <c r="T59" i="9"/>
  <c r="T56" i="9"/>
  <c r="T55" i="9"/>
  <c r="T53" i="9"/>
  <c r="T52" i="9"/>
  <c r="T51" i="9"/>
  <c r="T50" i="9"/>
  <c r="T16" i="9"/>
  <c r="T15" i="9"/>
  <c r="T13" i="9"/>
  <c r="T12" i="9"/>
  <c r="T11" i="9"/>
  <c r="T9" i="9"/>
  <c r="T8" i="9"/>
  <c r="T7" i="9"/>
  <c r="T99" i="9" l="1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45" i="9"/>
  <c r="T44" i="9"/>
  <c r="T43" i="9"/>
  <c r="T42" i="9"/>
  <c r="T5" i="9"/>
  <c r="T4" i="9"/>
  <c r="T3" i="9"/>
  <c r="V86" i="1" l="1"/>
  <c r="U86" i="1"/>
  <c r="T86" i="1"/>
  <c r="S86" i="1"/>
  <c r="R86" i="1"/>
  <c r="H86" i="1"/>
  <c r="G86" i="1"/>
  <c r="V82" i="1"/>
  <c r="U82" i="1"/>
  <c r="T82" i="1"/>
  <c r="S82" i="1"/>
  <c r="R82" i="1"/>
  <c r="H82" i="1"/>
  <c r="G82" i="1"/>
  <c r="V87" i="1"/>
  <c r="U87" i="1"/>
  <c r="T87" i="1"/>
  <c r="S87" i="1"/>
  <c r="R87" i="1"/>
  <c r="H87" i="1"/>
  <c r="G87" i="1"/>
  <c r="V88" i="1" l="1"/>
  <c r="U88" i="1"/>
  <c r="T88" i="1"/>
  <c r="S88" i="1"/>
  <c r="R88" i="1"/>
  <c r="H88" i="1"/>
  <c r="G88" i="1"/>
  <c r="V85" i="1"/>
  <c r="U85" i="1"/>
  <c r="T85" i="1"/>
  <c r="S85" i="1"/>
  <c r="R85" i="1"/>
  <c r="H85" i="1"/>
  <c r="G85" i="1"/>
  <c r="V84" i="1"/>
  <c r="U84" i="1"/>
  <c r="T84" i="1"/>
  <c r="S84" i="1"/>
  <c r="R84" i="1"/>
  <c r="H84" i="1"/>
  <c r="G84" i="1"/>
  <c r="V83" i="1"/>
  <c r="U83" i="1"/>
  <c r="T83" i="1"/>
  <c r="S83" i="1"/>
  <c r="R83" i="1"/>
  <c r="H83" i="1"/>
  <c r="G83" i="1"/>
  <c r="V81" i="1"/>
  <c r="U81" i="1"/>
  <c r="T81" i="1"/>
  <c r="S81" i="1"/>
  <c r="R81" i="1"/>
  <c r="H81" i="1"/>
  <c r="G81" i="1"/>
  <c r="V80" i="1"/>
  <c r="U80" i="1"/>
  <c r="T80" i="1"/>
  <c r="S80" i="1"/>
  <c r="R80" i="1"/>
  <c r="H80" i="1"/>
  <c r="G80" i="1"/>
  <c r="V78" i="1"/>
  <c r="U78" i="1"/>
  <c r="T78" i="1"/>
  <c r="S78" i="1"/>
  <c r="R78" i="1"/>
  <c r="H78" i="1"/>
  <c r="G78" i="1"/>
  <c r="V77" i="1"/>
  <c r="U77" i="1"/>
  <c r="T77" i="1"/>
  <c r="S77" i="1"/>
  <c r="R77" i="1"/>
  <c r="H77" i="1"/>
  <c r="G77" i="1"/>
  <c r="G76" i="1"/>
  <c r="H76" i="1"/>
  <c r="R76" i="1"/>
  <c r="S76" i="1"/>
  <c r="T76" i="1"/>
  <c r="U76" i="1"/>
  <c r="V76" i="1"/>
  <c r="V79" i="1"/>
  <c r="U79" i="1"/>
  <c r="T79" i="1"/>
  <c r="S79" i="1"/>
  <c r="R79" i="1"/>
  <c r="H79" i="1"/>
  <c r="G79" i="1"/>
  <c r="V64" i="1"/>
  <c r="U64" i="1"/>
  <c r="T64" i="1"/>
  <c r="S64" i="1"/>
  <c r="R64" i="1"/>
  <c r="H64" i="1"/>
  <c r="G64" i="1"/>
  <c r="V63" i="1"/>
  <c r="U63" i="1"/>
  <c r="T63" i="1"/>
  <c r="S63" i="1"/>
  <c r="R63" i="1"/>
  <c r="H63" i="1"/>
  <c r="G63" i="1"/>
  <c r="V62" i="1"/>
  <c r="U62" i="1"/>
  <c r="T62" i="1"/>
  <c r="S62" i="1"/>
  <c r="R62" i="1"/>
  <c r="H62" i="1"/>
  <c r="G62" i="1"/>
  <c r="V60" i="1"/>
  <c r="U60" i="1"/>
  <c r="T60" i="1"/>
  <c r="S60" i="1"/>
  <c r="R60" i="1"/>
  <c r="H60" i="1"/>
  <c r="G60" i="1"/>
  <c r="V59" i="1"/>
  <c r="U59" i="1"/>
  <c r="T59" i="1"/>
  <c r="S59" i="1"/>
  <c r="R59" i="1"/>
  <c r="H59" i="1"/>
  <c r="G59" i="1"/>
  <c r="V58" i="1"/>
  <c r="U58" i="1"/>
  <c r="T58" i="1"/>
  <c r="S58" i="1"/>
  <c r="R58" i="1"/>
  <c r="H58" i="1"/>
  <c r="G58" i="1"/>
  <c r="V56" i="1"/>
  <c r="U56" i="1"/>
  <c r="T56" i="1"/>
  <c r="S56" i="1"/>
  <c r="R56" i="1"/>
  <c r="H56" i="1"/>
  <c r="G56" i="1"/>
  <c r="V55" i="1"/>
  <c r="U55" i="1"/>
  <c r="T55" i="1"/>
  <c r="S55" i="1"/>
  <c r="R55" i="1"/>
  <c r="H55" i="1"/>
  <c r="G55" i="1"/>
  <c r="V52" i="1"/>
  <c r="U52" i="1"/>
  <c r="T52" i="1"/>
  <c r="S52" i="1"/>
  <c r="R52" i="1"/>
  <c r="H52" i="1"/>
  <c r="G52" i="1"/>
  <c r="V51" i="1"/>
  <c r="U51" i="1"/>
  <c r="T51" i="1"/>
  <c r="S51" i="1"/>
  <c r="R51" i="1"/>
  <c r="H51" i="1"/>
  <c r="G51" i="1"/>
  <c r="V50" i="1"/>
  <c r="U50" i="1"/>
  <c r="T50" i="1"/>
  <c r="S50" i="1"/>
  <c r="R50" i="1"/>
  <c r="H50" i="1"/>
  <c r="G50" i="1"/>
  <c r="V54" i="1"/>
  <c r="U54" i="1"/>
  <c r="T54" i="1"/>
  <c r="S54" i="1"/>
  <c r="R54" i="1"/>
  <c r="H54" i="1"/>
  <c r="G54" i="1"/>
  <c r="V75" i="1" l="1"/>
  <c r="U75" i="1"/>
  <c r="T75" i="1"/>
  <c r="S75" i="1"/>
  <c r="R75" i="1"/>
  <c r="H75" i="1"/>
  <c r="G75" i="1"/>
  <c r="V74" i="1"/>
  <c r="U74" i="1"/>
  <c r="T74" i="1"/>
  <c r="S74" i="1"/>
  <c r="R74" i="1"/>
  <c r="H74" i="1"/>
  <c r="G74" i="1"/>
  <c r="V72" i="1"/>
  <c r="U72" i="1"/>
  <c r="T72" i="1"/>
  <c r="S72" i="1"/>
  <c r="R72" i="1"/>
  <c r="H72" i="1"/>
  <c r="G72" i="1"/>
  <c r="V71" i="1"/>
  <c r="U71" i="1"/>
  <c r="T71" i="1"/>
  <c r="S71" i="1"/>
  <c r="R71" i="1"/>
  <c r="H71" i="1"/>
  <c r="G71" i="1"/>
  <c r="V70" i="1"/>
  <c r="U70" i="1"/>
  <c r="T70" i="1"/>
  <c r="S70" i="1"/>
  <c r="R70" i="1"/>
  <c r="H70" i="1"/>
  <c r="G70" i="1"/>
  <c r="V68" i="1"/>
  <c r="U68" i="1"/>
  <c r="T68" i="1"/>
  <c r="S68" i="1"/>
  <c r="R68" i="1"/>
  <c r="H68" i="1"/>
  <c r="G68" i="1"/>
  <c r="V67" i="1"/>
  <c r="U67" i="1"/>
  <c r="T67" i="1"/>
  <c r="S67" i="1"/>
  <c r="R67" i="1"/>
  <c r="H67" i="1"/>
  <c r="G67" i="1"/>
  <c r="V66" i="1"/>
  <c r="U66" i="1"/>
  <c r="T66" i="1"/>
  <c r="S66" i="1"/>
  <c r="R66" i="1"/>
  <c r="H66" i="1"/>
  <c r="G66" i="1"/>
  <c r="V73" i="1"/>
  <c r="U73" i="1"/>
  <c r="T73" i="1"/>
  <c r="S73" i="1"/>
  <c r="R73" i="1"/>
  <c r="H73" i="1"/>
  <c r="G73" i="1"/>
  <c r="V69" i="1"/>
  <c r="U69" i="1"/>
  <c r="T69" i="1"/>
  <c r="S69" i="1"/>
  <c r="R69" i="1"/>
  <c r="H69" i="1"/>
  <c r="G69" i="1"/>
  <c r="V65" i="1"/>
  <c r="U65" i="1"/>
  <c r="T65" i="1"/>
  <c r="S65" i="1"/>
  <c r="R65" i="1"/>
  <c r="H65" i="1"/>
  <c r="G65" i="1"/>
  <c r="G89" i="1" l="1"/>
  <c r="H89" i="1"/>
  <c r="R89" i="1"/>
  <c r="S89" i="1"/>
  <c r="T89" i="1"/>
  <c r="U89" i="1"/>
  <c r="V89" i="1"/>
  <c r="V103" i="1" l="1"/>
  <c r="U103" i="1"/>
  <c r="T103" i="1"/>
  <c r="S103" i="1"/>
  <c r="R103" i="1"/>
  <c r="H103" i="1"/>
  <c r="G103" i="1"/>
  <c r="V102" i="1"/>
  <c r="U102" i="1"/>
  <c r="T102" i="1"/>
  <c r="S102" i="1"/>
  <c r="R102" i="1"/>
  <c r="H102" i="1"/>
  <c r="G102" i="1"/>
  <c r="V101" i="1"/>
  <c r="U101" i="1"/>
  <c r="T101" i="1"/>
  <c r="S101" i="1"/>
  <c r="R101" i="1"/>
  <c r="H101" i="1"/>
  <c r="G101" i="1"/>
  <c r="V61" i="1"/>
  <c r="U61" i="1"/>
  <c r="T61" i="1"/>
  <c r="S61" i="1"/>
  <c r="R61" i="1"/>
  <c r="H61" i="1"/>
  <c r="G61" i="1"/>
  <c r="V57" i="1"/>
  <c r="U57" i="1"/>
  <c r="T57" i="1"/>
  <c r="S57" i="1"/>
  <c r="R57" i="1"/>
  <c r="H57" i="1"/>
  <c r="G57" i="1"/>
  <c r="V53" i="1"/>
  <c r="U53" i="1"/>
  <c r="T53" i="1"/>
  <c r="S53" i="1"/>
  <c r="R53" i="1"/>
  <c r="H53" i="1"/>
  <c r="G53" i="1"/>
  <c r="V49" i="1"/>
  <c r="U49" i="1"/>
  <c r="T49" i="1"/>
  <c r="S49" i="1"/>
  <c r="R49" i="1"/>
  <c r="H49" i="1"/>
  <c r="G49" i="1"/>
  <c r="V132" i="1" l="1"/>
  <c r="U132" i="1"/>
  <c r="T132" i="1"/>
  <c r="S132" i="1"/>
  <c r="R132" i="1"/>
  <c r="H132" i="1"/>
  <c r="G132" i="1"/>
  <c r="V131" i="1"/>
  <c r="U131" i="1"/>
  <c r="T131" i="1"/>
  <c r="S131" i="1"/>
  <c r="R131" i="1"/>
  <c r="H131" i="1"/>
  <c r="G131" i="1"/>
  <c r="V130" i="1"/>
  <c r="U130" i="1"/>
  <c r="T130" i="1"/>
  <c r="S130" i="1"/>
  <c r="R130" i="1"/>
  <c r="H130" i="1"/>
  <c r="G130" i="1"/>
  <c r="V129" i="1"/>
  <c r="U129" i="1"/>
  <c r="T129" i="1"/>
  <c r="S129" i="1"/>
  <c r="R129" i="1"/>
  <c r="H129" i="1"/>
  <c r="G129" i="1"/>
  <c r="V128" i="1"/>
  <c r="U128" i="1"/>
  <c r="T128" i="1"/>
  <c r="S128" i="1"/>
  <c r="R128" i="1"/>
  <c r="H128" i="1"/>
  <c r="G128" i="1"/>
  <c r="V127" i="1"/>
  <c r="U127" i="1"/>
  <c r="T127" i="1"/>
  <c r="S127" i="1"/>
  <c r="R127" i="1"/>
  <c r="H127" i="1"/>
  <c r="G127" i="1"/>
  <c r="V126" i="1"/>
  <c r="U126" i="1"/>
  <c r="T126" i="1"/>
  <c r="S126" i="1"/>
  <c r="R126" i="1"/>
  <c r="H126" i="1"/>
  <c r="G126" i="1"/>
  <c r="V125" i="1"/>
  <c r="U125" i="1"/>
  <c r="T125" i="1"/>
  <c r="S125" i="1"/>
  <c r="R125" i="1"/>
  <c r="H125" i="1"/>
  <c r="G125" i="1"/>
  <c r="V134" i="1"/>
  <c r="U134" i="1"/>
  <c r="T134" i="1"/>
  <c r="S134" i="1"/>
  <c r="R134" i="1"/>
  <c r="H134" i="1"/>
  <c r="G134" i="1"/>
  <c r="V133" i="1"/>
  <c r="U133" i="1"/>
  <c r="T133" i="1"/>
  <c r="S133" i="1"/>
  <c r="R133" i="1"/>
  <c r="H133" i="1"/>
  <c r="G133" i="1"/>
  <c r="V207" i="1"/>
  <c r="U207" i="1"/>
  <c r="T207" i="1"/>
  <c r="S207" i="1"/>
  <c r="R207" i="1"/>
  <c r="V206" i="1"/>
  <c r="U206" i="1"/>
  <c r="T206" i="1"/>
  <c r="S206" i="1"/>
  <c r="R206" i="1"/>
  <c r="V205" i="1"/>
  <c r="U205" i="1"/>
  <c r="T205" i="1"/>
  <c r="S205" i="1"/>
  <c r="R205" i="1"/>
  <c r="V204" i="1"/>
  <c r="U204" i="1"/>
  <c r="T204" i="1"/>
  <c r="S204" i="1"/>
  <c r="R204" i="1"/>
  <c r="V203" i="1"/>
  <c r="U203" i="1"/>
  <c r="T203" i="1"/>
  <c r="S203" i="1"/>
  <c r="R203" i="1"/>
  <c r="V202" i="1"/>
  <c r="U202" i="1"/>
  <c r="T202" i="1"/>
  <c r="S202" i="1"/>
  <c r="R202" i="1"/>
  <c r="V201" i="1"/>
  <c r="U201" i="1"/>
  <c r="T201" i="1"/>
  <c r="S201" i="1"/>
  <c r="R201" i="1"/>
  <c r="V200" i="1"/>
  <c r="U200" i="1"/>
  <c r="T200" i="1"/>
  <c r="S200" i="1"/>
  <c r="R200" i="1"/>
  <c r="V199" i="1"/>
  <c r="U199" i="1"/>
  <c r="T199" i="1"/>
  <c r="S199" i="1"/>
  <c r="R199" i="1"/>
  <c r="V198" i="1"/>
  <c r="U198" i="1"/>
  <c r="T198" i="1"/>
  <c r="S198" i="1"/>
  <c r="R198" i="1"/>
  <c r="V197" i="1"/>
  <c r="U197" i="1"/>
  <c r="T197" i="1"/>
  <c r="S197" i="1"/>
  <c r="R197" i="1"/>
  <c r="V196" i="1"/>
  <c r="U196" i="1"/>
  <c r="T196" i="1"/>
  <c r="S196" i="1"/>
  <c r="R196" i="1"/>
  <c r="V195" i="1"/>
  <c r="U195" i="1"/>
  <c r="T195" i="1"/>
  <c r="S195" i="1"/>
  <c r="R195" i="1"/>
  <c r="V194" i="1"/>
  <c r="U194" i="1"/>
  <c r="T194" i="1"/>
  <c r="S194" i="1"/>
  <c r="R194" i="1"/>
  <c r="V193" i="1"/>
  <c r="U193" i="1"/>
  <c r="T193" i="1"/>
  <c r="S193" i="1"/>
  <c r="R193" i="1"/>
  <c r="V192" i="1"/>
  <c r="U192" i="1"/>
  <c r="T192" i="1"/>
  <c r="S192" i="1"/>
  <c r="R192" i="1"/>
  <c r="V191" i="1"/>
  <c r="U191" i="1"/>
  <c r="T191" i="1"/>
  <c r="S191" i="1"/>
  <c r="R191" i="1"/>
  <c r="V190" i="1"/>
  <c r="U190" i="1"/>
  <c r="T190" i="1"/>
  <c r="S190" i="1"/>
  <c r="R190" i="1"/>
  <c r="V173" i="1"/>
  <c r="U173" i="1"/>
  <c r="T173" i="1"/>
  <c r="S173" i="1"/>
  <c r="R173" i="1"/>
  <c r="V172" i="1"/>
  <c r="U172" i="1"/>
  <c r="T172" i="1"/>
  <c r="S172" i="1"/>
  <c r="R172" i="1"/>
  <c r="V171" i="1"/>
  <c r="U171" i="1"/>
  <c r="T171" i="1"/>
  <c r="S171" i="1"/>
  <c r="R171" i="1"/>
  <c r="V170" i="1"/>
  <c r="U170" i="1"/>
  <c r="T170" i="1"/>
  <c r="S170" i="1"/>
  <c r="R170" i="1"/>
  <c r="V169" i="1"/>
  <c r="U169" i="1"/>
  <c r="T169" i="1"/>
  <c r="S169" i="1"/>
  <c r="R169" i="1"/>
  <c r="V168" i="1"/>
  <c r="U168" i="1"/>
  <c r="T168" i="1"/>
  <c r="S168" i="1"/>
  <c r="R168" i="1"/>
  <c r="V167" i="1"/>
  <c r="U167" i="1"/>
  <c r="T167" i="1"/>
  <c r="S167" i="1"/>
  <c r="R167" i="1"/>
  <c r="V166" i="1"/>
  <c r="U166" i="1"/>
  <c r="T166" i="1"/>
  <c r="S166" i="1"/>
  <c r="R166" i="1"/>
  <c r="V165" i="1"/>
  <c r="U165" i="1"/>
  <c r="T165" i="1"/>
  <c r="S165" i="1"/>
  <c r="R165" i="1"/>
  <c r="V164" i="1"/>
  <c r="U164" i="1"/>
  <c r="T164" i="1"/>
  <c r="S164" i="1"/>
  <c r="R164" i="1"/>
  <c r="V163" i="1"/>
  <c r="U163" i="1"/>
  <c r="T163" i="1"/>
  <c r="S163" i="1"/>
  <c r="R163" i="1"/>
  <c r="V162" i="1"/>
  <c r="U162" i="1"/>
  <c r="T162" i="1"/>
  <c r="S162" i="1"/>
  <c r="R162" i="1"/>
  <c r="V161" i="1"/>
  <c r="U161" i="1"/>
  <c r="T161" i="1"/>
  <c r="S161" i="1"/>
  <c r="R161" i="1"/>
  <c r="V160" i="1"/>
  <c r="U160" i="1"/>
  <c r="T160" i="1"/>
  <c r="S160" i="1"/>
  <c r="R160" i="1"/>
  <c r="V159" i="1"/>
  <c r="U159" i="1"/>
  <c r="T159" i="1"/>
  <c r="S159" i="1"/>
  <c r="R159" i="1"/>
  <c r="V158" i="1"/>
  <c r="U158" i="1"/>
  <c r="T158" i="1"/>
  <c r="S158" i="1"/>
  <c r="R158" i="1"/>
  <c r="V181" i="1"/>
  <c r="U181" i="1"/>
  <c r="T181" i="1"/>
  <c r="S181" i="1"/>
  <c r="R181" i="1"/>
  <c r="V180" i="1"/>
  <c r="U180" i="1"/>
  <c r="T180" i="1"/>
  <c r="S180" i="1"/>
  <c r="R180" i="1"/>
  <c r="V179" i="1"/>
  <c r="U179" i="1"/>
  <c r="T179" i="1"/>
  <c r="S179" i="1"/>
  <c r="R179" i="1"/>
  <c r="V178" i="1"/>
  <c r="U178" i="1"/>
  <c r="T178" i="1"/>
  <c r="S178" i="1"/>
  <c r="R178" i="1"/>
  <c r="V177" i="1"/>
  <c r="U177" i="1"/>
  <c r="T177" i="1"/>
  <c r="S177" i="1"/>
  <c r="R177" i="1"/>
  <c r="V176" i="1"/>
  <c r="U176" i="1"/>
  <c r="T176" i="1"/>
  <c r="S176" i="1"/>
  <c r="R176" i="1"/>
  <c r="V175" i="1"/>
  <c r="U175" i="1"/>
  <c r="T175" i="1"/>
  <c r="S175" i="1"/>
  <c r="R175" i="1"/>
  <c r="V174" i="1"/>
  <c r="U174" i="1"/>
  <c r="T174" i="1"/>
  <c r="S174" i="1"/>
  <c r="R174" i="1"/>
  <c r="V185" i="1"/>
  <c r="U185" i="1"/>
  <c r="T185" i="1"/>
  <c r="S185" i="1"/>
  <c r="R185" i="1"/>
  <c r="V184" i="1"/>
  <c r="U184" i="1"/>
  <c r="T184" i="1"/>
  <c r="S184" i="1"/>
  <c r="R184" i="1"/>
  <c r="V183" i="1"/>
  <c r="U183" i="1"/>
  <c r="T183" i="1"/>
  <c r="S183" i="1"/>
  <c r="R183" i="1"/>
  <c r="V182" i="1"/>
  <c r="U182" i="1"/>
  <c r="T182" i="1"/>
  <c r="S182" i="1"/>
  <c r="R182" i="1"/>
  <c r="V187" i="1"/>
  <c r="U187" i="1"/>
  <c r="T187" i="1"/>
  <c r="S187" i="1"/>
  <c r="R187" i="1"/>
  <c r="V186" i="1"/>
  <c r="U186" i="1"/>
  <c r="T186" i="1"/>
  <c r="S186" i="1"/>
  <c r="R186" i="1"/>
  <c r="V188" i="1"/>
  <c r="U188" i="1"/>
  <c r="T188" i="1"/>
  <c r="S188" i="1"/>
  <c r="R188" i="1"/>
  <c r="V189" i="1"/>
  <c r="U189" i="1"/>
  <c r="T189" i="1"/>
  <c r="S189" i="1"/>
  <c r="R189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V155" i="1"/>
  <c r="V156" i="1"/>
  <c r="V15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114" i="1"/>
  <c r="V115" i="1"/>
  <c r="V116" i="1"/>
  <c r="V117" i="1"/>
  <c r="V118" i="1"/>
  <c r="V119" i="1"/>
  <c r="V120" i="1"/>
  <c r="V121" i="1"/>
  <c r="V122" i="1"/>
  <c r="V123" i="1"/>
  <c r="V12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99" i="1"/>
  <c r="V100" i="1"/>
  <c r="V104" i="1"/>
  <c r="V105" i="1"/>
  <c r="V106" i="1"/>
  <c r="V107" i="1"/>
  <c r="V108" i="1"/>
  <c r="V109" i="1"/>
  <c r="V110" i="1"/>
  <c r="V111" i="1"/>
  <c r="V112" i="1"/>
  <c r="V113" i="1"/>
  <c r="V42" i="1"/>
  <c r="V43" i="1"/>
  <c r="V44" i="1"/>
  <c r="V45" i="1"/>
  <c r="V46" i="1"/>
  <c r="V47" i="1"/>
  <c r="V48" i="1"/>
  <c r="V90" i="1"/>
  <c r="V91" i="1"/>
  <c r="V92" i="1"/>
  <c r="V93" i="1"/>
  <c r="V94" i="1"/>
  <c r="V95" i="1"/>
  <c r="V96" i="1"/>
  <c r="V97" i="1"/>
  <c r="V98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13" i="1"/>
  <c r="V14" i="1"/>
  <c r="V15" i="1"/>
  <c r="V10" i="1"/>
  <c r="V11" i="1"/>
  <c r="V12" i="1"/>
  <c r="V6" i="1"/>
  <c r="V7" i="1"/>
  <c r="V8" i="1"/>
  <c r="V9" i="1"/>
  <c r="V5" i="1"/>
  <c r="U151" i="1"/>
  <c r="U152" i="1"/>
  <c r="U153" i="1"/>
  <c r="U154" i="1"/>
  <c r="U155" i="1"/>
  <c r="U156" i="1"/>
  <c r="U15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90" i="1"/>
  <c r="U91" i="1"/>
  <c r="U92" i="1"/>
  <c r="U93" i="1"/>
  <c r="U94" i="1"/>
  <c r="U95" i="1"/>
  <c r="U96" i="1"/>
  <c r="U97" i="1"/>
  <c r="U98" i="1"/>
  <c r="U99" i="1"/>
  <c r="U100" i="1"/>
  <c r="U104" i="1"/>
  <c r="U105" i="1"/>
  <c r="U106" i="1"/>
  <c r="U107" i="1"/>
  <c r="U108" i="1"/>
  <c r="U109" i="1"/>
  <c r="U110" i="1"/>
  <c r="U111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27" i="1"/>
  <c r="U28" i="1"/>
  <c r="U29" i="1"/>
  <c r="U30" i="1"/>
  <c r="U31" i="1"/>
  <c r="U3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12" i="1"/>
  <c r="U13" i="1"/>
  <c r="U6" i="1"/>
  <c r="U7" i="1"/>
  <c r="U8" i="1"/>
  <c r="U9" i="1"/>
  <c r="U10" i="1"/>
  <c r="U11" i="1"/>
  <c r="U5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119" i="1"/>
  <c r="T120" i="1"/>
  <c r="T121" i="1"/>
  <c r="T122" i="1"/>
  <c r="T123" i="1"/>
  <c r="T124" i="1"/>
  <c r="T117" i="1"/>
  <c r="T118" i="1"/>
  <c r="T114" i="1"/>
  <c r="T115" i="1"/>
  <c r="T116" i="1"/>
  <c r="T111" i="1"/>
  <c r="T112" i="1"/>
  <c r="T113" i="1"/>
  <c r="T110" i="1"/>
  <c r="T37" i="1"/>
  <c r="T38" i="1"/>
  <c r="T39" i="1"/>
  <c r="T40" i="1"/>
  <c r="T41" i="1"/>
  <c r="T42" i="1"/>
  <c r="T43" i="1"/>
  <c r="T44" i="1"/>
  <c r="T45" i="1"/>
  <c r="T46" i="1"/>
  <c r="T47" i="1"/>
  <c r="T48" i="1"/>
  <c r="T90" i="1"/>
  <c r="T91" i="1"/>
  <c r="T92" i="1"/>
  <c r="T93" i="1"/>
  <c r="T94" i="1"/>
  <c r="T95" i="1"/>
  <c r="T96" i="1"/>
  <c r="T97" i="1"/>
  <c r="T98" i="1"/>
  <c r="T99" i="1"/>
  <c r="T100" i="1"/>
  <c r="T104" i="1"/>
  <c r="T105" i="1"/>
  <c r="T106" i="1"/>
  <c r="T107" i="1"/>
  <c r="T108" i="1"/>
  <c r="T109" i="1"/>
  <c r="T27" i="1"/>
  <c r="T28" i="1"/>
  <c r="T29" i="1"/>
  <c r="T30" i="1"/>
  <c r="T31" i="1"/>
  <c r="T32" i="1"/>
  <c r="T33" i="1"/>
  <c r="T34" i="1"/>
  <c r="T35" i="1"/>
  <c r="T36" i="1"/>
  <c r="T22" i="1"/>
  <c r="T23" i="1"/>
  <c r="T24" i="1"/>
  <c r="T25" i="1"/>
  <c r="T26" i="1"/>
  <c r="T15" i="1"/>
  <c r="T16" i="1"/>
  <c r="T17" i="1"/>
  <c r="T18" i="1"/>
  <c r="T19" i="1"/>
  <c r="T20" i="1"/>
  <c r="T21" i="1"/>
  <c r="T10" i="1"/>
  <c r="T11" i="1"/>
  <c r="T12" i="1"/>
  <c r="T13" i="1"/>
  <c r="T14" i="1"/>
  <c r="T6" i="1"/>
  <c r="T7" i="1"/>
  <c r="T8" i="1"/>
  <c r="T9" i="1"/>
  <c r="T5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90" i="1"/>
  <c r="S91" i="1"/>
  <c r="S92" i="1"/>
  <c r="S93" i="1"/>
  <c r="S94" i="1"/>
  <c r="S95" i="1"/>
  <c r="S96" i="1"/>
  <c r="S97" i="1"/>
  <c r="S98" i="1"/>
  <c r="S99" i="1"/>
  <c r="S100" i="1"/>
  <c r="S27" i="1"/>
  <c r="S28" i="1"/>
  <c r="S29" i="1"/>
  <c r="S30" i="1"/>
  <c r="S31" i="1"/>
  <c r="S32" i="1"/>
  <c r="S21" i="1"/>
  <c r="S22" i="1"/>
  <c r="S23" i="1"/>
  <c r="S24" i="1"/>
  <c r="S25" i="1"/>
  <c r="S26" i="1"/>
  <c r="S15" i="1"/>
  <c r="S16" i="1"/>
  <c r="S17" i="1"/>
  <c r="S18" i="1"/>
  <c r="S19" i="1"/>
  <c r="S20" i="1"/>
  <c r="S12" i="1"/>
  <c r="S13" i="1"/>
  <c r="S14" i="1"/>
  <c r="S8" i="1"/>
  <c r="S9" i="1"/>
  <c r="S10" i="1"/>
  <c r="S11" i="1"/>
  <c r="S6" i="1"/>
  <c r="S7" i="1"/>
  <c r="S5" i="1"/>
  <c r="R299" i="1"/>
  <c r="R300" i="1"/>
  <c r="R293" i="1"/>
  <c r="R294" i="1"/>
  <c r="R295" i="1"/>
  <c r="R296" i="1"/>
  <c r="R297" i="1"/>
  <c r="R298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92" i="1"/>
  <c r="R93" i="1"/>
  <c r="R94" i="1"/>
  <c r="R95" i="1"/>
  <c r="R96" i="1"/>
  <c r="R97" i="1"/>
  <c r="R98" i="1"/>
  <c r="R99" i="1"/>
  <c r="R100" i="1"/>
  <c r="R104" i="1"/>
  <c r="R105" i="1"/>
  <c r="R106" i="1"/>
  <c r="R107" i="1"/>
  <c r="R108" i="1"/>
  <c r="R109" i="1"/>
  <c r="R110" i="1"/>
  <c r="R111" i="1"/>
  <c r="R112" i="1"/>
  <c r="R90" i="1"/>
  <c r="R91" i="1"/>
  <c r="R47" i="1"/>
  <c r="R48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8" i="1"/>
  <c r="R9" i="1"/>
  <c r="R10" i="1"/>
  <c r="R11" i="1"/>
  <c r="R12" i="1"/>
  <c r="R6" i="1"/>
  <c r="R7" i="1"/>
  <c r="R5" i="1"/>
  <c r="H90" i="1" l="1"/>
  <c r="H91" i="1"/>
  <c r="H92" i="1"/>
  <c r="H93" i="1"/>
  <c r="H94" i="1"/>
  <c r="H95" i="1"/>
  <c r="H96" i="1"/>
  <c r="H97" i="1"/>
  <c r="H98" i="1"/>
  <c r="H99" i="1"/>
  <c r="H100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35" i="1"/>
  <c r="H136" i="1"/>
  <c r="H137" i="1"/>
  <c r="H138" i="1"/>
  <c r="H139" i="1"/>
  <c r="H140" i="1"/>
  <c r="H14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90" i="1"/>
  <c r="G91" i="1"/>
  <c r="G92" i="1"/>
  <c r="G93" i="1"/>
  <c r="G94" i="1"/>
  <c r="G95" i="1"/>
  <c r="G96" i="1"/>
  <c r="G97" i="1"/>
  <c r="G98" i="1"/>
  <c r="G99" i="1"/>
  <c r="G100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35" i="1"/>
  <c r="G136" i="1"/>
  <c r="G137" i="1"/>
  <c r="G138" i="1"/>
  <c r="G139" i="1"/>
  <c r="G140" i="1"/>
  <c r="G14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" i="1"/>
  <c r="G5" i="1"/>
  <c r="Y1" i="1" l="1"/>
  <c r="Z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7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ＩＧＢＴ温度</t>
        </r>
      </text>
    </comment>
    <comment ref="J8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s00359514:电机温度</t>
        </r>
      </text>
    </comment>
    <comment ref="J1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相电流，有效值？
暂定U相有效值
</t>
        </r>
      </text>
    </comment>
    <comment ref="J13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作者:
母线电流</t>
        </r>
      </text>
    </comment>
    <comment ref="J14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暂定“1”</t>
        </r>
      </text>
    </comment>
    <comment ref="J15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暂定“1”</t>
        </r>
      </text>
    </comment>
    <comment ref="J51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暂留，先不考虑</t>
        </r>
      </text>
    </comment>
    <comment ref="J52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暂留，先不考虑</t>
        </r>
      </text>
    </comment>
    <comment ref="J75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暂留，先不使用</t>
        </r>
      </text>
    </comment>
  </commentList>
</comments>
</file>

<file path=xl/sharedStrings.xml><?xml version="1.0" encoding="utf-8"?>
<sst xmlns="http://schemas.openxmlformats.org/spreadsheetml/2006/main" count="4339" uniqueCount="998">
  <si>
    <t>Message ID</t>
  </si>
  <si>
    <t>Transmit Type</t>
  </si>
  <si>
    <t>Cycle Time</t>
  </si>
  <si>
    <t>Signal Defination</t>
  </si>
  <si>
    <t>Factor</t>
  </si>
  <si>
    <t>Offset</t>
  </si>
  <si>
    <t>Unit</t>
  </si>
  <si>
    <t>Min. value</t>
  </si>
  <si>
    <t>Max. Value</t>
  </si>
  <si>
    <t>Tester</t>
  </si>
  <si>
    <t>Siganl Description</t>
  </si>
  <si>
    <t xml:space="preserve">Signal Remark </t>
  </si>
  <si>
    <t>Transmiter</t>
    <phoneticPr fontId="3" type="noConversion"/>
  </si>
  <si>
    <t>Message Length</t>
    <phoneticPr fontId="3" type="noConversion"/>
  </si>
  <si>
    <t>Signal Position</t>
    <phoneticPr fontId="3" type="noConversion"/>
  </si>
  <si>
    <t>Start bit</t>
    <phoneticPr fontId="3" type="noConversion"/>
  </si>
  <si>
    <t>Signal length</t>
    <phoneticPr fontId="3" type="noConversion"/>
  </si>
  <si>
    <t>Data Type</t>
    <phoneticPr fontId="3" type="noConversion"/>
  </si>
  <si>
    <t>Message Name</t>
    <phoneticPr fontId="2" type="noConversion"/>
  </si>
  <si>
    <t>Periodic</t>
  </si>
  <si>
    <t>Intial Value</t>
    <phoneticPr fontId="2" type="noConversion"/>
  </si>
  <si>
    <t>Default Value</t>
    <phoneticPr fontId="2" type="noConversion"/>
  </si>
  <si>
    <t>Signal  Multiplexor</t>
    <phoneticPr fontId="2" type="noConversion"/>
  </si>
  <si>
    <t>Signal  Multiplexed</t>
    <phoneticPr fontId="2" type="noConversion"/>
  </si>
  <si>
    <t>MCUFR</t>
    <phoneticPr fontId="1" type="noConversion"/>
  </si>
  <si>
    <t>Subnet</t>
    <phoneticPr fontId="3" type="noConversion"/>
  </si>
  <si>
    <t>Sensor Subnet</t>
  </si>
  <si>
    <t>Energy Subnet</t>
  </si>
  <si>
    <t>AEPS</t>
    <phoneticPr fontId="3" type="noConversion"/>
  </si>
  <si>
    <t>SAS</t>
    <phoneticPr fontId="3" type="noConversion"/>
  </si>
  <si>
    <t>MCUFL_P_1</t>
    <phoneticPr fontId="3" type="noConversion"/>
  </si>
  <si>
    <t>MCUFL</t>
    <phoneticPr fontId="3" type="noConversion"/>
  </si>
  <si>
    <t>Intel</t>
  </si>
  <si>
    <t>Intel</t>
    <phoneticPr fontId="3" type="noConversion"/>
  </si>
  <si>
    <t>0-15</t>
    <phoneticPr fontId="3" type="noConversion"/>
  </si>
  <si>
    <t>PH=INT*1(/)
{0,255}
[0x00,0xFF]</t>
    <phoneticPr fontId="3" type="noConversion"/>
  </si>
  <si>
    <t>Enum</t>
  </si>
  <si>
    <t>16-31</t>
    <phoneticPr fontId="3" type="noConversion"/>
  </si>
  <si>
    <t>Signed</t>
  </si>
  <si>
    <t>PH=INT*1(/)
{0,15}
[0x0,0xF]</t>
    <phoneticPr fontId="3" type="noConversion"/>
  </si>
  <si>
    <t>PH=INT*1(°C)
{-128,127}
[0x80,0x7F]</t>
    <phoneticPr fontId="3" type="noConversion"/>
  </si>
  <si>
    <t>PH=INT*1(°C)
{-50,250}
[0xFFCE,0x00FA]</t>
    <phoneticPr fontId="3" type="noConversion"/>
  </si>
  <si>
    <t>MCUFL_P_2</t>
    <phoneticPr fontId="3" type="noConversion"/>
  </si>
  <si>
    <t>39-32</t>
    <phoneticPr fontId="3" type="noConversion"/>
  </si>
  <si>
    <t>32-39</t>
    <phoneticPr fontId="3" type="noConversion"/>
  </si>
  <si>
    <t>40-55</t>
    <phoneticPr fontId="3" type="noConversion"/>
  </si>
  <si>
    <t>0-31</t>
    <phoneticPr fontId="3" type="noConversion"/>
  </si>
  <si>
    <t>32-47</t>
    <phoneticPr fontId="3" type="noConversion"/>
  </si>
  <si>
    <t>PH=INT*1(rpm)
{-20000,20000}
[0xFFFFB1E0,0x00004E20]</t>
    <phoneticPr fontId="3" type="noConversion"/>
  </si>
  <si>
    <t>PH=INT*1(Nm)
{-1000,1000}
[0xFC18,0x03E8]</t>
    <phoneticPr fontId="3" type="noConversion"/>
  </si>
  <si>
    <t>48-63</t>
    <phoneticPr fontId="3" type="noConversion"/>
  </si>
  <si>
    <t>PH=INT*1(A)
{-1000,1000}
[0xFC18,0x03E8]</t>
    <phoneticPr fontId="3" type="noConversion"/>
  </si>
  <si>
    <t>MCUFL_P_3</t>
    <phoneticPr fontId="3" type="noConversion"/>
  </si>
  <si>
    <t>Unsigned</t>
  </si>
  <si>
    <t>PH=INT*0.0625(V)
{0,4095.9375}
[0x0000,0xFFFF]</t>
    <phoneticPr fontId="3" type="noConversion"/>
  </si>
  <si>
    <t>VCU</t>
    <phoneticPr fontId="3" type="noConversion"/>
  </si>
  <si>
    <t>PH=INT*0.0625(Nm)
{-2048,2047.9375}
[0x8000,0x7FFF]</t>
    <phoneticPr fontId="3" type="noConversion"/>
  </si>
  <si>
    <t>MCUFR_P_1</t>
    <phoneticPr fontId="3" type="noConversion"/>
  </si>
  <si>
    <t>MCUFR_P_2</t>
    <phoneticPr fontId="3" type="noConversion"/>
  </si>
  <si>
    <t>MCUFR_P_3</t>
    <phoneticPr fontId="3" type="noConversion"/>
  </si>
  <si>
    <t>MCUFR</t>
    <phoneticPr fontId="3" type="noConversion"/>
  </si>
  <si>
    <t>MCURR</t>
    <phoneticPr fontId="3" type="noConversion"/>
  </si>
  <si>
    <t>MCURR_P_1</t>
    <phoneticPr fontId="3" type="noConversion"/>
  </si>
  <si>
    <t>MCURR_P_2</t>
    <phoneticPr fontId="3" type="noConversion"/>
  </si>
  <si>
    <t>MCURR_P_3</t>
    <phoneticPr fontId="3" type="noConversion"/>
  </si>
  <si>
    <t>MCURL</t>
    <phoneticPr fontId="3" type="noConversion"/>
  </si>
  <si>
    <t>MCURL_P_1</t>
    <phoneticPr fontId="3" type="noConversion"/>
  </si>
  <si>
    <t>MCURL_P_2</t>
    <phoneticPr fontId="3" type="noConversion"/>
  </si>
  <si>
    <t>MCURL_P_3</t>
    <phoneticPr fontId="3" type="noConversion"/>
  </si>
  <si>
    <t>r10</t>
    <phoneticPr fontId="3" type="noConversion"/>
  </si>
  <si>
    <t>MCUFL</t>
    <phoneticPr fontId="1" type="noConversion"/>
  </si>
  <si>
    <t>GenMsgCycleTimeFast</t>
    <phoneticPr fontId="3" type="noConversion"/>
  </si>
  <si>
    <t>GenMsgCycleTime</t>
    <phoneticPr fontId="3" type="noConversion"/>
  </si>
  <si>
    <t>RT</t>
    <phoneticPr fontId="3" type="noConversion"/>
  </si>
  <si>
    <t>RT_P_1</t>
    <phoneticPr fontId="3" type="noConversion"/>
  </si>
  <si>
    <t>PH=INT*0.0000001(degree)
{-180,180}
[0x94B62E00,0x6B49D200]</t>
    <phoneticPr fontId="3" type="noConversion"/>
  </si>
  <si>
    <t>32-63</t>
    <phoneticPr fontId="3" type="noConversion"/>
  </si>
  <si>
    <t>PH=INT*0.0000001(degree)
{-90,90}
[0xCA5B1700,0x35A4E900]</t>
    <phoneticPr fontId="3" type="noConversion"/>
  </si>
  <si>
    <t>RT_P_2</t>
    <phoneticPr fontId="3" type="noConversion"/>
  </si>
  <si>
    <t>PH=INT*0.001(m)
{-2147483.648,2147483.647}
[0x80000000,0x7FFFFFFF]</t>
    <phoneticPr fontId="3" type="noConversion"/>
  </si>
  <si>
    <t>RT_P_3</t>
    <phoneticPr fontId="3" type="noConversion"/>
  </si>
  <si>
    <t>PH=INT*0.01(m/s)
{-327.68,327.67}
[0x8000,0x7FFF]</t>
    <phoneticPr fontId="3" type="noConversion"/>
  </si>
  <si>
    <t>PH=INT*0.01(m/s)
{0,655.35}
[0x0000,0xFFFF]</t>
    <phoneticPr fontId="3" type="noConversion"/>
  </si>
  <si>
    <t>Periodic</t>
    <phoneticPr fontId="3" type="noConversion"/>
  </si>
  <si>
    <t>RT_P_4</t>
    <phoneticPr fontId="3" type="noConversion"/>
  </si>
  <si>
    <t>PH=INT*0.01(m/s^2)
{-327.68,327.67}
[0x8000,0x7FFF]</t>
    <phoneticPr fontId="3" type="noConversion"/>
  </si>
  <si>
    <t>RT_P_5</t>
    <phoneticPr fontId="3" type="noConversion"/>
  </si>
  <si>
    <t>RT_P_6</t>
    <phoneticPr fontId="3" type="noConversion"/>
  </si>
  <si>
    <t>PH=INT*0.01(degree)
{0,360}
[0x0000,0x8CA0]</t>
    <phoneticPr fontId="3" type="noConversion"/>
  </si>
  <si>
    <t>PH=INT*0.01(Degree)
{-90,90}
[0xFFA6,0x5A]</t>
    <phoneticPr fontId="3" type="noConversion"/>
  </si>
  <si>
    <t>PH=INT*0.01(degree)
{-180,180}
[0xFF4C,0xB4]</t>
    <phoneticPr fontId="3" type="noConversion"/>
  </si>
  <si>
    <t>RT_P_7</t>
    <phoneticPr fontId="3" type="noConversion"/>
  </si>
  <si>
    <t>Moto</t>
  </si>
  <si>
    <t>PH=INT*0.01(Deg/s)
{-90,90}
[0xFFA6,0x5A]</t>
    <phoneticPr fontId="3" type="noConversion"/>
  </si>
  <si>
    <t>PH=INT*0.01(deg/s)
{-180,180}
[0xFF4C,0xB4]</t>
    <phoneticPr fontId="3" type="noConversion"/>
  </si>
  <si>
    <t>RT_P_9</t>
    <phoneticPr fontId="3" type="noConversion"/>
  </si>
  <si>
    <t>RT_P_10</t>
    <phoneticPr fontId="3" type="noConversion"/>
  </si>
  <si>
    <t>PH=INT*0.0001(m)
{-214748.3648,214748.3647}
[0x80000000,0x7FFFFFFF]</t>
    <phoneticPr fontId="3" type="noConversion"/>
  </si>
  <si>
    <t>RT_P_11</t>
    <phoneticPr fontId="3" type="noConversion"/>
  </si>
  <si>
    <t>PH=INT*0.1(deg/s^2)
{3276.8,3276.7}
[0x8000,0x7FFF]</t>
    <phoneticPr fontId="3" type="noConversion"/>
  </si>
  <si>
    <t>RT_P_12</t>
    <phoneticPr fontId="3" type="noConversion"/>
  </si>
  <si>
    <t>DC</t>
    <phoneticPr fontId="3" type="noConversion"/>
  </si>
  <si>
    <t>OBC</t>
    <phoneticPr fontId="3" type="noConversion"/>
  </si>
  <si>
    <t>BMSR</t>
    <phoneticPr fontId="3" type="noConversion"/>
  </si>
  <si>
    <t>BMSF</t>
    <phoneticPr fontId="3" type="noConversion"/>
  </si>
  <si>
    <t>DC_POE_1</t>
    <phoneticPr fontId="3" type="noConversion"/>
  </si>
  <si>
    <t>POE</t>
  </si>
  <si>
    <t>50/1000</t>
    <phoneticPr fontId="3" type="noConversion"/>
  </si>
  <si>
    <t>0x0:Normal
0x1:Fault</t>
    <phoneticPr fontId="3" type="noConversion"/>
  </si>
  <si>
    <t>0x0:NoComunication
0x1:CommunicationConnect</t>
    <phoneticPr fontId="3" type="noConversion"/>
  </si>
  <si>
    <t>PH=INT*0.1(A)
{0,409.5}
[0x0000,0xFFFF]</t>
    <phoneticPr fontId="3" type="noConversion"/>
  </si>
  <si>
    <t>23-24</t>
    <phoneticPr fontId="3" type="noConversion"/>
  </si>
  <si>
    <t>PH=INT*1-128(°C)
{-128,127}
[0x00,0xFF]</t>
    <phoneticPr fontId="3" type="noConversion"/>
  </si>
  <si>
    <t>47-40</t>
    <phoneticPr fontId="3" type="noConversion"/>
  </si>
  <si>
    <t>PH=INT*0.5(%)
{0,100}
[0x00,0xC8]</t>
    <phoneticPr fontId="3" type="noConversion"/>
  </si>
  <si>
    <t>49-48</t>
    <phoneticPr fontId="3" type="noConversion"/>
  </si>
  <si>
    <t>0x0:Normal
0x1:Fault
0x2:Serous Fault
0x3:common Fault</t>
    <phoneticPr fontId="3" type="noConversion"/>
  </si>
  <si>
    <t>51-50</t>
    <phoneticPr fontId="3" type="noConversion"/>
  </si>
  <si>
    <t>0x0:Stop
0x1:Running
0x2:Ready
0x3:Reserved</t>
    <phoneticPr fontId="3" type="noConversion"/>
  </si>
  <si>
    <t>55-52</t>
    <phoneticPr fontId="3" type="noConversion"/>
  </si>
  <si>
    <t>63-56</t>
    <phoneticPr fontId="3" type="noConversion"/>
  </si>
  <si>
    <t>7-24</t>
    <phoneticPr fontId="3" type="noConversion"/>
  </si>
  <si>
    <t>39-46</t>
    <phoneticPr fontId="3" type="noConversion"/>
  </si>
  <si>
    <t>PH=INT*1(V)
{0,1000}
[0x000,0x3E8]</t>
    <phoneticPr fontId="3" type="noConversion"/>
  </si>
  <si>
    <t>45-44</t>
    <phoneticPr fontId="3" type="noConversion"/>
  </si>
  <si>
    <t>0x0:Normal
0x1:DischargeSuccess
0x2:DischargeFailure
0x3:Reserved</t>
    <phoneticPr fontId="3" type="noConversion"/>
  </si>
  <si>
    <t>7-11</t>
    <phoneticPr fontId="3" type="noConversion"/>
  </si>
  <si>
    <t>23-26</t>
    <phoneticPr fontId="3" type="noConversion"/>
  </si>
  <si>
    <t>PH=INT*0.1(V)
{-500,500}
[0x000,0x1388]</t>
    <phoneticPr fontId="3" type="noConversion"/>
  </si>
  <si>
    <t>PH=INT*0.1-500(A)
{0,500}
[0x000,0x2710]</t>
    <phoneticPr fontId="3" type="noConversion"/>
  </si>
  <si>
    <t>0x0:DichargeForbiden
0x1:DichargePermit</t>
    <phoneticPr fontId="3" type="noConversion"/>
  </si>
  <si>
    <t>0x0:chargeForbiden
0x1:chargePermit</t>
    <phoneticPr fontId="3" type="noConversion"/>
  </si>
  <si>
    <t>39-41</t>
    <phoneticPr fontId="3" type="noConversion"/>
  </si>
  <si>
    <t>55-57</t>
    <phoneticPr fontId="3" type="noConversion"/>
  </si>
  <si>
    <t>PH=INT*1(KΩ)
{0,20000}
[0x0000,0x4E20]</t>
    <phoneticPr fontId="3" type="noConversion"/>
  </si>
  <si>
    <t>7-14</t>
    <phoneticPr fontId="3" type="noConversion"/>
  </si>
  <si>
    <t>PH=INT*0.1(%)
{0,100}
[0x000,0x3E8]</t>
    <phoneticPr fontId="3" type="noConversion"/>
  </si>
  <si>
    <t>13-19</t>
    <phoneticPr fontId="3" type="noConversion"/>
  </si>
  <si>
    <t>18-24</t>
    <phoneticPr fontId="3" type="noConversion"/>
  </si>
  <si>
    <t>39-45</t>
    <phoneticPr fontId="3" type="noConversion"/>
  </si>
  <si>
    <t>44-50</t>
    <phoneticPr fontId="3" type="noConversion"/>
  </si>
  <si>
    <t>PH=INT*1(KW)
{0,160}
[0x000,0x640]</t>
    <phoneticPr fontId="3" type="noConversion"/>
  </si>
  <si>
    <t>PH=INT*0.1(V)
{0,25.5}
[0x00,0xFF]</t>
    <phoneticPr fontId="3" type="noConversion"/>
  </si>
  <si>
    <t>7-9</t>
    <phoneticPr fontId="3" type="noConversion"/>
  </si>
  <si>
    <t>PH=INT*0.001(V)
{0,8.191}
[0x00,0x1FF]</t>
    <phoneticPr fontId="3" type="noConversion"/>
  </si>
  <si>
    <t>23-16</t>
    <phoneticPr fontId="3" type="noConversion"/>
  </si>
  <si>
    <t>55-62</t>
    <phoneticPr fontId="3" type="noConversion"/>
  </si>
  <si>
    <t>PH=INT*0.1(Kwh)
{0,102.4}
[0x00,0x400]</t>
    <phoneticPr fontId="3" type="noConversion"/>
  </si>
  <si>
    <t>7-10</t>
    <phoneticPr fontId="3" type="noConversion"/>
  </si>
  <si>
    <t>13-22</t>
    <phoneticPr fontId="3" type="noConversion"/>
  </si>
  <si>
    <t>21-28</t>
    <phoneticPr fontId="3" type="noConversion"/>
  </si>
  <si>
    <t>27-36</t>
    <phoneticPr fontId="3" type="noConversion"/>
  </si>
  <si>
    <t>35-42</t>
    <phoneticPr fontId="3" type="noConversion"/>
  </si>
  <si>
    <t>PH=INT*0.1(%)
{0,100}
[0x00,0x3E8]</t>
    <phoneticPr fontId="3" type="noConversion"/>
  </si>
  <si>
    <t>41-48</t>
    <phoneticPr fontId="3" type="noConversion"/>
  </si>
  <si>
    <t>PH=INT*1(V)
{0,750}
[0x00,0x2EE]</t>
    <phoneticPr fontId="3" type="noConversion"/>
  </si>
  <si>
    <t>PH=INT*1(A)
{0,100}
[0x00,0x63]</t>
    <phoneticPr fontId="3" type="noConversion"/>
  </si>
  <si>
    <t>1-0</t>
    <phoneticPr fontId="3" type="noConversion"/>
  </si>
  <si>
    <t>0x0:Not In slowcharge
0x1:SlowchargeNormal
0x2:SlowchargeFault
0x3:SlowchargeFinish</t>
    <phoneticPr fontId="3" type="noConversion"/>
  </si>
  <si>
    <t>0x0:Not In Fastcharge
0x1:FastchargeNormal
0x2:FastchargeFault
0x3:FastchargeFinish</t>
    <phoneticPr fontId="3" type="noConversion"/>
  </si>
  <si>
    <t>3-2</t>
    <phoneticPr fontId="3" type="noConversion"/>
  </si>
  <si>
    <t>0x0:Not In V2Vcharge
0x1:V2VChargeNormal
0x2:V2VchargeFault
0x3:V2VchargeFinish</t>
    <phoneticPr fontId="3" type="noConversion"/>
  </si>
  <si>
    <t>5-4</t>
    <phoneticPr fontId="3" type="noConversion"/>
  </si>
  <si>
    <t>6</t>
  </si>
  <si>
    <t>6</t>
    <phoneticPr fontId="3" type="noConversion"/>
  </si>
  <si>
    <t>0x0:RelayOFF
0x1:RelayON</t>
    <phoneticPr fontId="3" type="noConversion"/>
  </si>
  <si>
    <t>7</t>
  </si>
  <si>
    <t>7</t>
    <phoneticPr fontId="3" type="noConversion"/>
  </si>
  <si>
    <t>0x0:RequestFastchargeRelayOFF
0x1:RequestFastchargeRelayON</t>
    <phoneticPr fontId="3" type="noConversion"/>
  </si>
  <si>
    <t>15-22</t>
    <phoneticPr fontId="3" type="noConversion"/>
  </si>
  <si>
    <t>PH=INT*0.1(h)
{0,50}
[0x00,0x1F4]</t>
    <phoneticPr fontId="3" type="noConversion"/>
  </si>
  <si>
    <t>21</t>
  </si>
  <si>
    <t>21</t>
    <phoneticPr fontId="3" type="noConversion"/>
  </si>
  <si>
    <t>22</t>
  </si>
  <si>
    <t>20</t>
  </si>
  <si>
    <t>20</t>
    <phoneticPr fontId="3" type="noConversion"/>
  </si>
  <si>
    <t>18</t>
  </si>
  <si>
    <t>18</t>
    <phoneticPr fontId="3" type="noConversion"/>
  </si>
  <si>
    <t>19</t>
  </si>
  <si>
    <t>19</t>
    <phoneticPr fontId="3" type="noConversion"/>
  </si>
  <si>
    <t>9</t>
  </si>
  <si>
    <t>8</t>
  </si>
  <si>
    <t>0x0:NoAction
0x1:EnableHeatcontrol</t>
    <phoneticPr fontId="3" type="noConversion"/>
  </si>
  <si>
    <t>0x0:NoAction
0x1:EnableCoolValvecontrol</t>
    <phoneticPr fontId="3" type="noConversion"/>
  </si>
  <si>
    <t>0x0:NoAction
0x1:EnableCoolPumpcontrol</t>
    <phoneticPr fontId="3" type="noConversion"/>
  </si>
  <si>
    <t>0x0:OBC_Unable
0x1:OBC_Enable</t>
    <phoneticPr fontId="3" type="noConversion"/>
  </si>
  <si>
    <t>30-24</t>
    <phoneticPr fontId="3" type="noConversion"/>
  </si>
  <si>
    <t>PH=INT*1(/)
{0,100}
[0x00,0x63]</t>
    <phoneticPr fontId="3" type="noConversion"/>
  </si>
  <si>
    <t>0</t>
    <phoneticPr fontId="3" type="noConversion"/>
  </si>
  <si>
    <t>0x0:SelfDetectPass
0x1:SelfDetectFailure</t>
    <phoneticPr fontId="3" type="noConversion"/>
  </si>
  <si>
    <t>3-1</t>
    <phoneticPr fontId="3" type="noConversion"/>
  </si>
  <si>
    <t>4</t>
    <phoneticPr fontId="3" type="noConversion"/>
  </si>
  <si>
    <t>5</t>
  </si>
  <si>
    <t>10</t>
  </si>
  <si>
    <t>11</t>
  </si>
  <si>
    <t>12</t>
  </si>
  <si>
    <t>13</t>
  </si>
  <si>
    <t>14</t>
  </si>
  <si>
    <t>15</t>
  </si>
  <si>
    <t>16</t>
  </si>
  <si>
    <t>17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</si>
  <si>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</si>
  <si>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</si>
  <si>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</si>
  <si>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</si>
  <si>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</si>
  <si>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</si>
  <si>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</si>
  <si>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</si>
  <si>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</si>
  <si>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</si>
  <si>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</si>
  <si>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</si>
  <si>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</si>
  <si>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</si>
  <si>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</si>
  <si>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</si>
  <si>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</si>
  <si>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</si>
  <si>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</si>
  <si>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</si>
  <si>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0x0:Noraml
0x1:Fault</t>
    <phoneticPr fontId="3" type="noConversion"/>
  </si>
  <si>
    <t>43</t>
    <phoneticPr fontId="3" type="noConversion"/>
  </si>
  <si>
    <t>0x0:Nocomunication
0x1:CommunicationConnect</t>
    <phoneticPr fontId="3" type="noConversion"/>
  </si>
  <si>
    <t>1-12</t>
    <phoneticPr fontId="3" type="noConversion"/>
  </si>
  <si>
    <t>PH=INT*1(/)
{0,8}
[0x00,0x08]</t>
    <phoneticPr fontId="3" type="noConversion"/>
  </si>
  <si>
    <t>7-2</t>
    <phoneticPr fontId="3" type="noConversion"/>
  </si>
  <si>
    <t>PH=INT*1(/)
{0,63}
[0x00,0x3F]</t>
    <phoneticPr fontId="3" type="noConversion"/>
  </si>
  <si>
    <t>11-31</t>
    <phoneticPr fontId="3" type="noConversion"/>
  </si>
  <si>
    <t>PH=INT*0.001(V)
{0,8.191}
[0x00,0x1FFF]</t>
    <phoneticPr fontId="3" type="noConversion"/>
  </si>
  <si>
    <t>30-34</t>
    <phoneticPr fontId="3" type="noConversion"/>
  </si>
  <si>
    <t>33-53</t>
    <phoneticPr fontId="3" type="noConversion"/>
  </si>
  <si>
    <t>52-56</t>
    <phoneticPr fontId="3" type="noConversion"/>
  </si>
  <si>
    <t>7-0</t>
    <phoneticPr fontId="3" type="noConversion"/>
  </si>
  <si>
    <t>9-16</t>
    <phoneticPr fontId="3" type="noConversion"/>
  </si>
  <si>
    <t>15-10</t>
    <phoneticPr fontId="3" type="noConversion"/>
  </si>
  <si>
    <t>31-38</t>
    <phoneticPr fontId="3" type="noConversion"/>
  </si>
  <si>
    <t>37-44</t>
    <phoneticPr fontId="3" type="noConversion"/>
  </si>
  <si>
    <t>43-50</t>
    <phoneticPr fontId="3" type="noConversion"/>
  </si>
  <si>
    <t>49-56</t>
    <phoneticPr fontId="3" type="noConversion"/>
  </si>
  <si>
    <t>39-56</t>
    <phoneticPr fontId="3" type="noConversion"/>
  </si>
  <si>
    <t>PH=INT*1(Ah)
{0,4294967295}
[0x00,0xFFFFFFFF]</t>
    <phoneticPr fontId="3" type="noConversion"/>
  </si>
  <si>
    <t>PH=INT*1(/)
{0,4294967295}
[0x00,0xFFFFFFFF]</t>
    <phoneticPr fontId="3" type="noConversion"/>
  </si>
  <si>
    <t>PH=INT*0.1(deg/s^2)
{-3276.8,3276.7}
[0x8000,0x7FFF]</t>
    <phoneticPr fontId="3" type="noConversion"/>
  </si>
  <si>
    <t>VCU_P_2</t>
  </si>
  <si>
    <t>0x232</t>
  </si>
  <si>
    <t>2-0</t>
    <phoneticPr fontId="3" type="noConversion"/>
  </si>
  <si>
    <t>0x0:NotInChargeMode
0x1:StartSlowChargeMode
0x2:StartFastChargeMode
0x3:StatV2VChargeMode
0x4-0x7:Reserved</t>
    <phoneticPr fontId="3" type="noConversion"/>
  </si>
  <si>
    <t>6-3</t>
    <phoneticPr fontId="3" type="noConversion"/>
  </si>
  <si>
    <t>9-8</t>
    <phoneticPr fontId="3" type="noConversion"/>
  </si>
  <si>
    <t>11-10</t>
    <phoneticPr fontId="3" type="noConversion"/>
  </si>
  <si>
    <t>12</t>
    <phoneticPr fontId="3" type="noConversion"/>
  </si>
  <si>
    <t>16</t>
    <phoneticPr fontId="3" type="noConversion"/>
  </si>
  <si>
    <t>23-17</t>
    <phoneticPr fontId="3" type="noConversion"/>
  </si>
  <si>
    <t>PH=INT*1(/)
{0,100}
[0x00,0x64]</t>
    <phoneticPr fontId="3" type="noConversion"/>
  </si>
  <si>
    <t>31-24</t>
    <phoneticPr fontId="3" type="noConversion"/>
  </si>
  <si>
    <t>PH=INT*100(W)
{0,25500}
[0x00,0xFF]</t>
    <phoneticPr fontId="3" type="noConversion"/>
  </si>
  <si>
    <t>PH=INT*1-40(°C)
{-40,120}
[0x00,0xA0]</t>
    <phoneticPr fontId="3" type="noConversion"/>
  </si>
  <si>
    <t>PH=INT*1(/)
{0,15}
[0x00,0xF]</t>
    <phoneticPr fontId="3" type="noConversion"/>
  </si>
  <si>
    <t>Powertrain Subnet</t>
    <phoneticPr fontId="3" type="noConversion"/>
  </si>
  <si>
    <t>Energy Subnet</t>
    <phoneticPr fontId="3" type="noConversion"/>
  </si>
  <si>
    <t>Original subnet</t>
    <phoneticPr fontId="3" type="noConversion"/>
  </si>
  <si>
    <t>OBC_POE_1</t>
    <phoneticPr fontId="8" type="noConversion"/>
  </si>
  <si>
    <t>0x27D</t>
    <phoneticPr fontId="3" type="noConversion"/>
  </si>
  <si>
    <t>0x0:Idle
0x1:ChargeReady
0x2:DischargeReady
0x3:Charging
0x4:Discharging
0x5:Failure
0x6:PowerOFF
0x7:Reserved</t>
    <phoneticPr fontId="3" type="noConversion"/>
  </si>
  <si>
    <t>3</t>
    <phoneticPr fontId="3" type="noConversion"/>
  </si>
  <si>
    <t>0x0:Open
0x1:Close</t>
    <phoneticPr fontId="3" type="noConversion"/>
  </si>
  <si>
    <t>0x0:Invalid
0x1:HuaWeiCharger
0x2:HuaWeiVehicle
0x3:TheotherCharger</t>
    <phoneticPr fontId="3" type="noConversion"/>
  </si>
  <si>
    <t>0x0:PLCHandshakeSucces
0x1:PLCHandshakeFailure</t>
    <phoneticPr fontId="3" type="noConversion"/>
  </si>
  <si>
    <t>0x0:CommunicaitonwithBMSNormal
0x1:CommunicaitonwithBMSAbnormal</t>
    <phoneticPr fontId="3" type="noConversion"/>
  </si>
  <si>
    <t>8</t>
    <phoneticPr fontId="3" type="noConversion"/>
  </si>
  <si>
    <t>0x0:Normal
0x1:Abnormal</t>
    <phoneticPr fontId="3" type="noConversion"/>
  </si>
  <si>
    <r>
      <t>PH=INT*0.25-50(</t>
    </r>
    <r>
      <rPr>
        <sz val="11"/>
        <color theme="1"/>
        <rFont val="宋体"/>
        <family val="2"/>
      </rPr>
      <t>℃</t>
    </r>
    <r>
      <rPr>
        <sz val="11"/>
        <color theme="1"/>
        <rFont val="Arial"/>
        <family val="2"/>
      </rPr>
      <t>)
{-50,120}
[0x00,0x2BC]</t>
    </r>
    <phoneticPr fontId="3" type="noConversion"/>
  </si>
  <si>
    <r>
      <t>0</t>
    </r>
    <r>
      <rPr>
        <sz val="11"/>
        <color theme="1"/>
        <rFont val="宋体"/>
        <family val="2"/>
      </rPr>
      <t>：</t>
    </r>
    <r>
      <rPr>
        <sz val="11"/>
        <color theme="1"/>
        <rFont val="Arial"/>
        <family val="2"/>
      </rPr>
      <t>RC</t>
    </r>
    <r>
      <rPr>
        <sz val="11"/>
        <color theme="1"/>
        <rFont val="宋体"/>
        <family val="2"/>
      </rPr>
      <t xml:space="preserve">电阻∞，充电线缆未连接；
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2"/>
      </rPr>
      <t>：</t>
    </r>
    <r>
      <rPr>
        <sz val="11"/>
        <color theme="1"/>
        <rFont val="Arial"/>
        <family val="2"/>
      </rPr>
      <t>RC+R4</t>
    </r>
    <r>
      <rPr>
        <sz val="11"/>
        <color theme="1"/>
        <rFont val="宋体"/>
        <family val="2"/>
      </rPr>
      <t>约</t>
    </r>
    <r>
      <rPr>
        <sz val="11"/>
        <color theme="1"/>
        <rFont val="Arial"/>
        <family val="2"/>
      </rPr>
      <t>3.3~3.5KΩ</t>
    </r>
    <r>
      <rPr>
        <sz val="11"/>
        <color theme="1"/>
        <rFont val="宋体"/>
        <family val="2"/>
      </rPr>
      <t xml:space="preserve">，线缆半连接；
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2"/>
      </rPr>
      <t>：</t>
    </r>
    <r>
      <rPr>
        <sz val="11"/>
        <color theme="1"/>
        <rFont val="Arial"/>
        <family val="2"/>
      </rPr>
      <t>RC</t>
    </r>
    <r>
      <rPr>
        <sz val="11"/>
        <color theme="1"/>
        <rFont val="宋体"/>
        <family val="2"/>
      </rPr>
      <t>电阻</t>
    </r>
    <r>
      <rPr>
        <sz val="11"/>
        <color theme="1"/>
        <rFont val="Arial"/>
        <family val="2"/>
      </rPr>
      <t>1.5KΩ</t>
    </r>
    <r>
      <rPr>
        <sz val="11"/>
        <color theme="1"/>
        <rFont val="宋体"/>
        <family val="2"/>
      </rPr>
      <t>，线缆容量</t>
    </r>
    <r>
      <rPr>
        <sz val="11"/>
        <color theme="1"/>
        <rFont val="Arial"/>
        <family val="2"/>
      </rPr>
      <t>10A</t>
    </r>
    <r>
      <rPr>
        <sz val="11"/>
        <color theme="1"/>
        <rFont val="宋体"/>
        <family val="2"/>
      </rPr>
      <t xml:space="preserve">；
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2"/>
      </rPr>
      <t>：</t>
    </r>
    <r>
      <rPr>
        <sz val="11"/>
        <color theme="1"/>
        <rFont val="Arial"/>
        <family val="2"/>
      </rPr>
      <t>RC</t>
    </r>
    <r>
      <rPr>
        <sz val="11"/>
        <color theme="1"/>
        <rFont val="宋体"/>
        <family val="2"/>
      </rPr>
      <t>电阻</t>
    </r>
    <r>
      <rPr>
        <sz val="11"/>
        <color theme="1"/>
        <rFont val="Arial"/>
        <family val="2"/>
      </rPr>
      <t>680Ω</t>
    </r>
    <r>
      <rPr>
        <sz val="11"/>
        <color theme="1"/>
        <rFont val="宋体"/>
        <family val="2"/>
      </rPr>
      <t>，线缆容量</t>
    </r>
    <r>
      <rPr>
        <sz val="11"/>
        <color theme="1"/>
        <rFont val="Arial"/>
        <family val="2"/>
      </rPr>
      <t>16A</t>
    </r>
    <r>
      <rPr>
        <sz val="11"/>
        <color theme="1"/>
        <rFont val="宋体"/>
        <family val="2"/>
      </rPr>
      <t xml:space="preserve">；
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2"/>
      </rPr>
      <t>：</t>
    </r>
    <r>
      <rPr>
        <sz val="11"/>
        <color theme="1"/>
        <rFont val="Arial"/>
        <family val="2"/>
      </rPr>
      <t>RC</t>
    </r>
    <r>
      <rPr>
        <sz val="11"/>
        <color theme="1"/>
        <rFont val="宋体"/>
        <family val="2"/>
      </rPr>
      <t>电阻</t>
    </r>
    <r>
      <rPr>
        <sz val="11"/>
        <color theme="1"/>
        <rFont val="Arial"/>
        <family val="2"/>
      </rPr>
      <t>220Ω</t>
    </r>
    <r>
      <rPr>
        <sz val="11"/>
        <color theme="1"/>
        <rFont val="宋体"/>
        <family val="2"/>
      </rPr>
      <t>，线缆容量</t>
    </r>
    <r>
      <rPr>
        <sz val="11"/>
        <color theme="1"/>
        <rFont val="Arial"/>
        <family val="2"/>
      </rPr>
      <t>32A</t>
    </r>
    <r>
      <rPr>
        <sz val="11"/>
        <color theme="1"/>
        <rFont val="宋体"/>
        <family val="2"/>
      </rPr>
      <t xml:space="preserve">；
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2"/>
      </rPr>
      <t>：</t>
    </r>
    <r>
      <rPr>
        <sz val="11"/>
        <color theme="1"/>
        <rFont val="Arial"/>
        <family val="2"/>
      </rPr>
      <t>RC</t>
    </r>
    <r>
      <rPr>
        <sz val="11"/>
        <color theme="1"/>
        <rFont val="宋体"/>
        <family val="2"/>
      </rPr>
      <t>电阻</t>
    </r>
    <r>
      <rPr>
        <sz val="11"/>
        <color theme="1"/>
        <rFont val="Arial"/>
        <family val="2"/>
      </rPr>
      <t>100Ω</t>
    </r>
    <r>
      <rPr>
        <sz val="11"/>
        <color theme="1"/>
        <rFont val="宋体"/>
        <family val="2"/>
      </rPr>
      <t>，线缆容量</t>
    </r>
    <r>
      <rPr>
        <sz val="11"/>
        <color theme="1"/>
        <rFont val="Arial"/>
        <family val="2"/>
      </rPr>
      <t>63A</t>
    </r>
    <r>
      <rPr>
        <sz val="11"/>
        <color theme="1"/>
        <rFont val="宋体"/>
        <family val="2"/>
      </rPr>
      <t xml:space="preserve">；
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2"/>
      </rPr>
      <t>：</t>
    </r>
    <r>
      <rPr>
        <sz val="11"/>
        <color theme="1"/>
        <rFont val="Arial"/>
        <family val="2"/>
      </rPr>
      <t>RC</t>
    </r>
    <r>
      <rPr>
        <sz val="11"/>
        <color theme="1"/>
        <rFont val="宋体"/>
        <family val="2"/>
      </rPr>
      <t>电阻</t>
    </r>
    <r>
      <rPr>
        <sz val="11"/>
        <color theme="1"/>
        <rFont val="Arial"/>
        <family val="2"/>
      </rPr>
      <t>0Ω</t>
    </r>
    <r>
      <rPr>
        <sz val="11"/>
        <color theme="1"/>
        <rFont val="宋体"/>
        <family val="2"/>
      </rPr>
      <t xml:space="preserve">，短路；
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2"/>
      </rPr>
      <t>：</t>
    </r>
    <r>
      <rPr>
        <sz val="11"/>
        <color theme="1"/>
        <rFont val="Arial"/>
        <family val="2"/>
      </rPr>
      <t>RC</t>
    </r>
    <r>
      <rPr>
        <sz val="11"/>
        <color theme="1"/>
        <rFont val="宋体"/>
        <family val="2"/>
      </rPr>
      <t>电阻</t>
    </r>
    <r>
      <rPr>
        <sz val="11"/>
        <color theme="1"/>
        <rFont val="Arial"/>
        <family val="2"/>
      </rPr>
      <t>2.2KΩ</t>
    </r>
    <r>
      <rPr>
        <sz val="11"/>
        <color theme="1"/>
        <rFont val="宋体"/>
        <family val="2"/>
      </rPr>
      <t>（车车充），线缆容量</t>
    </r>
    <r>
      <rPr>
        <sz val="11"/>
        <color theme="1"/>
        <rFont val="Arial"/>
        <family val="2"/>
      </rPr>
      <t>xA</t>
    </r>
    <r>
      <rPr>
        <sz val="11"/>
        <color theme="1"/>
        <rFont val="宋体"/>
        <family val="2"/>
      </rPr>
      <t xml:space="preserve">；
</t>
    </r>
    <r>
      <rPr>
        <sz val="11"/>
        <color theme="1"/>
        <rFont val="Arial"/>
        <family val="2"/>
      </rPr>
      <t>8</t>
    </r>
    <r>
      <rPr>
        <sz val="11"/>
        <color theme="1"/>
        <rFont val="宋体"/>
        <family val="2"/>
      </rPr>
      <t>：</t>
    </r>
    <r>
      <rPr>
        <sz val="11"/>
        <color theme="1"/>
        <rFont val="Arial"/>
        <family val="2"/>
      </rPr>
      <t>RC</t>
    </r>
    <r>
      <rPr>
        <sz val="11"/>
        <color theme="1"/>
        <rFont val="宋体"/>
        <family val="2"/>
      </rPr>
      <t>电阻</t>
    </r>
    <r>
      <rPr>
        <sz val="11"/>
        <color theme="1"/>
        <rFont val="Arial"/>
        <family val="2"/>
      </rPr>
      <t>2.5KΩ</t>
    </r>
    <r>
      <rPr>
        <sz val="11"/>
        <color theme="1"/>
        <rFont val="宋体"/>
        <family val="2"/>
      </rPr>
      <t>（车车充），线缆容量</t>
    </r>
    <r>
      <rPr>
        <sz val="11"/>
        <color theme="1"/>
        <rFont val="Arial"/>
        <family val="2"/>
      </rPr>
      <t>xA</t>
    </r>
    <r>
      <rPr>
        <sz val="11"/>
        <color theme="1"/>
        <rFont val="宋体"/>
        <family val="2"/>
      </rPr>
      <t xml:space="preserve">；
</t>
    </r>
    <r>
      <rPr>
        <sz val="11"/>
        <color theme="1"/>
        <rFont val="Arial"/>
        <family val="2"/>
      </rPr>
      <t>9</t>
    </r>
    <r>
      <rPr>
        <sz val="11"/>
        <color theme="1"/>
        <rFont val="宋体"/>
        <family val="2"/>
      </rPr>
      <t>：</t>
    </r>
    <r>
      <rPr>
        <sz val="11"/>
        <color theme="1"/>
        <rFont val="Arial"/>
        <family val="2"/>
      </rPr>
      <t>RC</t>
    </r>
    <r>
      <rPr>
        <sz val="11"/>
        <color theme="1"/>
        <rFont val="宋体"/>
        <family val="2"/>
      </rPr>
      <t xml:space="preserve">为其它电阻值，充电枪不合法；
</t>
    </r>
    <r>
      <rPr>
        <sz val="11"/>
        <color theme="1"/>
        <rFont val="Arial"/>
        <family val="2"/>
      </rPr>
      <t>10-15</t>
    </r>
    <r>
      <rPr>
        <sz val="11"/>
        <color theme="1"/>
        <rFont val="宋体"/>
        <family val="2"/>
      </rPr>
      <t>：预留；</t>
    </r>
    <phoneticPr fontId="3" type="noConversion"/>
  </si>
  <si>
    <r>
      <t>0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Arial"/>
        <family val="2"/>
      </rPr>
      <t>RC</t>
    </r>
    <r>
      <rPr>
        <sz val="10"/>
        <color rgb="FFFF0000"/>
        <rFont val="宋体"/>
        <family val="3"/>
        <charset val="134"/>
      </rPr>
      <t xml:space="preserve">电阻∞，充电线缆未连接；
</t>
    </r>
    <r>
      <rPr>
        <sz val="10"/>
        <color rgb="FFFF0000"/>
        <rFont val="Arial"/>
        <family val="2"/>
      </rPr>
      <t>1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Arial"/>
        <family val="2"/>
      </rPr>
      <t>RC+R4</t>
    </r>
    <r>
      <rPr>
        <sz val="10"/>
        <color rgb="FFFF0000"/>
        <rFont val="宋体"/>
        <family val="3"/>
        <charset val="134"/>
      </rPr>
      <t>约</t>
    </r>
    <r>
      <rPr>
        <sz val="10"/>
        <color rgb="FFFF0000"/>
        <rFont val="Arial"/>
        <family val="2"/>
      </rPr>
      <t>3.3~3.5KΩ</t>
    </r>
    <r>
      <rPr>
        <sz val="10"/>
        <color rgb="FFFF0000"/>
        <rFont val="宋体"/>
        <family val="3"/>
        <charset val="134"/>
      </rPr>
      <t xml:space="preserve">，线缆半连接；
</t>
    </r>
    <r>
      <rPr>
        <sz val="10"/>
        <color rgb="FFFF0000"/>
        <rFont val="Arial"/>
        <family val="2"/>
      </rPr>
      <t>2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Arial"/>
        <family val="2"/>
      </rPr>
      <t>RC</t>
    </r>
    <r>
      <rPr>
        <sz val="10"/>
        <color rgb="FFFF0000"/>
        <rFont val="宋体"/>
        <family val="3"/>
        <charset val="134"/>
      </rPr>
      <t>电阻</t>
    </r>
    <r>
      <rPr>
        <sz val="10"/>
        <color rgb="FFFF0000"/>
        <rFont val="Arial"/>
        <family val="2"/>
      </rPr>
      <t>1.5KΩ</t>
    </r>
    <r>
      <rPr>
        <sz val="10"/>
        <color rgb="FFFF0000"/>
        <rFont val="宋体"/>
        <family val="3"/>
        <charset val="134"/>
      </rPr>
      <t>，线缆容量</t>
    </r>
    <r>
      <rPr>
        <sz val="10"/>
        <color rgb="FFFF0000"/>
        <rFont val="Arial"/>
        <family val="2"/>
      </rPr>
      <t>10A</t>
    </r>
    <r>
      <rPr>
        <sz val="10"/>
        <color rgb="FFFF0000"/>
        <rFont val="宋体"/>
        <family val="3"/>
        <charset val="134"/>
      </rPr>
      <t xml:space="preserve">；
</t>
    </r>
    <r>
      <rPr>
        <sz val="10"/>
        <color rgb="FFFF0000"/>
        <rFont val="Arial"/>
        <family val="2"/>
      </rPr>
      <t>3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Arial"/>
        <family val="2"/>
      </rPr>
      <t>RC</t>
    </r>
    <r>
      <rPr>
        <sz val="10"/>
        <color rgb="FFFF0000"/>
        <rFont val="宋体"/>
        <family val="3"/>
        <charset val="134"/>
      </rPr>
      <t>电阻</t>
    </r>
    <r>
      <rPr>
        <sz val="10"/>
        <color rgb="FFFF0000"/>
        <rFont val="Arial"/>
        <family val="2"/>
      </rPr>
      <t>680Ω</t>
    </r>
    <r>
      <rPr>
        <sz val="10"/>
        <color rgb="FFFF0000"/>
        <rFont val="宋体"/>
        <family val="3"/>
        <charset val="134"/>
      </rPr>
      <t>，线缆容量</t>
    </r>
    <r>
      <rPr>
        <sz val="10"/>
        <color rgb="FFFF0000"/>
        <rFont val="Arial"/>
        <family val="2"/>
      </rPr>
      <t>16A</t>
    </r>
    <r>
      <rPr>
        <sz val="10"/>
        <color rgb="FFFF0000"/>
        <rFont val="宋体"/>
        <family val="3"/>
        <charset val="134"/>
      </rPr>
      <t xml:space="preserve">；
</t>
    </r>
    <r>
      <rPr>
        <sz val="10"/>
        <color rgb="FFFF0000"/>
        <rFont val="Arial"/>
        <family val="2"/>
      </rPr>
      <t>4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Arial"/>
        <family val="2"/>
      </rPr>
      <t>RC</t>
    </r>
    <r>
      <rPr>
        <sz val="10"/>
        <color rgb="FFFF0000"/>
        <rFont val="宋体"/>
        <family val="3"/>
        <charset val="134"/>
      </rPr>
      <t>电阻</t>
    </r>
    <r>
      <rPr>
        <sz val="10"/>
        <color rgb="FFFF0000"/>
        <rFont val="Arial"/>
        <family val="2"/>
      </rPr>
      <t>220Ω</t>
    </r>
    <r>
      <rPr>
        <sz val="10"/>
        <color rgb="FFFF0000"/>
        <rFont val="宋体"/>
        <family val="3"/>
        <charset val="134"/>
      </rPr>
      <t>，线缆容量</t>
    </r>
    <r>
      <rPr>
        <sz val="10"/>
        <color rgb="FFFF0000"/>
        <rFont val="Arial"/>
        <family val="2"/>
      </rPr>
      <t>32A</t>
    </r>
    <r>
      <rPr>
        <sz val="10"/>
        <color rgb="FFFF0000"/>
        <rFont val="宋体"/>
        <family val="3"/>
        <charset val="134"/>
      </rPr>
      <t xml:space="preserve">；
</t>
    </r>
    <r>
      <rPr>
        <sz val="10"/>
        <color rgb="FFFF0000"/>
        <rFont val="Arial"/>
        <family val="2"/>
      </rPr>
      <t>5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Arial"/>
        <family val="2"/>
      </rPr>
      <t>RC</t>
    </r>
    <r>
      <rPr>
        <sz val="10"/>
        <color rgb="FFFF0000"/>
        <rFont val="宋体"/>
        <family val="3"/>
        <charset val="134"/>
      </rPr>
      <t>电阻</t>
    </r>
    <r>
      <rPr>
        <sz val="10"/>
        <color rgb="FFFF0000"/>
        <rFont val="Arial"/>
        <family val="2"/>
      </rPr>
      <t>100Ω</t>
    </r>
    <r>
      <rPr>
        <sz val="10"/>
        <color rgb="FFFF0000"/>
        <rFont val="宋体"/>
        <family val="3"/>
        <charset val="134"/>
      </rPr>
      <t>，线缆容量</t>
    </r>
    <r>
      <rPr>
        <sz val="10"/>
        <color rgb="FFFF0000"/>
        <rFont val="Arial"/>
        <family val="2"/>
      </rPr>
      <t>63A</t>
    </r>
    <r>
      <rPr>
        <sz val="10"/>
        <color rgb="FFFF0000"/>
        <rFont val="宋体"/>
        <family val="3"/>
        <charset val="134"/>
      </rPr>
      <t xml:space="preserve">；
</t>
    </r>
    <r>
      <rPr>
        <sz val="10"/>
        <color rgb="FFFF0000"/>
        <rFont val="Arial"/>
        <family val="2"/>
      </rPr>
      <t>6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Arial"/>
        <family val="2"/>
      </rPr>
      <t>RC</t>
    </r>
    <r>
      <rPr>
        <sz val="10"/>
        <color rgb="FFFF0000"/>
        <rFont val="宋体"/>
        <family val="3"/>
        <charset val="134"/>
      </rPr>
      <t>电阻</t>
    </r>
    <r>
      <rPr>
        <sz val="10"/>
        <color rgb="FFFF0000"/>
        <rFont val="Arial"/>
        <family val="2"/>
      </rPr>
      <t>0Ω</t>
    </r>
    <r>
      <rPr>
        <sz val="10"/>
        <color rgb="FFFF0000"/>
        <rFont val="宋体"/>
        <family val="3"/>
        <charset val="134"/>
      </rPr>
      <t xml:space="preserve">，短路；
</t>
    </r>
    <r>
      <rPr>
        <sz val="10"/>
        <color rgb="FFFF0000"/>
        <rFont val="Arial"/>
        <family val="2"/>
      </rPr>
      <t>7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Arial"/>
        <family val="2"/>
      </rPr>
      <t>RC</t>
    </r>
    <r>
      <rPr>
        <sz val="10"/>
        <color rgb="FFFF0000"/>
        <rFont val="宋体"/>
        <family val="3"/>
        <charset val="134"/>
      </rPr>
      <t>电阻</t>
    </r>
    <r>
      <rPr>
        <sz val="10"/>
        <color rgb="FFFF0000"/>
        <rFont val="Arial"/>
        <family val="2"/>
      </rPr>
      <t>2.2KΩ</t>
    </r>
    <r>
      <rPr>
        <sz val="10"/>
        <color rgb="FFFF0000"/>
        <rFont val="宋体"/>
        <family val="3"/>
        <charset val="134"/>
      </rPr>
      <t>（车车充），线缆容量</t>
    </r>
    <r>
      <rPr>
        <sz val="10"/>
        <color rgb="FFFF0000"/>
        <rFont val="Arial"/>
        <family val="2"/>
      </rPr>
      <t>xA</t>
    </r>
    <r>
      <rPr>
        <sz val="10"/>
        <color rgb="FFFF0000"/>
        <rFont val="宋体"/>
        <family val="3"/>
        <charset val="134"/>
      </rPr>
      <t xml:space="preserve">；
</t>
    </r>
    <r>
      <rPr>
        <sz val="10"/>
        <color rgb="FFFF0000"/>
        <rFont val="Arial"/>
        <family val="2"/>
      </rPr>
      <t>8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Arial"/>
        <family val="2"/>
      </rPr>
      <t>RC</t>
    </r>
    <r>
      <rPr>
        <sz val="10"/>
        <color rgb="FFFF0000"/>
        <rFont val="宋体"/>
        <family val="3"/>
        <charset val="134"/>
      </rPr>
      <t>电阻</t>
    </r>
    <r>
      <rPr>
        <sz val="10"/>
        <color rgb="FFFF0000"/>
        <rFont val="Arial"/>
        <family val="2"/>
      </rPr>
      <t>2.5KΩ</t>
    </r>
    <r>
      <rPr>
        <sz val="10"/>
        <color rgb="FFFF0000"/>
        <rFont val="宋体"/>
        <family val="3"/>
        <charset val="134"/>
      </rPr>
      <t>（车车充），线缆容量</t>
    </r>
    <r>
      <rPr>
        <sz val="10"/>
        <color rgb="FFFF0000"/>
        <rFont val="Arial"/>
        <family val="2"/>
      </rPr>
      <t>xA</t>
    </r>
    <r>
      <rPr>
        <sz val="10"/>
        <color rgb="FFFF0000"/>
        <rFont val="宋体"/>
        <family val="3"/>
        <charset val="134"/>
      </rPr>
      <t xml:space="preserve">；
</t>
    </r>
    <r>
      <rPr>
        <sz val="10"/>
        <color rgb="FFFF0000"/>
        <rFont val="Arial"/>
        <family val="2"/>
      </rPr>
      <t>9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Arial"/>
        <family val="2"/>
      </rPr>
      <t>RC</t>
    </r>
    <r>
      <rPr>
        <sz val="10"/>
        <color rgb="FFFF0000"/>
        <rFont val="宋体"/>
        <family val="3"/>
        <charset val="134"/>
      </rPr>
      <t xml:space="preserve">为其它电阻值，充电枪不合法；
</t>
    </r>
    <r>
      <rPr>
        <sz val="10"/>
        <color rgb="FFFF0000"/>
        <rFont val="Arial"/>
        <family val="2"/>
      </rPr>
      <t>10-15</t>
    </r>
    <r>
      <rPr>
        <sz val="10"/>
        <color rgb="FFFF0000"/>
        <rFont val="宋体"/>
        <family val="3"/>
        <charset val="134"/>
      </rPr>
      <t>：预留；</t>
    </r>
    <phoneticPr fontId="6" type="noConversion"/>
  </si>
  <si>
    <r>
      <t>0</t>
    </r>
    <r>
      <rPr>
        <sz val="11"/>
        <color theme="1"/>
        <rFont val="宋体"/>
        <family val="2"/>
      </rPr>
      <t>：</t>
    </r>
    <r>
      <rPr>
        <sz val="11"/>
        <color theme="1"/>
        <rFont val="Arial"/>
        <family val="2"/>
      </rPr>
      <t>R3</t>
    </r>
    <r>
      <rPr>
        <sz val="11"/>
        <color theme="1"/>
        <rFont val="宋体"/>
        <family val="2"/>
      </rPr>
      <t xml:space="preserve">电阻∞，充电线缆未连接；
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2"/>
      </rPr>
      <t>：</t>
    </r>
    <r>
      <rPr>
        <sz val="11"/>
        <color theme="1"/>
        <rFont val="Arial"/>
        <family val="2"/>
      </rPr>
      <t>R3</t>
    </r>
    <r>
      <rPr>
        <sz val="11"/>
        <color theme="1"/>
        <rFont val="宋体"/>
        <family val="2"/>
      </rPr>
      <t>电阻</t>
    </r>
    <r>
      <rPr>
        <sz val="11"/>
        <color theme="1"/>
        <rFont val="Arial"/>
        <family val="2"/>
      </rPr>
      <t>1KΩ</t>
    </r>
    <r>
      <rPr>
        <sz val="11"/>
        <color theme="1"/>
        <rFont val="宋体"/>
        <family val="2"/>
      </rPr>
      <t>，线缆连接；</t>
    </r>
    <phoneticPr fontId="3" type="noConversion"/>
  </si>
  <si>
    <r>
      <t>0</t>
    </r>
    <r>
      <rPr>
        <sz val="11"/>
        <color theme="1"/>
        <rFont val="宋体"/>
        <family val="2"/>
      </rPr>
      <t xml:space="preserve">：无命令
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2"/>
      </rPr>
      <t xml:space="preserve">：开机命令
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2"/>
      </rPr>
      <t xml:space="preserve">：关机命令
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2"/>
      </rPr>
      <t>：主动放电命令</t>
    </r>
    <phoneticPr fontId="3" type="noConversion"/>
  </si>
  <si>
    <r>
      <t>0</t>
    </r>
    <r>
      <rPr>
        <sz val="11"/>
        <color theme="1"/>
        <rFont val="宋体"/>
        <family val="2"/>
      </rPr>
      <t xml:space="preserve">：未确认；
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2"/>
      </rPr>
      <t xml:space="preserve">：本车充电；
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2"/>
      </rPr>
      <t xml:space="preserve">：本车放电；
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2"/>
      </rPr>
      <t>：预留；</t>
    </r>
    <phoneticPr fontId="3" type="noConversion"/>
  </si>
  <si>
    <r>
      <t>0</t>
    </r>
    <r>
      <rPr>
        <sz val="11"/>
        <color theme="1"/>
        <rFont val="宋体"/>
        <family val="2"/>
      </rPr>
      <t xml:space="preserve">：快充继电器未闭合；
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2"/>
      </rPr>
      <t>：快充继电器闭合；</t>
    </r>
    <phoneticPr fontId="3" type="noConversion"/>
  </si>
  <si>
    <r>
      <t>0</t>
    </r>
    <r>
      <rPr>
        <sz val="11"/>
        <color theme="1"/>
        <rFont val="宋体"/>
        <family val="2"/>
      </rPr>
      <t xml:space="preserve">：禁止高压上电；
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2"/>
      </rPr>
      <t>：请求高压上电；</t>
    </r>
    <phoneticPr fontId="3" type="noConversion"/>
  </si>
  <si>
    <t>PH=INT*1-50(°C)
{-50,125}
[0x00,0xAF]</t>
    <phoneticPr fontId="3" type="noConversion"/>
  </si>
  <si>
    <t>PH=INT*0.5(%)
{0,100}
[0x00,0xFA]</t>
    <phoneticPr fontId="3" type="noConversion"/>
  </si>
  <si>
    <t>48</t>
    <phoneticPr fontId="3" type="noConversion"/>
  </si>
  <si>
    <t>0x0:Invalid
0x1:Communictionconnect</t>
    <phoneticPr fontId="3" type="noConversion"/>
  </si>
  <si>
    <t>OBC_P_2</t>
  </si>
  <si>
    <t>0x27E</t>
  </si>
  <si>
    <t>15-11</t>
    <phoneticPr fontId="3" type="noConversion"/>
  </si>
  <si>
    <t>10-21</t>
    <phoneticPr fontId="3" type="noConversion"/>
  </si>
  <si>
    <t>20-28</t>
    <phoneticPr fontId="3" type="noConversion"/>
  </si>
  <si>
    <t>27-38</t>
    <phoneticPr fontId="3" type="noConversion"/>
  </si>
  <si>
    <t>PH=INT*1(V)
{0,255}
[0x00,0xFF]</t>
    <phoneticPr fontId="3" type="noConversion"/>
  </si>
  <si>
    <t>PH=INT*1.5(Hz)
{0,94.5}
[0x00,0x3F]</t>
    <phoneticPr fontId="3" type="noConversion"/>
  </si>
  <si>
    <t>PH=INT*1(A)
{0,31}
[0x00,0x1F]</t>
    <phoneticPr fontId="3" type="noConversion"/>
  </si>
  <si>
    <t>PH=INT*1(V)
{0,511}
[0x00,0x1FF]</t>
    <phoneticPr fontId="3" type="noConversion"/>
  </si>
  <si>
    <t>PH=INT*0.5(A)
{0,31.5}
[0x00,0x3F]</t>
    <phoneticPr fontId="3" type="noConversion"/>
  </si>
  <si>
    <t>37-45</t>
    <phoneticPr fontId="3" type="noConversion"/>
  </si>
  <si>
    <t>44-55</t>
    <phoneticPr fontId="3" type="noConversion"/>
  </si>
  <si>
    <t>54-62</t>
    <phoneticPr fontId="3" type="noConversion"/>
  </si>
  <si>
    <t>61-56</t>
    <phoneticPr fontId="3" type="noConversion"/>
  </si>
  <si>
    <t>OBC_POE_3</t>
    <phoneticPr fontId="6" type="noConversion"/>
  </si>
  <si>
    <t>0x27F</t>
    <phoneticPr fontId="3" type="noConversion"/>
  </si>
  <si>
    <t>0-8</t>
    <phoneticPr fontId="3" type="noConversion"/>
  </si>
  <si>
    <t>7-1</t>
    <phoneticPr fontId="3" type="noConversion"/>
  </si>
  <si>
    <t>PH=INT*0.5(Ah)
{0,127}
[0x00,0x7F]</t>
    <phoneticPr fontId="3" type="noConversion"/>
  </si>
  <si>
    <t>21-16</t>
    <phoneticPr fontId="3" type="noConversion"/>
  </si>
  <si>
    <t>23-22</t>
    <phoneticPr fontId="3" type="noConversion"/>
  </si>
  <si>
    <t>0x0:Idle
0x1:RequestCharge
0x2:ReuqestDischarge
0x3:Reserved</t>
    <phoneticPr fontId="3" type="noConversion"/>
  </si>
  <si>
    <t>25-24</t>
    <phoneticPr fontId="3" type="noConversion"/>
  </si>
  <si>
    <t>0x0:Chargealbe
0x1:Dischargeable
0x2:unableCharge
0x3:UnableDisharge</t>
    <phoneticPr fontId="3" type="noConversion"/>
  </si>
  <si>
    <t>DCDC_Tx_DfpInputOV</t>
    <phoneticPr fontId="2" type="noConversion"/>
  </si>
  <si>
    <t>DCDC_Tx_DfpInputUV</t>
    <phoneticPr fontId="2" type="noConversion"/>
  </si>
  <si>
    <t>DCDC_Tx_DfpAlarmOutputOT</t>
    <phoneticPr fontId="2" type="noConversion"/>
  </si>
  <si>
    <t>DCDC_Tx_DfpOutputOV</t>
    <phoneticPr fontId="2" type="noConversion"/>
  </si>
  <si>
    <t>DCDC_Tx_DfpWaterTempUT</t>
    <phoneticPr fontId="2" type="noConversion"/>
  </si>
  <si>
    <t>DCDC_Tx_DfpOuputOC</t>
    <phoneticPr fontId="2" type="noConversion"/>
  </si>
  <si>
    <t>DCDC_Tx_DfpBOOSTBusUV</t>
    <phoneticPr fontId="2" type="noConversion"/>
  </si>
  <si>
    <t>DCDC_Tx_DfpOT</t>
    <phoneticPr fontId="2" type="noConversion"/>
  </si>
  <si>
    <t>DCDC_Tx_DfpEEPROMfail</t>
    <phoneticPr fontId="2" type="noConversion"/>
  </si>
  <si>
    <t>DCDC_Tx_DfpSCIComfail</t>
    <phoneticPr fontId="2" type="noConversion"/>
  </si>
  <si>
    <t>DCDC_Tx_DfpOutsideOV</t>
    <phoneticPr fontId="2" type="noConversion"/>
  </si>
  <si>
    <t>DCDC_Tx_DfpOutsideUV</t>
    <phoneticPr fontId="2" type="noConversion"/>
  </si>
  <si>
    <t>DCDC_Tx_stSignalUpdate</t>
    <phoneticPr fontId="2" type="noConversion"/>
  </si>
  <si>
    <t>DCDC_Tx_iOutputCur</t>
    <phoneticPr fontId="2" type="noConversion"/>
  </si>
  <si>
    <t>,DCDC_Tx_tInputTemp</t>
    <phoneticPr fontId="2" type="noConversion"/>
  </si>
  <si>
    <t>DCDC_Tx_ratCoolRequest</t>
    <phoneticPr fontId="2" type="noConversion"/>
  </si>
  <si>
    <t>DCDC_Tx_stVCUProcess</t>
    <phoneticPr fontId="2" type="noConversion"/>
  </si>
  <si>
    <t>DCDC_Tx_st</t>
    <phoneticPr fontId="2" type="noConversion"/>
  </si>
  <si>
    <t>DCDC_Tx_ctRolling</t>
    <phoneticPr fontId="2" type="noConversion"/>
  </si>
  <si>
    <t>DCDC_Tx_numChkS</t>
    <phoneticPr fontId="2" type="noConversion"/>
  </si>
  <si>
    <t>DCDC_Tx_stSysDeg</t>
    <phoneticPr fontId="2" type="noConversion"/>
  </si>
  <si>
    <t>DCDC_Tx_vDCDCInputVolt</t>
    <phoneticPr fontId="2" type="noConversion"/>
  </si>
  <si>
    <t>DCDC_Tx_stDCDCDischarge</t>
    <phoneticPr fontId="2" type="noConversion"/>
  </si>
  <si>
    <t>OBC_Tx_stWork</t>
    <phoneticPr fontId="2" type="noConversion"/>
  </si>
  <si>
    <t>OBC_Tx_stOutSwitch</t>
    <phoneticPr fontId="2" type="noConversion"/>
  </si>
  <si>
    <t>OBC_Tx_stObjectType</t>
    <phoneticPr fontId="2" type="noConversion"/>
  </si>
  <si>
    <t>OBC_Tx_DfpPLComm</t>
    <phoneticPr fontId="2" type="noConversion"/>
  </si>
  <si>
    <t>OBC_Tx_DfpBMSComm</t>
    <phoneticPr fontId="2" type="noConversion"/>
  </si>
  <si>
    <t>OBC_Tx_DfpACInputOVP</t>
    <phoneticPr fontId="2" type="noConversion"/>
  </si>
  <si>
    <t>OBC_Tx_DfpACInputUVP</t>
    <phoneticPr fontId="2" type="noConversion"/>
  </si>
  <si>
    <t>OBC_Tx_DfpPFCBusOVP</t>
    <phoneticPr fontId="2" type="noConversion"/>
  </si>
  <si>
    <t>OBC_Tx_DfpPFCBusUVP</t>
    <phoneticPr fontId="2" type="noConversion"/>
  </si>
  <si>
    <t>OBC_Tx_DfpDCOutputOVP</t>
    <phoneticPr fontId="2" type="noConversion"/>
  </si>
  <si>
    <t>OBC_Tx_DfpDCOutputOCP</t>
    <phoneticPr fontId="2" type="noConversion"/>
  </si>
  <si>
    <t>OBC_Tx_DfpPriMOSOTP</t>
    <phoneticPr fontId="2" type="noConversion"/>
  </si>
  <si>
    <t>OBC_Tx_DfpSecMOSOTP</t>
    <phoneticPr fontId="2" type="noConversion"/>
  </si>
  <si>
    <t>OBC_Tx_DfpInletOTP</t>
    <phoneticPr fontId="2" type="noConversion"/>
  </si>
  <si>
    <t>OBC_Tx_DfpInletUTP</t>
    <phoneticPr fontId="2" type="noConversion"/>
  </si>
  <si>
    <t xml:space="preserve">
OBC_Tx_DfpRcmMOSOTP
</t>
    <phoneticPr fontId="2" type="noConversion"/>
  </si>
  <si>
    <t>OBC_Tx_DfpDCInputOVP</t>
    <phoneticPr fontId="2" type="noConversion"/>
  </si>
  <si>
    <t>OBC_Tx_DfpDCInputUVP</t>
    <phoneticPr fontId="2" type="noConversion"/>
  </si>
  <si>
    <t>OBC_Tx_DfpACOutputOVP</t>
    <phoneticPr fontId="2" type="noConversion"/>
  </si>
  <si>
    <t>OBC_Tx_DfpACOutputUVP</t>
    <phoneticPr fontId="2" type="noConversion"/>
  </si>
  <si>
    <t>OBC_Tx_DfpACOutputOCP</t>
    <phoneticPr fontId="2" type="noConversion"/>
  </si>
  <si>
    <t>OBC_Tx_DfpDCOutputUVP</t>
    <phoneticPr fontId="2" type="noConversion"/>
  </si>
  <si>
    <t>OBC_Tx_DfpPriOtherFault</t>
    <phoneticPr fontId="2" type="noConversion"/>
  </si>
  <si>
    <t>OBC_Tx_DfpACOutLeak</t>
    <phoneticPr fontId="2" type="noConversion"/>
  </si>
  <si>
    <t>OBC_Tx_DfpSoftUpdataFail</t>
    <phoneticPr fontId="2" type="noConversion"/>
  </si>
  <si>
    <t>OBC_Tx_DfpSecOtherFault</t>
    <phoneticPr fontId="2" type="noConversion"/>
  </si>
  <si>
    <t>OBC_Tx_DfpVCUComm</t>
    <phoneticPr fontId="2" type="noConversion"/>
  </si>
  <si>
    <t>Reserved</t>
    <phoneticPr fontId="2" type="noConversion"/>
  </si>
  <si>
    <t>OBC_Tx_tWaterIn</t>
    <phoneticPr fontId="2" type="noConversion"/>
  </si>
  <si>
    <t>OBC_Tx_ratCoolRequest</t>
    <phoneticPr fontId="2" type="noConversion"/>
  </si>
  <si>
    <t>OBC_Tx_stSignalUpdate</t>
    <phoneticPr fontId="2" type="noConversion"/>
  </si>
  <si>
    <t>OBC_Tx_ctRolling</t>
    <phoneticPr fontId="2" type="noConversion"/>
  </si>
  <si>
    <t>OBC_Tx_numcheckSum</t>
    <phoneticPr fontId="2" type="noConversion"/>
  </si>
  <si>
    <t>OBC_Tx_vInvACOutput</t>
    <phoneticPr fontId="2" type="noConversion"/>
  </si>
  <si>
    <t>OBC_Tx_fInvACOutput</t>
    <phoneticPr fontId="2" type="noConversion"/>
  </si>
  <si>
    <t>OBC_Tx_iInvACOutput</t>
    <phoneticPr fontId="2" type="noConversion"/>
  </si>
  <si>
    <t>OBC_Tx_vInvDCInput</t>
    <phoneticPr fontId="2" type="noConversion"/>
  </si>
  <si>
    <t>OBC_Tx_iInvDCInput</t>
    <phoneticPr fontId="2" type="noConversion"/>
  </si>
  <si>
    <t>OBC_Tx_vChgDCOutput</t>
    <phoneticPr fontId="2" type="noConversion"/>
  </si>
  <si>
    <t xml:space="preserve">OBC_Tx_iChgDCOutput </t>
    <phoneticPr fontId="2" type="noConversion"/>
  </si>
  <si>
    <t>OBC_Tx_vChgACInput</t>
    <phoneticPr fontId="2" type="noConversion"/>
  </si>
  <si>
    <t xml:space="preserve">OBC_Tx_iChgACInput </t>
    <phoneticPr fontId="2" type="noConversion"/>
  </si>
  <si>
    <t>OBC_Tx_capFaceCarBat</t>
    <phoneticPr fontId="2" type="noConversion"/>
  </si>
  <si>
    <t>OBC_Tx_vFaceCarBat</t>
    <phoneticPr fontId="2" type="noConversion"/>
  </si>
  <si>
    <t>OBC_Tx_iMaxFaceCarOut</t>
    <phoneticPr fontId="2" type="noConversion"/>
  </si>
  <si>
    <t>OBC_Tx_stFaceCarReqChg</t>
    <phoneticPr fontId="2" type="noConversion"/>
  </si>
  <si>
    <t>OBC_Tx_stFaceCarChgFB</t>
    <phoneticPr fontId="2" type="noConversion"/>
  </si>
  <si>
    <t xml:space="preserve">OBC_Tx_ctRolling </t>
    <phoneticPr fontId="2" type="noConversion"/>
  </si>
  <si>
    <t>OBC_Tx_stSysDeg</t>
    <phoneticPr fontId="2" type="noConversion"/>
  </si>
  <si>
    <t>7-24</t>
    <phoneticPr fontId="2" type="noConversion"/>
  </si>
  <si>
    <t>每一个Bit 位，0代表不执行，1代表执行
Bit0：立即切断高压
Bit1：延时切断高压
Bit2：禁止上高压
Bit3：限制充电功率到10%
Bit4：限制充电功率到30%
Bit5：限制充电功率到50%
Bit6：禁止充电
Bit7：限制电机驱动功率到0%
Bit8：限制电机驱动功率到10%
Bit9：限制电机驱动功率到30%
Bit10：限制电机驱动功率到50%
Bit11：关闭IGBT
Bit12：限制电机回馈功率到0%
Bit13：限制电机回馈功率到10%
Bit14：限制电机回馈功率到30%
Bit15：限制电机回馈功率到50%
Bit16：限制最高车速到10%（跛行模式）
Bit17：限制最高车速到30%
Bit18：限制最高车速到50%
Bit19：当前扭矩限制到10%
Bit20：当前扭矩限制到30%
Bit21：当前扭矩限制到50%
Bit22：自动点双闪
Bit23：N/A
Bit24：禁止进入驾驶模式
Bit25：关闭空调
Bit26：关闭DCDC输出
Bit27：功率降到0关闭主继电器
Bit28：不降级只点灯
Bit29-31：预留</t>
  </si>
  <si>
    <t>0x133</t>
    <phoneticPr fontId="2" type="noConversion"/>
  </si>
  <si>
    <t>40-43</t>
    <phoneticPr fontId="2" type="noConversion"/>
  </si>
  <si>
    <t>0x0:N_Unlocked
0x1:R
0x2:N
0x3:D
0x8:M
0x9:-
0xA:+
0xC:P_Unlocked
0xE:P_Locked</t>
    <phoneticPr fontId="2" type="noConversion"/>
  </si>
  <si>
    <t>0x103</t>
    <phoneticPr fontId="2" type="noConversion"/>
  </si>
  <si>
    <t>16-27</t>
    <phoneticPr fontId="2" type="noConversion"/>
  </si>
  <si>
    <t>40-51</t>
    <phoneticPr fontId="2" type="noConversion"/>
  </si>
  <si>
    <t>28-39</t>
    <phoneticPr fontId="2" type="noConversion"/>
  </si>
  <si>
    <t>52-63</t>
    <phoneticPr fontId="2" type="noConversion"/>
  </si>
  <si>
    <t>PH=INT*0.1(Km/h)
{0,409.5}
[0x00,0xFFF]</t>
    <phoneticPr fontId="3" type="noConversion"/>
  </si>
  <si>
    <t>0x308</t>
    <phoneticPr fontId="2" type="noConversion"/>
  </si>
  <si>
    <t>PH=INT*0.0152(Km/h)
{0,996.132}
[0x00,0xFFFF]</t>
    <phoneticPr fontId="3" type="noConversion"/>
  </si>
  <si>
    <t>0x3C0</t>
    <phoneticPr fontId="2" type="noConversion"/>
  </si>
  <si>
    <t>16</t>
    <phoneticPr fontId="2" type="noConversion"/>
  </si>
  <si>
    <t>BMS_Tx_vTotal</t>
    <phoneticPr fontId="2" type="noConversion"/>
  </si>
  <si>
    <t>BMS_Tx_iBattery</t>
    <phoneticPr fontId="2" type="noConversion"/>
  </si>
  <si>
    <t>BMS_Tx_stDischargePermit</t>
    <phoneticPr fontId="2" type="noConversion"/>
  </si>
  <si>
    <t>BMS_Tx_stChargePermit</t>
    <phoneticPr fontId="2" type="noConversion"/>
  </si>
  <si>
    <t>BMS_Tx_resRp</t>
    <phoneticPr fontId="2" type="noConversion"/>
  </si>
  <si>
    <t>BMS_Tx_resRn</t>
    <phoneticPr fontId="2" type="noConversion"/>
  </si>
  <si>
    <t>BMS_Tx_ratSOC</t>
    <phoneticPr fontId="2" type="noConversion"/>
  </si>
  <si>
    <t>BMS_Tx_powChg30</t>
    <phoneticPr fontId="2" type="noConversion"/>
  </si>
  <si>
    <t>BMS_Tx_powChg10</t>
    <phoneticPr fontId="2" type="noConversion"/>
  </si>
  <si>
    <t>BMS_Tx_powDis30</t>
    <phoneticPr fontId="2" type="noConversion"/>
  </si>
  <si>
    <t>BMS_Tx_powDis10</t>
    <phoneticPr fontId="2" type="noConversion"/>
  </si>
  <si>
    <t>BMS_Tx_vAssistBat</t>
    <phoneticPr fontId="2" type="noConversion"/>
  </si>
  <si>
    <t>BMS_Tx_vMaxCell</t>
    <phoneticPr fontId="2" type="noConversion"/>
  </si>
  <si>
    <t>BMS_Tx_numMaxCellVol</t>
    <phoneticPr fontId="2" type="noConversion"/>
  </si>
  <si>
    <t>BMS_Tx_vMinCell</t>
    <phoneticPr fontId="2" type="noConversion"/>
  </si>
  <si>
    <t>BMS_Tx_numMinCellVol</t>
    <phoneticPr fontId="2" type="noConversion"/>
  </si>
  <si>
    <t>BMS_Tx_engySOE</t>
    <phoneticPr fontId="2" type="noConversion"/>
  </si>
  <si>
    <t>BMS_Tx_tMaxCell</t>
    <phoneticPr fontId="2" type="noConversion"/>
  </si>
  <si>
    <t>BMS_Tx_numMaxCellTemp</t>
    <phoneticPr fontId="2" type="noConversion"/>
  </si>
  <si>
    <t>BMS_Tx_tMinCell</t>
    <phoneticPr fontId="2" type="noConversion"/>
  </si>
  <si>
    <t>BMS_Tx_numMinCellTemp</t>
    <phoneticPr fontId="2" type="noConversion"/>
  </si>
  <si>
    <t>BMS_Tx_ratSOH</t>
    <phoneticPr fontId="2" type="noConversion"/>
  </si>
  <si>
    <t>BMS_Tx_vSetSlowCharge</t>
    <phoneticPr fontId="2" type="noConversion"/>
  </si>
  <si>
    <t>BMS_Tx_iSetSlowCharge</t>
    <phoneticPr fontId="2" type="noConversion"/>
  </si>
  <si>
    <t>BMS_Tx_stSlowCharge</t>
    <phoneticPr fontId="2" type="noConversion"/>
  </si>
  <si>
    <t>BMS_Tx_stFastCharge</t>
    <phoneticPr fontId="2" type="noConversion"/>
  </si>
  <si>
    <t>BMS_Tx_stVehicleCharge</t>
    <phoneticPr fontId="2" type="noConversion"/>
  </si>
  <si>
    <t>BMS_Tx_stPowerComplete</t>
    <phoneticPr fontId="2" type="noConversion"/>
  </si>
  <si>
    <t>BMS_Tx_stFastChargeRelay</t>
    <phoneticPr fontId="2" type="noConversion"/>
  </si>
  <si>
    <t>BMS_Tx_tiBMSChaTimeRemain</t>
    <phoneticPr fontId="2" type="noConversion"/>
  </si>
  <si>
    <t>BMS_Tx_stHeatCtrSignal</t>
    <phoneticPr fontId="2" type="noConversion"/>
  </si>
  <si>
    <t>BMS_Tx_stCoolValveCtrSignal</t>
    <phoneticPr fontId="2" type="noConversion"/>
  </si>
  <si>
    <t>BMS_Tx_stCoolPumpCtrSignal</t>
    <phoneticPr fontId="2" type="noConversion"/>
  </si>
  <si>
    <t>BMS_Tx_stEnOnVehicleCharge</t>
    <phoneticPr fontId="2" type="noConversion"/>
  </si>
  <si>
    <t>BMS_Tx_dtyCP</t>
    <phoneticPr fontId="2" type="noConversion"/>
  </si>
  <si>
    <t>BMS_Tx_stBMSSelfCheck</t>
    <phoneticPr fontId="2" type="noConversion"/>
  </si>
  <si>
    <t>BMS_Tx_stBMSFaultLevel</t>
    <phoneticPr fontId="2" type="noConversion"/>
  </si>
  <si>
    <t>BMS_Tx_DfpAstBatVolAlarm</t>
    <phoneticPr fontId="2" type="noConversion"/>
  </si>
  <si>
    <t>BMS_Tx_DfpTempDifferAlarm</t>
    <phoneticPr fontId="2" type="noConversion"/>
  </si>
  <si>
    <t>BMS_Tx_DfpUnbalanceAlarm</t>
    <phoneticPr fontId="2" type="noConversion"/>
  </si>
  <si>
    <t>BMS_Tx_DfpBalanceFault</t>
    <phoneticPr fontId="2" type="noConversion"/>
  </si>
  <si>
    <t>BMS_Tx_DfpSOCLowAlarm</t>
    <phoneticPr fontId="2" type="noConversion"/>
  </si>
  <si>
    <t>BMS_Tx_DfpTemp6804Alarm</t>
    <phoneticPr fontId="2" type="noConversion"/>
  </si>
  <si>
    <t>BMS_Tx_DfpTempLowAlarm</t>
    <phoneticPr fontId="2" type="noConversion"/>
  </si>
  <si>
    <t>BMS_Tx_DfpTempHighAlarm</t>
    <phoneticPr fontId="2" type="noConversion"/>
  </si>
  <si>
    <t>BMS_Tx_DfpVolOverChAlarm</t>
    <phoneticPr fontId="2" type="noConversion"/>
  </si>
  <si>
    <t>BMS_Tx_DfpVolOverDchAlarm</t>
    <phoneticPr fontId="2" type="noConversion"/>
  </si>
  <si>
    <t>BMS_Tx_DfpCellOverChAlarm</t>
    <phoneticPr fontId="2" type="noConversion"/>
  </si>
  <si>
    <t>BMS_Tx_DfpCellOverDchAlarm</t>
    <phoneticPr fontId="2" type="noConversion"/>
  </si>
  <si>
    <t>BMS_Tx_DfpDchOverCurAlarm</t>
    <phoneticPr fontId="2" type="noConversion"/>
  </si>
  <si>
    <t>BMS_Tx_DfpChOverCurAlarm</t>
    <phoneticPr fontId="2" type="noConversion"/>
  </si>
  <si>
    <t>BMS_Tx_DfpLeakRAlarm</t>
    <phoneticPr fontId="2" type="noConversion"/>
  </si>
  <si>
    <t>BMS_Tx_DfpLidOpenAlarm</t>
    <phoneticPr fontId="2" type="noConversion"/>
  </si>
  <si>
    <t>BMS_Tx_DfpTempResErr</t>
    <phoneticPr fontId="2" type="noConversion"/>
  </si>
  <si>
    <t>BMS_Tx_DfpBMUcommuErr</t>
    <phoneticPr fontId="2" type="noConversion"/>
  </si>
  <si>
    <t>BMS_Tx_DfpTemp6804Err</t>
    <phoneticPr fontId="2" type="noConversion"/>
  </si>
  <si>
    <t>BMS_Tx_DfpSOCLowErr</t>
    <phoneticPr fontId="2" type="noConversion"/>
  </si>
  <si>
    <t>BMS_Tx_DfpCellOverDchErr</t>
    <phoneticPr fontId="2" type="noConversion"/>
  </si>
  <si>
    <t>BMS_Tx_DfpVolOverDchErr</t>
    <phoneticPr fontId="2" type="noConversion"/>
  </si>
  <si>
    <t>BMS_Tx_DfpDchOverCurErr</t>
    <phoneticPr fontId="2" type="noConversion"/>
  </si>
  <si>
    <t>BMS_Tx_DfpChOverCurErr</t>
    <phoneticPr fontId="2" type="noConversion"/>
  </si>
  <si>
    <t>BMS_Tx_DfpNegStk</t>
    <phoneticPr fontId="2" type="noConversion"/>
  </si>
  <si>
    <t>BMS_Tx_DfpPrechargeErr</t>
    <phoneticPr fontId="2" type="noConversion"/>
  </si>
  <si>
    <t>BMS_Tx_DfpTempLowErrChDch</t>
    <phoneticPr fontId="2" type="noConversion"/>
  </si>
  <si>
    <t>BMS_Tx_DfpTempHighErr</t>
    <phoneticPr fontId="2" type="noConversion"/>
  </si>
  <si>
    <t>BMS_Tx_DfpVolOverChErr</t>
    <phoneticPr fontId="2" type="noConversion"/>
  </si>
  <si>
    <t>BMS_Tx_DfpCellOverChErr</t>
    <phoneticPr fontId="2" type="noConversion"/>
  </si>
  <si>
    <t>BMS_Tx_DfpTempLowErrCh</t>
    <phoneticPr fontId="2" type="noConversion"/>
  </si>
  <si>
    <t>BMS_Tx_DfpPosPrechgStk</t>
    <phoneticPr fontId="2" type="noConversion"/>
  </si>
  <si>
    <t>BMS_Tx_DfpHVILErr</t>
    <phoneticPr fontId="2" type="noConversion"/>
  </si>
  <si>
    <t>BMS_Tx_DfpLeakRErr</t>
    <phoneticPr fontId="2" type="noConversion"/>
  </si>
  <si>
    <t>BMS_Tx_DfpVolOverDchSerious</t>
    <phoneticPr fontId="2" type="noConversion"/>
  </si>
  <si>
    <t>BMS_Tx_DfpCellOverDchSerious</t>
    <phoneticPr fontId="2" type="noConversion"/>
  </si>
  <si>
    <t>BMS_Tx_DfpVolOverChSerious</t>
    <phoneticPr fontId="2" type="noConversion"/>
  </si>
  <si>
    <t>BMS_Tx_DfpCellOverChSerious</t>
    <phoneticPr fontId="2" type="noConversion"/>
  </si>
  <si>
    <t>BMS_Tx_DfpCollision</t>
    <phoneticPr fontId="2" type="noConversion"/>
  </si>
  <si>
    <t>BMS_Tx_stSignalUpdate</t>
    <phoneticPr fontId="2" type="noConversion"/>
  </si>
  <si>
    <t>BMS_Tx_numVltValN</t>
    <phoneticPr fontId="2" type="noConversion"/>
  </si>
  <si>
    <t>BMS_Tx_numVltIndex</t>
    <phoneticPr fontId="2" type="noConversion"/>
  </si>
  <si>
    <t>BMS_Tx_vCell0</t>
    <phoneticPr fontId="2" type="noConversion"/>
  </si>
  <si>
    <t>BMS_Tx_vCell1</t>
    <phoneticPr fontId="2" type="noConversion"/>
  </si>
  <si>
    <r>
      <t>BMS_Tx_vCell2</t>
    </r>
    <r>
      <rPr>
        <sz val="10"/>
        <color rgb="FFFF0000"/>
        <rFont val="宋体"/>
        <family val="3"/>
        <charset val="134"/>
      </rPr>
      <t/>
    </r>
    <phoneticPr fontId="2" type="noConversion"/>
  </si>
  <si>
    <t>BMS_Tx_vCell3</t>
    <phoneticPr fontId="2" type="noConversion"/>
  </si>
  <si>
    <t>BMS_Tx_numTempIndex</t>
    <phoneticPr fontId="2" type="noConversion"/>
  </si>
  <si>
    <t>BMS_Tx_tCell0</t>
    <phoneticPr fontId="2" type="noConversion"/>
  </si>
  <si>
    <t>BMS_Tx_numTempValN</t>
    <phoneticPr fontId="2" type="noConversion"/>
  </si>
  <si>
    <t>BMS_Tx_tCell1</t>
    <phoneticPr fontId="2" type="noConversion"/>
  </si>
  <si>
    <t>BMS_Tx_tCell2</t>
    <phoneticPr fontId="2" type="noConversion"/>
  </si>
  <si>
    <t>BMS_Tx_tCell3</t>
    <phoneticPr fontId="2" type="noConversion"/>
  </si>
  <si>
    <t>BMS_Tx_tCell4</t>
    <phoneticPr fontId="2" type="noConversion"/>
  </si>
  <si>
    <t>BMS_Tx_capAccumalteAh</t>
    <phoneticPr fontId="2" type="noConversion"/>
  </si>
  <si>
    <t>BMS_Tx_ctAccDischrgTimes</t>
    <phoneticPr fontId="2" type="noConversion"/>
  </si>
  <si>
    <t>BMS_Tx_stSysDeg</t>
    <phoneticPr fontId="2" type="noConversion"/>
  </si>
  <si>
    <t>VCU_Tx_stBMSCtl</t>
    <phoneticPr fontId="2" type="noConversion"/>
  </si>
  <si>
    <t>VCU_Tx_stRCC</t>
    <phoneticPr fontId="2" type="noConversion"/>
  </si>
  <si>
    <t>VCU_Tx_stRCC2</t>
    <phoneticPr fontId="2" type="noConversion"/>
  </si>
  <si>
    <t>VCU_Tx_stDCDCEn</t>
    <phoneticPr fontId="2" type="noConversion"/>
  </si>
  <si>
    <t>VCU_Tx_stChrgInt</t>
    <phoneticPr fontId="2" type="noConversion"/>
  </si>
  <si>
    <t>VCU_Tx_stFR</t>
    <phoneticPr fontId="2" type="noConversion"/>
  </si>
  <si>
    <t>VCU_Tx_stPowReq</t>
    <phoneticPr fontId="2" type="noConversion"/>
  </si>
  <si>
    <t>VCU_Tx_ratSOCTrg</t>
    <phoneticPr fontId="2" type="noConversion"/>
  </si>
  <si>
    <t>VCU_Tx_powTrgChrg</t>
    <phoneticPr fontId="2" type="noConversion"/>
  </si>
  <si>
    <t>VCU_Tx_tChrgSck</t>
    <phoneticPr fontId="2" type="noConversion"/>
  </si>
  <si>
    <t>VCU_Tx_ctBMSRollling</t>
    <phoneticPr fontId="2" type="noConversion"/>
  </si>
  <si>
    <t>VCU_Tx_numChekSum</t>
    <phoneticPr fontId="2" type="noConversion"/>
  </si>
  <si>
    <t>0x0:RelayOpen
0x0:RelayClose</t>
    <phoneticPr fontId="2" type="noConversion"/>
  </si>
  <si>
    <t>r10</t>
    <phoneticPr fontId="2" type="noConversion"/>
  </si>
  <si>
    <t>DC_POE_2</t>
    <phoneticPr fontId="3" type="noConversion"/>
  </si>
  <si>
    <t>0x36A</t>
    <phoneticPr fontId="2" type="noConversion"/>
  </si>
  <si>
    <t>0x26D</t>
    <phoneticPr fontId="2" type="noConversion"/>
  </si>
  <si>
    <t>Event Trigger</t>
    <phoneticPr fontId="2" type="noConversion"/>
  </si>
  <si>
    <t>Byte Order</t>
    <phoneticPr fontId="3" type="noConversion"/>
  </si>
  <si>
    <t>PH=INT*0.1(deg)
{-3276.8,3276.7}
[0x8000,0x7FFF]</t>
    <phoneticPr fontId="3" type="noConversion"/>
  </si>
  <si>
    <t>16-23</t>
    <phoneticPr fontId="3" type="noConversion"/>
  </si>
  <si>
    <t>PH=INT*4(deg/s)
{0,1012}
[0x00,0xFD]</t>
    <phoneticPr fontId="3" type="noConversion"/>
  </si>
  <si>
    <t>0x0:No Failure
0x1:Failure</t>
    <phoneticPr fontId="2" type="noConversion"/>
  </si>
  <si>
    <t>26-27</t>
    <phoneticPr fontId="2" type="noConversion"/>
  </si>
  <si>
    <t>0x0:No Warning
0x1:&lt;=9V
0x2:&gt;=16V
0x1:Invalid</t>
    <phoneticPr fontId="2" type="noConversion"/>
  </si>
  <si>
    <t>0x0:Not Calibrated
0x1:Calibrated</t>
    <phoneticPr fontId="2" type="noConversion"/>
  </si>
  <si>
    <t>0x0:Invalid
0x1:Valid</t>
    <phoneticPr fontId="2" type="noConversion"/>
  </si>
  <si>
    <t>40-47</t>
    <phoneticPr fontId="3" type="noConversion"/>
  </si>
  <si>
    <t>PH=INT*1(/)
{0,255}
[0x00,0xFF]</t>
    <phoneticPr fontId="2" type="noConversion"/>
  </si>
  <si>
    <t>56-63</t>
    <phoneticPr fontId="3" type="noConversion"/>
  </si>
  <si>
    <t>SAS_P_1</t>
    <phoneticPr fontId="2" type="noConversion"/>
  </si>
  <si>
    <t>0x180</t>
    <phoneticPr fontId="2" type="noConversion"/>
  </si>
  <si>
    <t>0-15</t>
    <phoneticPr fontId="2" type="noConversion"/>
  </si>
  <si>
    <t>16-31</t>
    <phoneticPr fontId="2" type="noConversion"/>
  </si>
  <si>
    <t>32-47</t>
    <phoneticPr fontId="2" type="noConversion"/>
  </si>
  <si>
    <t>48-63</t>
    <phoneticPr fontId="2" type="noConversion"/>
  </si>
  <si>
    <t>MCURL</t>
    <phoneticPr fontId="2" type="noConversion"/>
  </si>
  <si>
    <t>MCURR</t>
    <phoneticPr fontId="1" type="noConversion"/>
  </si>
  <si>
    <t>0x201</t>
    <phoneticPr fontId="2" type="noConversion"/>
  </si>
  <si>
    <t>0x601</t>
    <phoneticPr fontId="2" type="noConversion"/>
  </si>
  <si>
    <t>0x602</t>
    <phoneticPr fontId="2" type="noConversion"/>
  </si>
  <si>
    <t>0x603</t>
    <phoneticPr fontId="2" type="noConversion"/>
  </si>
  <si>
    <t>0x604</t>
    <phoneticPr fontId="2" type="noConversion"/>
  </si>
  <si>
    <t>0x605</t>
    <phoneticPr fontId="2" type="noConversion"/>
  </si>
  <si>
    <t>0x606</t>
    <phoneticPr fontId="2" type="noConversion"/>
  </si>
  <si>
    <t>0x607</t>
    <phoneticPr fontId="2" type="noConversion"/>
  </si>
  <si>
    <t>RT_P_8</t>
    <phoneticPr fontId="3" type="noConversion"/>
  </si>
  <si>
    <t>0x608</t>
    <phoneticPr fontId="2" type="noConversion"/>
  </si>
  <si>
    <t>0x609</t>
    <phoneticPr fontId="2" type="noConversion"/>
  </si>
  <si>
    <t>0x60A</t>
    <phoneticPr fontId="2" type="noConversion"/>
  </si>
  <si>
    <t>0x60C</t>
    <phoneticPr fontId="2" type="noConversion"/>
  </si>
  <si>
    <t>0x60E</t>
    <phoneticPr fontId="2" type="noConversion"/>
  </si>
  <si>
    <t>RT_P_13</t>
    <phoneticPr fontId="3" type="noConversion"/>
  </si>
  <si>
    <t>0x60F</t>
    <phoneticPr fontId="2" type="noConversion"/>
  </si>
  <si>
    <t>0x35A</t>
    <phoneticPr fontId="2" type="noConversion"/>
  </si>
  <si>
    <t>0x35B</t>
    <phoneticPr fontId="2" type="noConversion"/>
  </si>
  <si>
    <t>0x43D</t>
    <phoneticPr fontId="2" type="noConversion"/>
  </si>
  <si>
    <t>0x43E</t>
    <phoneticPr fontId="2" type="noConversion"/>
  </si>
  <si>
    <t>0x358</t>
    <phoneticPr fontId="2" type="noConversion"/>
  </si>
  <si>
    <t>0x359</t>
    <phoneticPr fontId="2" type="noConversion"/>
  </si>
  <si>
    <t>0x458</t>
    <phoneticPr fontId="2" type="noConversion"/>
  </si>
  <si>
    <t>0x459</t>
    <phoneticPr fontId="2" type="noConversion"/>
  </si>
  <si>
    <t>0x45A</t>
    <phoneticPr fontId="2" type="noConversion"/>
  </si>
  <si>
    <t>0x367</t>
    <phoneticPr fontId="2" type="noConversion"/>
  </si>
  <si>
    <t>POE</t>
    <phoneticPr fontId="2" type="noConversion"/>
  </si>
  <si>
    <t>100/1000</t>
    <phoneticPr fontId="2" type="noConversion"/>
  </si>
  <si>
    <r>
      <rPr>
        <sz val="11"/>
        <color theme="1"/>
        <rFont val="宋体"/>
        <family val="3"/>
        <charset val="134"/>
      </rPr>
      <t>每一个</t>
    </r>
    <r>
      <rPr>
        <sz val="11"/>
        <color theme="1"/>
        <rFont val="Arial"/>
        <family val="2"/>
      </rPr>
      <t xml:space="preserve">Bit </t>
    </r>
    <r>
      <rPr>
        <sz val="11"/>
        <color theme="1"/>
        <rFont val="宋体"/>
        <family val="3"/>
        <charset val="134"/>
      </rPr>
      <t>位，</t>
    </r>
    <r>
      <rPr>
        <sz val="11"/>
        <color theme="1"/>
        <rFont val="Arial"/>
        <family val="2"/>
      </rPr>
      <t>0</t>
    </r>
    <r>
      <rPr>
        <sz val="11"/>
        <color theme="1"/>
        <rFont val="宋体"/>
        <family val="3"/>
        <charset val="134"/>
      </rPr>
      <t>代表不执行，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 xml:space="preserve">代表执行
</t>
    </r>
    <r>
      <rPr>
        <sz val="11"/>
        <color theme="1"/>
        <rFont val="Arial"/>
        <family val="2"/>
      </rPr>
      <t>Bit0</t>
    </r>
    <r>
      <rPr>
        <sz val="11"/>
        <color theme="1"/>
        <rFont val="宋体"/>
        <family val="3"/>
        <charset val="134"/>
      </rPr>
      <t xml:space="preserve">：立即切断高压
</t>
    </r>
    <r>
      <rPr>
        <sz val="11"/>
        <color theme="1"/>
        <rFont val="Arial"/>
        <family val="2"/>
      </rPr>
      <t>Bit1</t>
    </r>
    <r>
      <rPr>
        <sz val="11"/>
        <color theme="1"/>
        <rFont val="宋体"/>
        <family val="3"/>
        <charset val="134"/>
      </rPr>
      <t xml:space="preserve">：延时切断高压
</t>
    </r>
    <r>
      <rPr>
        <sz val="11"/>
        <color theme="1"/>
        <rFont val="Arial"/>
        <family val="2"/>
      </rPr>
      <t>Bit2</t>
    </r>
    <r>
      <rPr>
        <sz val="11"/>
        <color theme="1"/>
        <rFont val="宋体"/>
        <family val="3"/>
        <charset val="134"/>
      </rPr>
      <t xml:space="preserve">：禁止上高压
</t>
    </r>
    <r>
      <rPr>
        <sz val="11"/>
        <color theme="1"/>
        <rFont val="Arial"/>
        <family val="2"/>
      </rPr>
      <t>Bit3</t>
    </r>
    <r>
      <rPr>
        <sz val="11"/>
        <color theme="1"/>
        <rFont val="宋体"/>
        <family val="3"/>
        <charset val="134"/>
      </rPr>
      <t>：限制充电功率到</t>
    </r>
    <r>
      <rPr>
        <sz val="11"/>
        <color theme="1"/>
        <rFont val="Arial"/>
        <family val="2"/>
      </rPr>
      <t>10%
Bit4</t>
    </r>
    <r>
      <rPr>
        <sz val="11"/>
        <color theme="1"/>
        <rFont val="宋体"/>
        <family val="3"/>
        <charset val="134"/>
      </rPr>
      <t>：限制充电功率到</t>
    </r>
    <r>
      <rPr>
        <sz val="11"/>
        <color theme="1"/>
        <rFont val="Arial"/>
        <family val="2"/>
      </rPr>
      <t>30%
Bit5</t>
    </r>
    <r>
      <rPr>
        <sz val="11"/>
        <color theme="1"/>
        <rFont val="宋体"/>
        <family val="3"/>
        <charset val="134"/>
      </rPr>
      <t>：限制充电功率到</t>
    </r>
    <r>
      <rPr>
        <sz val="11"/>
        <color theme="1"/>
        <rFont val="Arial"/>
        <family val="2"/>
      </rPr>
      <t>50%
Bit6</t>
    </r>
    <r>
      <rPr>
        <sz val="11"/>
        <color theme="1"/>
        <rFont val="宋体"/>
        <family val="3"/>
        <charset val="134"/>
      </rPr>
      <t xml:space="preserve">：禁止充电
</t>
    </r>
    <r>
      <rPr>
        <sz val="11"/>
        <color theme="1"/>
        <rFont val="Arial"/>
        <family val="2"/>
      </rPr>
      <t>Bit7</t>
    </r>
    <r>
      <rPr>
        <sz val="11"/>
        <color theme="1"/>
        <rFont val="宋体"/>
        <family val="3"/>
        <charset val="134"/>
      </rPr>
      <t>：限制电机驱动功率到</t>
    </r>
    <r>
      <rPr>
        <sz val="11"/>
        <color theme="1"/>
        <rFont val="Arial"/>
        <family val="2"/>
      </rPr>
      <t>0%
Bit8</t>
    </r>
    <r>
      <rPr>
        <sz val="11"/>
        <color theme="1"/>
        <rFont val="宋体"/>
        <family val="3"/>
        <charset val="134"/>
      </rPr>
      <t>：限制电机驱动功率到</t>
    </r>
    <r>
      <rPr>
        <sz val="11"/>
        <color theme="1"/>
        <rFont val="Arial"/>
        <family val="2"/>
      </rPr>
      <t>10%
Bit9</t>
    </r>
    <r>
      <rPr>
        <sz val="11"/>
        <color theme="1"/>
        <rFont val="宋体"/>
        <family val="3"/>
        <charset val="134"/>
      </rPr>
      <t>：限制电机驱动功率到</t>
    </r>
    <r>
      <rPr>
        <sz val="11"/>
        <color theme="1"/>
        <rFont val="Arial"/>
        <family val="2"/>
      </rPr>
      <t>30%
Bit10</t>
    </r>
    <r>
      <rPr>
        <sz val="11"/>
        <color theme="1"/>
        <rFont val="宋体"/>
        <family val="3"/>
        <charset val="134"/>
      </rPr>
      <t>：限制电机驱动功率到</t>
    </r>
    <r>
      <rPr>
        <sz val="11"/>
        <color theme="1"/>
        <rFont val="Arial"/>
        <family val="2"/>
      </rPr>
      <t>50%
Bit11</t>
    </r>
    <r>
      <rPr>
        <sz val="11"/>
        <color theme="1"/>
        <rFont val="宋体"/>
        <family val="3"/>
        <charset val="134"/>
      </rPr>
      <t>：关闭</t>
    </r>
    <r>
      <rPr>
        <sz val="11"/>
        <color theme="1"/>
        <rFont val="Arial"/>
        <family val="2"/>
      </rPr>
      <t>IGBT
Bit12</t>
    </r>
    <r>
      <rPr>
        <sz val="11"/>
        <color theme="1"/>
        <rFont val="宋体"/>
        <family val="3"/>
        <charset val="134"/>
      </rPr>
      <t>：限制电机回馈功率到</t>
    </r>
    <r>
      <rPr>
        <sz val="11"/>
        <color theme="1"/>
        <rFont val="Arial"/>
        <family val="2"/>
      </rPr>
      <t>0%
Bit13</t>
    </r>
    <r>
      <rPr>
        <sz val="11"/>
        <color theme="1"/>
        <rFont val="宋体"/>
        <family val="3"/>
        <charset val="134"/>
      </rPr>
      <t>：限制电机回馈功率到</t>
    </r>
    <r>
      <rPr>
        <sz val="11"/>
        <color theme="1"/>
        <rFont val="Arial"/>
        <family val="2"/>
      </rPr>
      <t>10%
Bit14</t>
    </r>
    <r>
      <rPr>
        <sz val="11"/>
        <color theme="1"/>
        <rFont val="宋体"/>
        <family val="3"/>
        <charset val="134"/>
      </rPr>
      <t>：限制电机回馈功率到</t>
    </r>
    <r>
      <rPr>
        <sz val="11"/>
        <color theme="1"/>
        <rFont val="Arial"/>
        <family val="2"/>
      </rPr>
      <t>30%
Bit15</t>
    </r>
    <r>
      <rPr>
        <sz val="11"/>
        <color theme="1"/>
        <rFont val="宋体"/>
        <family val="3"/>
        <charset val="134"/>
      </rPr>
      <t>：限制电机回馈功率到</t>
    </r>
    <r>
      <rPr>
        <sz val="11"/>
        <color theme="1"/>
        <rFont val="Arial"/>
        <family val="2"/>
      </rPr>
      <t>50%
Bit16</t>
    </r>
    <r>
      <rPr>
        <sz val="11"/>
        <color theme="1"/>
        <rFont val="宋体"/>
        <family val="3"/>
        <charset val="134"/>
      </rPr>
      <t>：限制最高车速到</t>
    </r>
    <r>
      <rPr>
        <sz val="11"/>
        <color theme="1"/>
        <rFont val="Arial"/>
        <family val="2"/>
      </rPr>
      <t>10%</t>
    </r>
    <r>
      <rPr>
        <sz val="11"/>
        <color theme="1"/>
        <rFont val="宋体"/>
        <family val="3"/>
        <charset val="134"/>
      </rPr>
      <t xml:space="preserve">（跛行模式）
</t>
    </r>
    <r>
      <rPr>
        <sz val="11"/>
        <color theme="1"/>
        <rFont val="Arial"/>
        <family val="2"/>
      </rPr>
      <t>Bit17</t>
    </r>
    <r>
      <rPr>
        <sz val="11"/>
        <color theme="1"/>
        <rFont val="宋体"/>
        <family val="3"/>
        <charset val="134"/>
      </rPr>
      <t>：限制最高车速到</t>
    </r>
    <r>
      <rPr>
        <sz val="11"/>
        <color theme="1"/>
        <rFont val="Arial"/>
        <family val="2"/>
      </rPr>
      <t>30%
Bit18</t>
    </r>
    <r>
      <rPr>
        <sz val="11"/>
        <color theme="1"/>
        <rFont val="宋体"/>
        <family val="3"/>
        <charset val="134"/>
      </rPr>
      <t>：限制最高车速到</t>
    </r>
    <r>
      <rPr>
        <sz val="11"/>
        <color theme="1"/>
        <rFont val="Arial"/>
        <family val="2"/>
      </rPr>
      <t>50%
Bit19</t>
    </r>
    <r>
      <rPr>
        <sz val="11"/>
        <color theme="1"/>
        <rFont val="宋体"/>
        <family val="3"/>
        <charset val="134"/>
      </rPr>
      <t>：当前扭矩限制到</t>
    </r>
    <r>
      <rPr>
        <sz val="11"/>
        <color theme="1"/>
        <rFont val="Arial"/>
        <family val="2"/>
      </rPr>
      <t>10%
Bit20</t>
    </r>
    <r>
      <rPr>
        <sz val="11"/>
        <color theme="1"/>
        <rFont val="宋体"/>
        <family val="3"/>
        <charset val="134"/>
      </rPr>
      <t>：当前扭矩限制到</t>
    </r>
    <r>
      <rPr>
        <sz val="11"/>
        <color theme="1"/>
        <rFont val="Arial"/>
        <family val="2"/>
      </rPr>
      <t>30%
Bit21</t>
    </r>
    <r>
      <rPr>
        <sz val="11"/>
        <color theme="1"/>
        <rFont val="宋体"/>
        <family val="3"/>
        <charset val="134"/>
      </rPr>
      <t>：当前扭矩限制到</t>
    </r>
    <r>
      <rPr>
        <sz val="11"/>
        <color theme="1"/>
        <rFont val="Arial"/>
        <family val="2"/>
      </rPr>
      <t>50%
Bit22</t>
    </r>
    <r>
      <rPr>
        <sz val="11"/>
        <color theme="1"/>
        <rFont val="宋体"/>
        <family val="3"/>
        <charset val="134"/>
      </rPr>
      <t xml:space="preserve">：自动点双闪
</t>
    </r>
    <r>
      <rPr>
        <sz val="11"/>
        <color theme="1"/>
        <rFont val="Arial"/>
        <family val="2"/>
      </rPr>
      <t>Bit23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N/A
Bit24</t>
    </r>
    <r>
      <rPr>
        <sz val="11"/>
        <color theme="1"/>
        <rFont val="宋体"/>
        <family val="3"/>
        <charset val="134"/>
      </rPr>
      <t xml:space="preserve">：禁止进入驾驶模式
</t>
    </r>
    <r>
      <rPr>
        <sz val="11"/>
        <color theme="1"/>
        <rFont val="Arial"/>
        <family val="2"/>
      </rPr>
      <t>Bit25</t>
    </r>
    <r>
      <rPr>
        <sz val="11"/>
        <color theme="1"/>
        <rFont val="宋体"/>
        <family val="3"/>
        <charset val="134"/>
      </rPr>
      <t xml:space="preserve">：关闭空调
</t>
    </r>
    <r>
      <rPr>
        <sz val="11"/>
        <color theme="1"/>
        <rFont val="Arial"/>
        <family val="2"/>
      </rPr>
      <t>Bit26</t>
    </r>
    <r>
      <rPr>
        <sz val="11"/>
        <color theme="1"/>
        <rFont val="宋体"/>
        <family val="3"/>
        <charset val="134"/>
      </rPr>
      <t>：关闭</t>
    </r>
    <r>
      <rPr>
        <sz val="11"/>
        <color theme="1"/>
        <rFont val="Arial"/>
        <family val="2"/>
      </rPr>
      <t>DCDC</t>
    </r>
    <r>
      <rPr>
        <sz val="11"/>
        <color theme="1"/>
        <rFont val="宋体"/>
        <family val="3"/>
        <charset val="134"/>
      </rPr>
      <t xml:space="preserve">输出
</t>
    </r>
    <r>
      <rPr>
        <sz val="11"/>
        <color theme="1"/>
        <rFont val="Arial"/>
        <family val="2"/>
      </rPr>
      <t>Bit27</t>
    </r>
    <r>
      <rPr>
        <sz val="11"/>
        <color theme="1"/>
        <rFont val="宋体"/>
        <family val="3"/>
        <charset val="134"/>
      </rPr>
      <t>：功率降到</t>
    </r>
    <r>
      <rPr>
        <sz val="11"/>
        <color theme="1"/>
        <rFont val="Arial"/>
        <family val="2"/>
      </rPr>
      <t>0</t>
    </r>
    <r>
      <rPr>
        <sz val="11"/>
        <color theme="1"/>
        <rFont val="宋体"/>
        <family val="3"/>
        <charset val="134"/>
      </rPr>
      <t xml:space="preserve">关闭主继电器
</t>
    </r>
    <r>
      <rPr>
        <sz val="11"/>
        <color theme="1"/>
        <rFont val="Arial"/>
        <family val="2"/>
      </rPr>
      <t>Bit28</t>
    </r>
    <r>
      <rPr>
        <sz val="11"/>
        <color theme="1"/>
        <rFont val="宋体"/>
        <family val="3"/>
        <charset val="134"/>
      </rPr>
      <t xml:space="preserve">：不降级只点灯
</t>
    </r>
    <r>
      <rPr>
        <sz val="11"/>
        <color theme="1"/>
        <rFont val="Arial"/>
        <family val="2"/>
      </rPr>
      <t>Bit29-31</t>
    </r>
    <r>
      <rPr>
        <sz val="11"/>
        <color theme="1"/>
        <rFont val="宋体"/>
        <family val="3"/>
        <charset val="134"/>
      </rPr>
      <t>：预留</t>
    </r>
    <phoneticPr fontId="2" type="noConversion"/>
  </si>
  <si>
    <t>r10</t>
    <phoneticPr fontId="2" type="noConversion"/>
  </si>
  <si>
    <t>VCU</t>
    <phoneticPr fontId="3" type="noConversion"/>
  </si>
  <si>
    <t>PH=INT*1(°C)
{-50,250}
[0xFFCE,0x00FA]</t>
    <phoneticPr fontId="3" type="noConversion"/>
  </si>
  <si>
    <t>MCUFL_P_2</t>
    <phoneticPr fontId="3" type="noConversion"/>
  </si>
  <si>
    <t>Torque scaling factor due to Voltage</t>
    <phoneticPr fontId="2" type="noConversion"/>
  </si>
  <si>
    <t>Torque scaling factor due to Temperature</t>
    <phoneticPr fontId="2" type="noConversion"/>
  </si>
  <si>
    <t>PH=INT*0.003921569(/)
{0,255}
[0x00,0xFF]</t>
    <phoneticPr fontId="3" type="noConversion"/>
  </si>
  <si>
    <t>PH=INT*0.003921569(/)
{0,255}
[0x00,0xFF]</t>
    <phoneticPr fontId="3" type="noConversion"/>
  </si>
  <si>
    <t>RT_P_4</t>
    <phoneticPr fontId="3" type="noConversion"/>
  </si>
  <si>
    <t>AEPS</t>
    <phoneticPr fontId="3" type="noConversion"/>
  </si>
  <si>
    <t>OBus</t>
    <phoneticPr fontId="2" type="noConversion"/>
  </si>
  <si>
    <t>Obus</t>
    <phoneticPr fontId="3" type="noConversion"/>
  </si>
  <si>
    <t>OBus_P_2</t>
    <phoneticPr fontId="2" type="noConversion"/>
  </si>
  <si>
    <t>OBus_P_3</t>
    <phoneticPr fontId="2" type="noConversion"/>
  </si>
  <si>
    <t>OBus_P_4</t>
    <phoneticPr fontId="2" type="noConversion"/>
  </si>
  <si>
    <t>OBus_P_4</t>
    <phoneticPr fontId="2" type="noConversion"/>
  </si>
  <si>
    <t>16-24</t>
    <phoneticPr fontId="2" type="noConversion"/>
  </si>
  <si>
    <t>BMSR</t>
    <phoneticPr fontId="3" type="noConversion"/>
  </si>
  <si>
    <t>BMSR_P_9</t>
    <phoneticPr fontId="3" type="noConversion"/>
  </si>
  <si>
    <t>BMSR_P_8</t>
    <phoneticPr fontId="3" type="noConversion"/>
  </si>
  <si>
    <t>BMSR_P_7</t>
    <phoneticPr fontId="3" type="noConversion"/>
  </si>
  <si>
    <t>BMSR_P_6</t>
    <phoneticPr fontId="3" type="noConversion"/>
  </si>
  <si>
    <t>BMSR_P_5</t>
    <phoneticPr fontId="3" type="noConversion"/>
  </si>
  <si>
    <t>BMSR_P_4</t>
    <phoneticPr fontId="3" type="noConversion"/>
  </si>
  <si>
    <t>BMSR_P_3</t>
    <phoneticPr fontId="3" type="noConversion"/>
  </si>
  <si>
    <t>BMSR_P_2</t>
    <phoneticPr fontId="3" type="noConversion"/>
  </si>
  <si>
    <t>BMSR_P_1</t>
    <phoneticPr fontId="3" type="noConversion"/>
  </si>
  <si>
    <t>Yes</t>
  </si>
  <si>
    <t>BMSR_POE_10</t>
    <phoneticPr fontId="3" type="noConversion"/>
  </si>
  <si>
    <t>Periodic</t>
    <phoneticPr fontId="2" type="noConversion"/>
  </si>
  <si>
    <t>Periodic</t>
    <phoneticPr fontId="2" type="noConversion"/>
  </si>
  <si>
    <t>VCU_P_52</t>
    <phoneticPr fontId="3" type="noConversion"/>
  </si>
  <si>
    <t>VCU_P_51</t>
    <phoneticPr fontId="3" type="noConversion"/>
  </si>
  <si>
    <t>Sensor Subnet</t>
    <phoneticPr fontId="3" type="noConversion"/>
  </si>
  <si>
    <t>RT_P_1</t>
    <phoneticPr fontId="3" type="noConversion"/>
  </si>
  <si>
    <t>0x601</t>
    <phoneticPr fontId="2" type="noConversion"/>
  </si>
  <si>
    <t>VCU_P_53</t>
    <phoneticPr fontId="3" type="noConversion"/>
  </si>
  <si>
    <t>VCU_P_54</t>
    <phoneticPr fontId="3" type="noConversion"/>
  </si>
  <si>
    <t>PH=INT*0.0625(Nm)
{0,2047.9375}
[0x0000,0x7FFF]</t>
    <phoneticPr fontId="3" type="noConversion"/>
  </si>
  <si>
    <t>PH=INT*0.0625(Nm)
{-2048,0}
[0x8000,0x0000]</t>
    <phoneticPr fontId="3" type="noConversion"/>
  </si>
  <si>
    <t>PH=INT*1(RPM)
{0,32767}
[0x0000,0x7FFF]</t>
    <phoneticPr fontId="3" type="noConversion"/>
  </si>
  <si>
    <t>PH=INT*1(RPM)
{-32768,0}
[0x8000,0x0000]</t>
    <phoneticPr fontId="3" type="noConversion"/>
  </si>
  <si>
    <t>VCU_P_55</t>
    <phoneticPr fontId="3" type="noConversion"/>
  </si>
  <si>
    <t>VCU_P_56</t>
    <phoneticPr fontId="3" type="noConversion"/>
  </si>
  <si>
    <t>VCU_P_57</t>
    <phoneticPr fontId="3" type="noConversion"/>
  </si>
  <si>
    <t>0-15</t>
    <phoneticPr fontId="2" type="noConversion"/>
  </si>
  <si>
    <t>PH=INT*1(A)
{-32768,0}
[0x8000,0x0000]</t>
    <phoneticPr fontId="3" type="noConversion"/>
  </si>
  <si>
    <t>PH=INT*1(A)
{0,32767}
[0x0000,0x7FFF]</t>
    <phoneticPr fontId="3" type="noConversion"/>
  </si>
  <si>
    <t>0x203</t>
    <phoneticPr fontId="3" type="noConversion"/>
  </si>
  <si>
    <t>0x204</t>
    <phoneticPr fontId="3" type="noConversion"/>
  </si>
  <si>
    <t>0x205</t>
    <phoneticPr fontId="3" type="noConversion"/>
  </si>
  <si>
    <t>0x206</t>
    <phoneticPr fontId="3" type="noConversion"/>
  </si>
  <si>
    <t>0x207</t>
    <phoneticPr fontId="3" type="noConversion"/>
  </si>
  <si>
    <t>r10</t>
    <phoneticPr fontId="3" type="noConversion"/>
  </si>
  <si>
    <t xml:space="preserve">0x0001: Not Ready to switch on
0x0002: shutdown
0x0004: Precharge
0x0007: Energised
0x0008: Enabled
0x000B: Fault reaction active
0x000D: Fault Off
0x000E: Active short </t>
    <phoneticPr fontId="3" type="noConversion"/>
  </si>
  <si>
    <t>MCUFL_P_1</t>
    <phoneticPr fontId="3" type="noConversion"/>
  </si>
  <si>
    <t>Highest priority fault</t>
    <phoneticPr fontId="3" type="noConversion"/>
  </si>
  <si>
    <t>Heatsink Temperature</t>
    <phoneticPr fontId="3" type="noConversion"/>
  </si>
  <si>
    <t>Stator Temperature</t>
    <phoneticPr fontId="3" type="noConversion"/>
  </si>
  <si>
    <t>0x0000:no command
0x0003:ENERGISE
0x0005:ENABLE
0x0006:SHUTDOWN
0x0009:FAULT_RESET
0x000A:ACTIVE_SHORT</t>
    <phoneticPr fontId="3" type="noConversion"/>
  </si>
  <si>
    <t>VCU_P_51</t>
    <phoneticPr fontId="3" type="noConversion"/>
  </si>
  <si>
    <t>VCU_P_52</t>
    <phoneticPr fontId="3" type="noConversion"/>
  </si>
  <si>
    <t>0x202</t>
    <phoneticPr fontId="2" type="noConversion"/>
  </si>
  <si>
    <t>0x202</t>
    <phoneticPr fontId="2" type="noConversion"/>
  </si>
  <si>
    <t>0x201</t>
    <phoneticPr fontId="3" type="noConversion"/>
  </si>
  <si>
    <t>0x201</t>
    <phoneticPr fontId="3" type="noConversion"/>
  </si>
  <si>
    <t>16-31</t>
    <phoneticPr fontId="2" type="noConversion"/>
  </si>
  <si>
    <t>0x202</t>
    <phoneticPr fontId="3" type="noConversion"/>
  </si>
  <si>
    <t>0x203</t>
    <phoneticPr fontId="2" type="noConversion"/>
  </si>
  <si>
    <t>0-15</t>
    <phoneticPr fontId="2" type="noConversion"/>
  </si>
  <si>
    <t>32-47</t>
    <phoneticPr fontId="2" type="noConversion"/>
  </si>
  <si>
    <t>48-63</t>
    <phoneticPr fontId="2" type="noConversion"/>
  </si>
  <si>
    <t>0-15</t>
    <phoneticPr fontId="2" type="noConversion"/>
  </si>
  <si>
    <t>15-31</t>
    <phoneticPr fontId="3" type="noConversion"/>
  </si>
  <si>
    <t>48-63</t>
    <phoneticPr fontId="2" type="noConversion"/>
  </si>
  <si>
    <t>0x203</t>
    <phoneticPr fontId="3" type="noConversion"/>
  </si>
  <si>
    <t>0x204</t>
    <phoneticPr fontId="2" type="noConversion"/>
  </si>
  <si>
    <t>0x204</t>
    <phoneticPr fontId="2" type="noConversion"/>
  </si>
  <si>
    <t>0x204</t>
    <phoneticPr fontId="3" type="noConversion"/>
  </si>
  <si>
    <t>0-15</t>
    <phoneticPr fontId="2" type="noConversion"/>
  </si>
  <si>
    <t>16-31</t>
    <phoneticPr fontId="3" type="noConversion"/>
  </si>
  <si>
    <t>0x231</t>
    <phoneticPr fontId="2" type="noConversion"/>
  </si>
  <si>
    <t>0x232</t>
    <phoneticPr fontId="2" type="noConversion"/>
  </si>
  <si>
    <t>0x233</t>
    <phoneticPr fontId="2" type="noConversion"/>
  </si>
  <si>
    <t>0x241</t>
    <phoneticPr fontId="2" type="noConversion"/>
  </si>
  <si>
    <t>0x242</t>
    <phoneticPr fontId="2" type="noConversion"/>
  </si>
  <si>
    <t>0x243</t>
    <phoneticPr fontId="2" type="noConversion"/>
  </si>
  <si>
    <t>0x221</t>
    <phoneticPr fontId="2" type="noConversion"/>
  </si>
  <si>
    <t>0x222</t>
    <phoneticPr fontId="2" type="noConversion"/>
  </si>
  <si>
    <t>0x223</t>
    <phoneticPr fontId="2" type="noConversion"/>
  </si>
  <si>
    <t>0x211</t>
    <phoneticPr fontId="2" type="noConversion"/>
  </si>
  <si>
    <t>0x212</t>
    <phoneticPr fontId="2" type="noConversion"/>
  </si>
  <si>
    <t>0x213</t>
    <phoneticPr fontId="2" type="noConversion"/>
  </si>
  <si>
    <t>AEPS_P_1</t>
    <phoneticPr fontId="3" type="noConversion"/>
  </si>
  <si>
    <t>VCU_P_58</t>
    <phoneticPr fontId="3" type="noConversion"/>
  </si>
  <si>
    <t>0-7</t>
    <phoneticPr fontId="2" type="noConversion"/>
  </si>
  <si>
    <t>0x00:ActivesteeringDisable
0x10:ActivesteeringDisable</t>
    <phoneticPr fontId="3" type="noConversion"/>
  </si>
  <si>
    <t>r10</t>
    <phoneticPr fontId="3" type="noConversion"/>
  </si>
  <si>
    <t>8-23</t>
    <phoneticPr fontId="3" type="noConversion"/>
  </si>
  <si>
    <r>
      <t>PH=INT*1-1024(</t>
    </r>
    <r>
      <rPr>
        <sz val="11"/>
        <color theme="1"/>
        <rFont val="宋体"/>
        <family val="3"/>
        <charset val="134"/>
      </rPr>
      <t>º</t>
    </r>
    <r>
      <rPr>
        <sz val="11"/>
        <color theme="1"/>
        <rFont val="Arial"/>
        <family val="2"/>
      </rPr>
      <t>)
{-1024,1024}
[0x0000,0x0800]</t>
    </r>
    <phoneticPr fontId="3" type="noConversion"/>
  </si>
  <si>
    <t>PH=INT*1(/)
{0,255}
[0x00,0xFF]</t>
    <phoneticPr fontId="3" type="noConversion"/>
  </si>
  <si>
    <t>48-55</t>
    <phoneticPr fontId="3" type="noConversion"/>
  </si>
  <si>
    <t>0-7</t>
    <phoneticPr fontId="2" type="noConversion"/>
  </si>
  <si>
    <t>0x10:AssistandMode
0x20:ActiveSteeringMode</t>
    <phoneticPr fontId="3" type="noConversion"/>
  </si>
  <si>
    <t>8-15</t>
    <phoneticPr fontId="3" type="noConversion"/>
  </si>
  <si>
    <t>AEPS_P_2</t>
    <phoneticPr fontId="3" type="noConversion"/>
  </si>
  <si>
    <t>0-15</t>
    <phoneticPr fontId="3" type="noConversion"/>
  </si>
  <si>
    <t>16-23</t>
    <phoneticPr fontId="3" type="noConversion"/>
  </si>
  <si>
    <r>
      <t>PH=INT*1(</t>
    </r>
    <r>
      <rPr>
        <sz val="11"/>
        <color theme="1"/>
        <rFont val="宋体"/>
        <family val="3"/>
        <charset val="134"/>
      </rPr>
      <t>º</t>
    </r>
    <r>
      <rPr>
        <sz val="11"/>
        <color theme="1"/>
        <rFont val="Arial"/>
        <family val="2"/>
      </rPr>
      <t>)
{-900,900}
[0xFC7C,0x0384]</t>
    </r>
    <phoneticPr fontId="3" type="noConversion"/>
  </si>
  <si>
    <r>
      <t>PH=INT*4(</t>
    </r>
    <r>
      <rPr>
        <sz val="11"/>
        <color theme="1"/>
        <rFont val="宋体"/>
        <family val="3"/>
        <charset val="134"/>
      </rPr>
      <t>º</t>
    </r>
    <r>
      <rPr>
        <sz val="11"/>
        <color theme="1"/>
        <rFont val="Arial"/>
        <family val="2"/>
      </rPr>
      <t>/s)
{0,1020}
[0x00,0xFF]</t>
    </r>
    <phoneticPr fontId="3" type="noConversion"/>
  </si>
  <si>
    <t>24</t>
    <phoneticPr fontId="3" type="noConversion"/>
  </si>
  <si>
    <t>0x0:Positive
0x1:Negative</t>
    <phoneticPr fontId="2" type="noConversion"/>
  </si>
  <si>
    <t>0x0:Positive
0x1:Negative</t>
    <phoneticPr fontId="3" type="noConversion"/>
  </si>
  <si>
    <t>0x301</t>
    <phoneticPr fontId="3" type="noConversion"/>
  </si>
  <si>
    <t>0x390</t>
    <phoneticPr fontId="3" type="noConversion"/>
  </si>
  <si>
    <t>0x190</t>
    <phoneticPr fontId="3" type="noConversion"/>
  </si>
  <si>
    <t>VCU_P_58</t>
    <phoneticPr fontId="3" type="noConversion"/>
  </si>
  <si>
    <t>VCU_P_53</t>
    <phoneticPr fontId="3" type="noConversion"/>
  </si>
  <si>
    <t>VCU_P_55</t>
    <phoneticPr fontId="3" type="noConversion"/>
  </si>
  <si>
    <t>VCU_P_57</t>
    <phoneticPr fontId="3" type="noConversion"/>
  </si>
  <si>
    <t>PH=INT*0.0625(V)
{-2048,2047.9375}
[0x8000,0x7FFF]</t>
    <phoneticPr fontId="3" type="noConversion"/>
  </si>
  <si>
    <t>AEPS_P_2</t>
    <phoneticPr fontId="3" type="noConversion"/>
  </si>
  <si>
    <t>Signal Description</t>
    <phoneticPr fontId="3" type="noConversion"/>
  </si>
  <si>
    <t>Status Word</t>
    <phoneticPr fontId="3" type="noConversion"/>
  </si>
  <si>
    <t>High Priority Fault</t>
    <phoneticPr fontId="3" type="noConversion"/>
  </si>
  <si>
    <t>MCUFL_Tx_tStator</t>
    <phoneticPr fontId="3" type="noConversion"/>
  </si>
  <si>
    <t>MCUFL_Tx_iMotor</t>
    <phoneticPr fontId="2" type="noConversion"/>
  </si>
  <si>
    <t>MCUFL_Tx_vBus</t>
    <phoneticPr fontId="3" type="noConversion"/>
  </si>
  <si>
    <t>Heatsink Temperature</t>
    <phoneticPr fontId="3" type="noConversion"/>
  </si>
  <si>
    <t>Stator Temperature</t>
    <phoneticPr fontId="3" type="noConversion"/>
  </si>
  <si>
    <t>Motor Speed</t>
    <phoneticPr fontId="3" type="noConversion"/>
  </si>
  <si>
    <t>Actual Torque</t>
    <phoneticPr fontId="3" type="noConversion"/>
  </si>
  <si>
    <t>Motor Current</t>
    <phoneticPr fontId="3" type="noConversion"/>
  </si>
  <si>
    <t>Bus Voltage</t>
    <phoneticPr fontId="3" type="noConversion"/>
  </si>
  <si>
    <t xml:space="preserve">MCUFL_Tx_iBattery </t>
    <phoneticPr fontId="2" type="noConversion"/>
  </si>
  <si>
    <t xml:space="preserve">Battery Current </t>
    <phoneticPr fontId="3" type="noConversion"/>
  </si>
  <si>
    <t>Torque scaling factor due to Temperature</t>
  </si>
  <si>
    <t>Torque scaling factor due to Voltage</t>
  </si>
  <si>
    <t>MCUFL_Tx_facTorScalVol</t>
    <phoneticPr fontId="3" type="noConversion"/>
  </si>
  <si>
    <t>MCUFL_Tx_facTorScalTemp</t>
    <phoneticPr fontId="3" type="noConversion"/>
  </si>
  <si>
    <t>MCUFR_Tx_stWord</t>
    <phoneticPr fontId="3" type="noConversion"/>
  </si>
  <si>
    <t>MCUFR_Tx_DfpHigPriority</t>
    <phoneticPr fontId="3" type="noConversion"/>
  </si>
  <si>
    <t>MCUFR_Tx_tHeatsink</t>
    <phoneticPr fontId="3" type="noConversion"/>
  </si>
  <si>
    <t>MCUFR_Tx_tStator</t>
    <phoneticPr fontId="3" type="noConversion"/>
  </si>
  <si>
    <t>MCUFR_Tx_nMotor</t>
    <phoneticPr fontId="3" type="noConversion"/>
  </si>
  <si>
    <t>MCUFR_Tx_trqActual</t>
    <phoneticPr fontId="2" type="noConversion"/>
  </si>
  <si>
    <t>MCUFR_Tx_iMotor</t>
    <phoneticPr fontId="2" type="noConversion"/>
  </si>
  <si>
    <t>MCUFR_Tx_vBus</t>
    <phoneticPr fontId="3" type="noConversion"/>
  </si>
  <si>
    <t xml:space="preserve">MCUFR_Tx_iBattery </t>
    <phoneticPr fontId="2" type="noConversion"/>
  </si>
  <si>
    <t>MCUFR_Tx_facTorScalVol</t>
    <phoneticPr fontId="3" type="noConversion"/>
  </si>
  <si>
    <t>MCUFR_Tx_facTorScalTemp</t>
    <phoneticPr fontId="3" type="noConversion"/>
  </si>
  <si>
    <t>MCURR_Tx_stWord</t>
    <phoneticPr fontId="3" type="noConversion"/>
  </si>
  <si>
    <t>MCURR_Tx_DfpHigPriority</t>
    <phoneticPr fontId="3" type="noConversion"/>
  </si>
  <si>
    <t>MCURR_Tx_tHeatsink</t>
    <phoneticPr fontId="3" type="noConversion"/>
  </si>
  <si>
    <t>MCURR_Tx_tStator</t>
    <phoneticPr fontId="3" type="noConversion"/>
  </si>
  <si>
    <t>MCURR_Tx_nMotor</t>
    <phoneticPr fontId="3" type="noConversion"/>
  </si>
  <si>
    <t>MCURR_Tx_trqActual</t>
    <phoneticPr fontId="2" type="noConversion"/>
  </si>
  <si>
    <t>MCURR_Tx_iMotor</t>
    <phoneticPr fontId="2" type="noConversion"/>
  </si>
  <si>
    <t>MCURR_Tx_vBus</t>
    <phoneticPr fontId="3" type="noConversion"/>
  </si>
  <si>
    <t xml:space="preserve">MCURR_Tx_iBattery </t>
    <phoneticPr fontId="2" type="noConversion"/>
  </si>
  <si>
    <t>MCURR_Tx_facTorScalVol</t>
    <phoneticPr fontId="3" type="noConversion"/>
  </si>
  <si>
    <t>MCURR_Tx_facTorScalTemp</t>
    <phoneticPr fontId="3" type="noConversion"/>
  </si>
  <si>
    <t>MCURL_Tx_stWord</t>
    <phoneticPr fontId="3" type="noConversion"/>
  </si>
  <si>
    <t>MCURL_Tx_DfpHigPriority</t>
    <phoneticPr fontId="3" type="noConversion"/>
  </si>
  <si>
    <t>MCURL_Tx_tHeatsink</t>
    <phoneticPr fontId="3" type="noConversion"/>
  </si>
  <si>
    <t>MCURL_Tx_tStator</t>
    <phoneticPr fontId="3" type="noConversion"/>
  </si>
  <si>
    <t>MCURL_Tx_nMotor</t>
    <phoneticPr fontId="3" type="noConversion"/>
  </si>
  <si>
    <t>MCURL_Tx_trqActual</t>
    <phoneticPr fontId="2" type="noConversion"/>
  </si>
  <si>
    <t>MCURL_Tx_iMotor</t>
    <phoneticPr fontId="2" type="noConversion"/>
  </si>
  <si>
    <t>MCURL_Tx_vBus</t>
    <phoneticPr fontId="3" type="noConversion"/>
  </si>
  <si>
    <t xml:space="preserve">MCURL_Tx_iBattery </t>
    <phoneticPr fontId="2" type="noConversion"/>
  </si>
  <si>
    <t>MCURL_Tx_facTorScalVol</t>
    <phoneticPr fontId="3" type="noConversion"/>
  </si>
  <si>
    <t>MCURL_Tx_facTorScalTemp</t>
    <phoneticPr fontId="3" type="noConversion"/>
  </si>
  <si>
    <t>Signal Name</t>
    <phoneticPr fontId="3" type="noConversion"/>
  </si>
  <si>
    <t>VCU_Tx_stControlWordFL</t>
    <phoneticPr fontId="2" type="noConversion"/>
  </si>
  <si>
    <t>Control word</t>
    <phoneticPr fontId="3" type="noConversion"/>
  </si>
  <si>
    <t>Torque Demand</t>
    <phoneticPr fontId="3" type="noConversion"/>
  </si>
  <si>
    <t>Drive torque limit</t>
    <phoneticPr fontId="3" type="noConversion"/>
  </si>
  <si>
    <t>VCU_Tx_trqDriveLimitFL</t>
    <phoneticPr fontId="2" type="noConversion"/>
  </si>
  <si>
    <t>VCU_Tx_trqRegLimitFL</t>
    <phoneticPr fontId="2" type="noConversion"/>
  </si>
  <si>
    <t>Regen torque limit</t>
    <phoneticPr fontId="3" type="noConversion"/>
  </si>
  <si>
    <t>VCU_Tx_trqDemandFL</t>
    <phoneticPr fontId="2" type="noConversion"/>
  </si>
  <si>
    <t>VCU_Tx_stControlWordFR</t>
    <phoneticPr fontId="2" type="noConversion"/>
  </si>
  <si>
    <t>VCU_Tx_trqDemandFR</t>
    <phoneticPr fontId="2" type="noConversion"/>
  </si>
  <si>
    <t>VCU_Tx_trqDriveLimitFR</t>
    <phoneticPr fontId="2" type="noConversion"/>
  </si>
  <si>
    <t>VCU_Tx_trqRegLimitFR</t>
    <phoneticPr fontId="2" type="noConversion"/>
  </si>
  <si>
    <t>VCU_Tx_stControlWordRL</t>
    <phoneticPr fontId="2" type="noConversion"/>
  </si>
  <si>
    <t>VCU_Tx_trqDemandRL</t>
    <phoneticPr fontId="2" type="noConversion"/>
  </si>
  <si>
    <t>VCU_Tx_trqDriveLimitRL</t>
    <phoneticPr fontId="2" type="noConversion"/>
  </si>
  <si>
    <t>VCU_Tx_trqRegLimitRL</t>
    <phoneticPr fontId="2" type="noConversion"/>
  </si>
  <si>
    <t>VCU_Tx_stControlWordRR</t>
    <phoneticPr fontId="2" type="noConversion"/>
  </si>
  <si>
    <t>VCU_Tx_trqDemandRR</t>
    <phoneticPr fontId="2" type="noConversion"/>
  </si>
  <si>
    <t>VCU_Tx_trqDriveLimitRR</t>
    <phoneticPr fontId="2" type="noConversion"/>
  </si>
  <si>
    <t>VCU_Tx_trqRegLimitRR</t>
    <phoneticPr fontId="2" type="noConversion"/>
  </si>
  <si>
    <t>Forward speed limit</t>
    <phoneticPr fontId="3" type="noConversion"/>
  </si>
  <si>
    <t>VCU_Tx_velForwardLimitFL</t>
    <phoneticPr fontId="2" type="noConversion"/>
  </si>
  <si>
    <t>VCU_Tx_velForwardLimitFR</t>
    <phoneticPr fontId="2" type="noConversion"/>
  </si>
  <si>
    <t>VCU_Tx_velForwardLimitRL</t>
    <phoneticPr fontId="2" type="noConversion"/>
  </si>
  <si>
    <t>VCU_Tx_velForwardLimitRR</t>
    <phoneticPr fontId="2" type="noConversion"/>
  </si>
  <si>
    <t>VCU_Tx_velReveseLimitFL</t>
    <phoneticPr fontId="2" type="noConversion"/>
  </si>
  <si>
    <t>Reverse speed limit</t>
    <phoneticPr fontId="3" type="noConversion"/>
  </si>
  <si>
    <t>VCU_Tx_velReveseLimitFR</t>
    <phoneticPr fontId="2" type="noConversion"/>
  </si>
  <si>
    <t>VCU_Tx_velReveseLimitRL</t>
    <phoneticPr fontId="2" type="noConversion"/>
  </si>
  <si>
    <t>VCU_Tx_velReveseLimitRR</t>
    <phoneticPr fontId="2" type="noConversion"/>
  </si>
  <si>
    <t>Battery current discharge limit
(drive)</t>
    <phoneticPr fontId="3" type="noConversion"/>
  </si>
  <si>
    <t>VCU_Tx_iBatLimDischarge</t>
    <phoneticPr fontId="2" type="noConversion"/>
  </si>
  <si>
    <t>VCU_Tx_iBatLimRecharge</t>
    <phoneticPr fontId="2" type="noConversion"/>
  </si>
  <si>
    <t>Battery current Recharge limit
(regeneration braking)</t>
    <phoneticPr fontId="3" type="noConversion"/>
  </si>
  <si>
    <t>Target capacitor voltage 
(voltage control mode only)</t>
    <phoneticPr fontId="3" type="noConversion"/>
  </si>
  <si>
    <t>VCU_Tx_vTargetCap</t>
    <phoneticPr fontId="2" type="noConversion"/>
  </si>
  <si>
    <t>Active steering Enable</t>
    <phoneticPr fontId="3" type="noConversion"/>
  </si>
  <si>
    <t>Target steering angel</t>
    <phoneticPr fontId="3" type="noConversion"/>
  </si>
  <si>
    <t>Counter</t>
    <phoneticPr fontId="3" type="noConversion"/>
  </si>
  <si>
    <t>VCU_Tx_angTagsteering</t>
    <phoneticPr fontId="2" type="noConversion"/>
  </si>
  <si>
    <t>VCU_Tx_ctRollingCounter58</t>
    <phoneticPr fontId="2" type="noConversion"/>
  </si>
  <si>
    <t>VCU_Tx_stActsteeringEnable</t>
    <phoneticPr fontId="2" type="noConversion"/>
  </si>
  <si>
    <t>AEPS_Tx_stFdBkCtrlMode</t>
    <phoneticPr fontId="2" type="noConversion"/>
  </si>
  <si>
    <t>Feedback  Working Mode</t>
    <phoneticPr fontId="3" type="noConversion"/>
  </si>
  <si>
    <t>AEPS_Tx_DfpFdBk</t>
    <phoneticPr fontId="2" type="noConversion"/>
  </si>
  <si>
    <t>Feedback Fault Code</t>
    <phoneticPr fontId="3" type="noConversion"/>
  </si>
  <si>
    <t>AEPS_Tx_angFdBkSteer</t>
    <phoneticPr fontId="2" type="noConversion"/>
  </si>
  <si>
    <t>Feedback steering angel</t>
    <phoneticPr fontId="3" type="noConversion"/>
  </si>
  <si>
    <t xml:space="preserve">Feedback steering angel Velocity </t>
    <phoneticPr fontId="3" type="noConversion"/>
  </si>
  <si>
    <t>AEPS_Tx_velFdBkStrAngle</t>
    <phoneticPr fontId="2" type="noConversion"/>
  </si>
  <si>
    <t>AEPS_Tx_ctRollingCounter2</t>
    <phoneticPr fontId="2" type="noConversion"/>
  </si>
  <si>
    <t xml:space="preserve">AEPS_Tx_stFdBkStrAngVelDirct </t>
    <phoneticPr fontId="2" type="noConversion"/>
  </si>
  <si>
    <t>Feedback steering angel Velocity  derectiong</t>
    <phoneticPr fontId="3" type="noConversion"/>
  </si>
  <si>
    <t xml:space="preserve">RT_Tx_velNorth </t>
    <phoneticPr fontId="2" type="noConversion"/>
  </si>
  <si>
    <t xml:space="preserve">RT_Tx_velEast </t>
    <phoneticPr fontId="2" type="noConversion"/>
  </si>
  <si>
    <t>North velocity</t>
    <phoneticPr fontId="3" type="noConversion"/>
  </si>
  <si>
    <t>East velocity</t>
    <phoneticPr fontId="3" type="noConversion"/>
  </si>
  <si>
    <t>Down velocity</t>
    <phoneticPr fontId="3" type="noConversion"/>
  </si>
  <si>
    <t xml:space="preserve">RT_Tx_velDwon </t>
    <phoneticPr fontId="2" type="noConversion"/>
  </si>
  <si>
    <t xml:space="preserve">HorizontalSpeed </t>
    <phoneticPr fontId="3" type="noConversion"/>
  </si>
  <si>
    <t>RT_Tx_velHorizontal</t>
    <phoneticPr fontId="2" type="noConversion"/>
  </si>
  <si>
    <t xml:space="preserve">Lateral velocity (right positive) </t>
    <phoneticPr fontId="3" type="noConversion"/>
  </si>
  <si>
    <t>Forward velocity</t>
    <phoneticPr fontId="3" type="noConversion"/>
  </si>
  <si>
    <t>RT_Tx_velForward</t>
    <phoneticPr fontId="2" type="noConversion"/>
  </si>
  <si>
    <t>RT_Tx_velLateral</t>
    <phoneticPr fontId="2" type="noConversion"/>
  </si>
  <si>
    <t>RT_Tx_aBodyAccX</t>
    <phoneticPr fontId="2" type="noConversion"/>
  </si>
  <si>
    <t>RT_Tx_aBodyAccY</t>
    <phoneticPr fontId="2" type="noConversion"/>
  </si>
  <si>
    <t>RT_Tx_aBodyAccZ</t>
    <phoneticPr fontId="2" type="noConversion"/>
  </si>
  <si>
    <t>Body x-acceleration</t>
  </si>
  <si>
    <t>Body y-acceleration</t>
    <phoneticPr fontId="3" type="noConversion"/>
  </si>
  <si>
    <t>Body z-acceleration</t>
    <phoneticPr fontId="3" type="noConversion"/>
  </si>
  <si>
    <t>Forward acceleration</t>
    <phoneticPr fontId="3" type="noConversion"/>
  </si>
  <si>
    <t>Lateral acceleration (right positive)</t>
  </si>
  <si>
    <t>Down acceleration</t>
  </si>
  <si>
    <t>Slip rate</t>
    <phoneticPr fontId="3" type="noConversion"/>
  </si>
  <si>
    <t>RT_Tx_aForward</t>
    <phoneticPr fontId="2" type="noConversion"/>
  </si>
  <si>
    <t>RT_Tx_aLateral</t>
    <phoneticPr fontId="2" type="noConversion"/>
  </si>
  <si>
    <t>RT_Tx_aDown</t>
    <phoneticPr fontId="2" type="noConversion"/>
  </si>
  <si>
    <t>RT_Tx_aSplitRate</t>
    <phoneticPr fontId="2" type="noConversion"/>
  </si>
  <si>
    <t>RT_Tx_angHeading</t>
    <phoneticPr fontId="2" type="noConversion"/>
  </si>
  <si>
    <t>RT_Tx_angRoll</t>
    <phoneticPr fontId="2" type="noConversion"/>
  </si>
  <si>
    <t xml:space="preserve">Roll </t>
  </si>
  <si>
    <t>Heading</t>
    <phoneticPr fontId="3" type="noConversion"/>
  </si>
  <si>
    <t>Pitch</t>
    <phoneticPr fontId="3" type="noConversion"/>
  </si>
  <si>
    <t>RT_Tx_angPitch</t>
    <phoneticPr fontId="2" type="noConversion"/>
  </si>
  <si>
    <t>RT_Tx_angLatitude</t>
    <phoneticPr fontId="2" type="noConversion"/>
  </si>
  <si>
    <t>RT_Tx_angLogitude</t>
    <phoneticPr fontId="2" type="noConversion"/>
  </si>
  <si>
    <t>Latitude</t>
    <phoneticPr fontId="2" type="noConversion"/>
  </si>
  <si>
    <t xml:space="preserve">Altitude </t>
    <phoneticPr fontId="2" type="noConversion"/>
  </si>
  <si>
    <t>Logitude</t>
    <phoneticPr fontId="2" type="noConversion"/>
  </si>
  <si>
    <t xml:space="preserve">Body x-angular rate (roll angular rate)
</t>
    <phoneticPr fontId="2" type="noConversion"/>
  </si>
  <si>
    <t>RT_Tx_velAngularRateX</t>
    <phoneticPr fontId="2" type="noConversion"/>
  </si>
  <si>
    <t>RT_Tx_velAngularRateY</t>
    <phoneticPr fontId="2" type="noConversion"/>
  </si>
  <si>
    <t>RT_Tx_velAngularRateZ</t>
    <phoneticPr fontId="2" type="noConversion"/>
  </si>
  <si>
    <t>RT_Tx_velAngularRateForward</t>
    <phoneticPr fontId="2" type="noConversion"/>
  </si>
  <si>
    <t>Body y-angular rate</t>
    <phoneticPr fontId="2" type="noConversion"/>
  </si>
  <si>
    <t>Body Z-angular rate</t>
    <phoneticPr fontId="2" type="noConversion"/>
  </si>
  <si>
    <t xml:space="preserve">Forward angular rate
</t>
    <phoneticPr fontId="2" type="noConversion"/>
  </si>
  <si>
    <t>Pitch angular rate</t>
    <phoneticPr fontId="2" type="noConversion"/>
  </si>
  <si>
    <t>Yaw angular rate</t>
    <phoneticPr fontId="2" type="noConversion"/>
  </si>
  <si>
    <t>RT_Tx_velAngularRatePitch</t>
    <phoneticPr fontId="2" type="noConversion"/>
  </si>
  <si>
    <t>RT_Tx_velAngularRateYaw</t>
    <phoneticPr fontId="2" type="noConversion"/>
  </si>
  <si>
    <t>RT_Tx_angTrack</t>
    <phoneticPr fontId="2" type="noConversion"/>
  </si>
  <si>
    <t>Track angle</t>
    <phoneticPr fontId="3" type="noConversion"/>
  </si>
  <si>
    <t>Slip angle</t>
    <phoneticPr fontId="3" type="noConversion"/>
  </si>
  <si>
    <t>Curvature</t>
    <phoneticPr fontId="3" type="noConversion"/>
  </si>
  <si>
    <t>RT_Tx_angSlip</t>
    <phoneticPr fontId="2" type="noConversion"/>
  </si>
  <si>
    <t>RT_Tx_lDistanceX</t>
    <phoneticPr fontId="2" type="noConversion"/>
  </si>
  <si>
    <t>RT_Tx_lDistanceY</t>
    <phoneticPr fontId="2" type="noConversion"/>
  </si>
  <si>
    <t>RT_Tx_aAngleAccX</t>
    <phoneticPr fontId="2" type="noConversion"/>
  </si>
  <si>
    <t>RT_Tx_aAngleAccY</t>
    <phoneticPr fontId="2" type="noConversion"/>
  </si>
  <si>
    <t>RT_Tx_aAngleAccZ</t>
    <phoneticPr fontId="2" type="noConversion"/>
  </si>
  <si>
    <t>RT_Tx_aAngleAccForward</t>
    <phoneticPr fontId="2" type="noConversion"/>
  </si>
  <si>
    <t>RT_Tx_aAngleAccPitch</t>
    <phoneticPr fontId="2" type="noConversion"/>
  </si>
  <si>
    <t>RT_Tx_aAngleAccYaw</t>
    <phoneticPr fontId="2" type="noConversion"/>
  </si>
  <si>
    <t xml:space="preserve">x distance from origin
</t>
    <phoneticPr fontId="3" type="noConversion"/>
  </si>
  <si>
    <t xml:space="preserve">y distance from origin
</t>
    <phoneticPr fontId="3" type="noConversion"/>
  </si>
  <si>
    <t xml:space="preserve">Body x-angular acceleration (roll angular
accelerations) </t>
    <phoneticPr fontId="3" type="noConversion"/>
  </si>
  <si>
    <t>Body y-angular acceleration</t>
    <phoneticPr fontId="3" type="noConversion"/>
  </si>
  <si>
    <t xml:space="preserve">Body z-angular acceleration </t>
    <phoneticPr fontId="3" type="noConversion"/>
  </si>
  <si>
    <t>Forward angular acceleration</t>
    <phoneticPr fontId="3" type="noConversion"/>
  </si>
  <si>
    <t>Pitch angular acceleration</t>
    <phoneticPr fontId="3" type="noConversion"/>
  </si>
  <si>
    <t>Yaw angular acceleration</t>
    <phoneticPr fontId="3" type="noConversion"/>
  </si>
  <si>
    <t>SAS_Tx_angSteering</t>
    <phoneticPr fontId="2" type="noConversion"/>
  </si>
  <si>
    <t>SAS_Tx_velSteeringAngle</t>
    <phoneticPr fontId="2" type="noConversion"/>
  </si>
  <si>
    <t>SAS_Tx_DfpSASFailure</t>
    <phoneticPr fontId="2" type="noConversion"/>
  </si>
  <si>
    <t xml:space="preserve">SAS_Tx_DfpBatteryWarning </t>
    <phoneticPr fontId="2" type="noConversion"/>
  </si>
  <si>
    <t xml:space="preserve">SAS_Tx_stAngleVelocitySign </t>
    <phoneticPr fontId="2" type="noConversion"/>
  </si>
  <si>
    <t xml:space="preserve">SAS_Tx_stCalibrated </t>
    <phoneticPr fontId="2" type="noConversion"/>
  </si>
  <si>
    <t xml:space="preserve">SAS_Tx_stAngleVelocityValid </t>
    <phoneticPr fontId="2" type="noConversion"/>
  </si>
  <si>
    <t>SAS_Tx_stSteeringAngleValid</t>
    <phoneticPr fontId="2" type="noConversion"/>
  </si>
  <si>
    <t xml:space="preserve">SAS_Tx_ctMessageCounter </t>
    <phoneticPr fontId="2" type="noConversion"/>
  </si>
  <si>
    <t>SAS_Tx_numChecksum</t>
    <phoneticPr fontId="2" type="noConversion"/>
  </si>
  <si>
    <t>SAS_P_1</t>
    <phoneticPr fontId="2" type="noConversion"/>
  </si>
  <si>
    <t>OBus_Tx_stGearPosition</t>
    <phoneticPr fontId="2" type="noConversion"/>
  </si>
  <si>
    <t>OBus_Tx_velWheelSpeed1</t>
    <phoneticPr fontId="2" type="noConversion"/>
  </si>
  <si>
    <t>OBus_Tx_velWheelSpeed2</t>
    <phoneticPr fontId="2" type="noConversion"/>
  </si>
  <si>
    <t>OBus_Tx_velWheelSpeed3</t>
    <phoneticPr fontId="2" type="noConversion"/>
  </si>
  <si>
    <t>OBus_Tx_velWheelSpeed4</t>
    <phoneticPr fontId="2" type="noConversion"/>
  </si>
  <si>
    <t>OBus_Tx_velVehicleSpeed</t>
    <phoneticPr fontId="2" type="noConversion"/>
  </si>
  <si>
    <t>OBus_Tx_stOFFRelay</t>
    <phoneticPr fontId="2" type="noConversion"/>
  </si>
  <si>
    <t>OBus_Tx_stACCRelay</t>
    <phoneticPr fontId="2" type="noConversion"/>
  </si>
  <si>
    <t>OBus_Tx_stONRelay</t>
    <phoneticPr fontId="2" type="noConversion"/>
  </si>
  <si>
    <t>OBus_Tx_stStartRelay</t>
    <phoneticPr fontId="2" type="noConversion"/>
  </si>
  <si>
    <t>OBus_P_1</t>
    <phoneticPr fontId="2" type="noConversion"/>
  </si>
  <si>
    <t>AEPS_Tx_trqHandlewheel</t>
    <phoneticPr fontId="2" type="noConversion"/>
  </si>
  <si>
    <t>Driver Handle Whell</t>
    <phoneticPr fontId="3" type="noConversion"/>
  </si>
  <si>
    <t>16-31</t>
    <phoneticPr fontId="3" type="noConversion"/>
  </si>
  <si>
    <t>AEPS_Tx_iSteeringMotor</t>
    <phoneticPr fontId="2" type="noConversion"/>
  </si>
  <si>
    <t>Steering Motor Current</t>
    <phoneticPr fontId="3" type="noConversion"/>
  </si>
  <si>
    <t>PH=INT*1(A)
{-32768,32767}
[0x8000,0x7FFF]</t>
    <phoneticPr fontId="3" type="noConversion"/>
  </si>
  <si>
    <t>56-63</t>
    <phoneticPr fontId="3" type="noConversion"/>
  </si>
  <si>
    <t>40-55</t>
    <phoneticPr fontId="3" type="noConversion"/>
  </si>
  <si>
    <t>32-39</t>
    <phoneticPr fontId="2" type="noConversion"/>
  </si>
  <si>
    <t>0x00:working Normal
0x01:ActiveSteeringCommandFault</t>
    <phoneticPr fontId="3" type="noConversion"/>
  </si>
  <si>
    <t xml:space="preserve">RT_Tx_lAltitude </t>
    <phoneticPr fontId="2" type="noConversion"/>
  </si>
  <si>
    <t>RT_Tx_curCurvature</t>
    <phoneticPr fontId="2" type="noConversion"/>
  </si>
  <si>
    <t>OBus_P_5</t>
    <phoneticPr fontId="2" type="noConversion"/>
  </si>
  <si>
    <t>0x305</t>
    <phoneticPr fontId="3" type="noConversion"/>
  </si>
  <si>
    <t>OBus_Tx_stParkswitch</t>
    <phoneticPr fontId="2" type="noConversion"/>
  </si>
  <si>
    <t>the status of parking switch</t>
    <phoneticPr fontId="3" type="noConversion"/>
  </si>
  <si>
    <t>OBus_Tx_DfpNotPressBrakpedal</t>
    <phoneticPr fontId="2" type="noConversion"/>
  </si>
  <si>
    <t>Not press brake pedal warning</t>
    <phoneticPr fontId="3" type="noConversion"/>
  </si>
  <si>
    <t>OBus_Tx_stBrakePedalSwitch</t>
    <phoneticPr fontId="3" type="noConversion"/>
  </si>
  <si>
    <t>0x106</t>
    <phoneticPr fontId="3" type="noConversion"/>
  </si>
  <si>
    <t>High Priority Fault</t>
    <phoneticPr fontId="3" type="noConversion"/>
  </si>
  <si>
    <t>MCUFL_Tx_tHeatsink</t>
    <phoneticPr fontId="3" type="noConversion"/>
  </si>
  <si>
    <t>*MCUFL_Tx_stWord</t>
    <phoneticPr fontId="3" type="noConversion"/>
  </si>
  <si>
    <t>*MCUFL_Tx_DfpHigPriority</t>
    <phoneticPr fontId="3" type="noConversion"/>
  </si>
  <si>
    <t>*MCUFL_Tx_nMotor</t>
    <phoneticPr fontId="3" type="noConversion"/>
  </si>
  <si>
    <t>*MCUFL_Tx_trqActual</t>
    <phoneticPr fontId="2" type="noConversion"/>
  </si>
  <si>
    <t>Intial Value(Phy.)</t>
    <phoneticPr fontId="2" type="noConversion"/>
  </si>
  <si>
    <t>Default Value(Phy.)</t>
    <phoneticPr fontId="2" type="noConversion"/>
  </si>
  <si>
    <t>ECAS_Analog_1</t>
    <phoneticPr fontId="2" type="noConversion"/>
  </si>
  <si>
    <t>0x500</t>
    <phoneticPr fontId="2" type="noConversion"/>
  </si>
  <si>
    <t>ADC_CDC_POWER</t>
    <phoneticPr fontId="2" type="noConversion"/>
  </si>
  <si>
    <t>Signed</t>
    <phoneticPr fontId="2" type="noConversion"/>
  </si>
  <si>
    <t>Intel</t>
    <phoneticPr fontId="2" type="noConversion"/>
  </si>
  <si>
    <r>
      <t>PH=INT*0.1</t>
    </r>
    <r>
      <rPr>
        <sz val="11"/>
        <color theme="1"/>
        <rFont val="宋体"/>
        <family val="3"/>
        <charset val="134"/>
      </rPr>
      <t>，信号扩大</t>
    </r>
    <r>
      <rPr>
        <sz val="11"/>
        <color theme="1"/>
        <rFont val="Arial"/>
        <family val="2"/>
      </rPr>
      <t>10</t>
    </r>
    <r>
      <rPr>
        <sz val="11"/>
        <color theme="1"/>
        <rFont val="宋体"/>
        <family val="3"/>
        <charset val="134"/>
      </rPr>
      <t>倍</t>
    </r>
    <phoneticPr fontId="3" type="noConversion"/>
  </si>
  <si>
    <t>V</t>
    <phoneticPr fontId="2" type="noConversion"/>
  </si>
  <si>
    <t>EAS</t>
    <phoneticPr fontId="1" type="noConversion"/>
  </si>
  <si>
    <t>CANoe</t>
    <phoneticPr fontId="1" type="noConversion"/>
  </si>
  <si>
    <t>s</t>
    <phoneticPr fontId="2" type="noConversion"/>
  </si>
  <si>
    <t>ADC_AS1_POWER</t>
    <phoneticPr fontId="2" type="noConversion"/>
  </si>
  <si>
    <t>ON_OFF_VALVE_0_CUR</t>
    <phoneticPr fontId="2" type="noConversion"/>
  </si>
  <si>
    <r>
      <t>PH=INT*0.01</t>
    </r>
    <r>
      <rPr>
        <sz val="11"/>
        <color theme="1"/>
        <rFont val="宋体"/>
        <family val="3"/>
        <charset val="134"/>
      </rPr>
      <t>，信号扩大</t>
    </r>
    <r>
      <rPr>
        <sz val="11"/>
        <color theme="1"/>
        <rFont val="Arial"/>
        <family val="2"/>
      </rPr>
      <t>100</t>
    </r>
    <r>
      <rPr>
        <sz val="11"/>
        <color theme="1"/>
        <rFont val="宋体"/>
        <family val="3"/>
        <charset val="134"/>
      </rPr>
      <t>倍</t>
    </r>
    <phoneticPr fontId="3" type="noConversion"/>
  </si>
  <si>
    <t>A</t>
    <phoneticPr fontId="2" type="noConversion"/>
  </si>
  <si>
    <t>ON_OFF_VALVE_4_CUR</t>
    <phoneticPr fontId="2" type="noConversion"/>
  </si>
  <si>
    <t>ECAS_Analog_2</t>
    <phoneticPr fontId="2" type="noConversion"/>
  </si>
  <si>
    <t>0x501</t>
    <phoneticPr fontId="2" type="noConversion"/>
  </si>
  <si>
    <t>ON_OFF_VALVE_6_CUR</t>
    <phoneticPr fontId="2" type="noConversion"/>
  </si>
  <si>
    <t>ADC_PSI5_12V</t>
    <phoneticPr fontId="2" type="noConversion"/>
  </si>
  <si>
    <t>ADC_KL30_2_POWER</t>
    <phoneticPr fontId="2" type="noConversion"/>
  </si>
  <si>
    <t>ADC_CDC_VALVE0_HIGH</t>
    <phoneticPr fontId="2" type="noConversion"/>
  </si>
  <si>
    <t>0x502</t>
    <phoneticPr fontId="2" type="noConversion"/>
  </si>
  <si>
    <t>ADC_CDC_VALVE1_HIGH</t>
    <phoneticPr fontId="2" type="noConversion"/>
  </si>
  <si>
    <t>ADC_CDC_VALVE2_HIGH</t>
    <phoneticPr fontId="2" type="noConversion"/>
  </si>
  <si>
    <t>ADC_AS2_POWER</t>
    <phoneticPr fontId="2" type="noConversion"/>
  </si>
  <si>
    <t>ADC_MCU_5V8</t>
    <phoneticPr fontId="2" type="noConversion"/>
  </si>
  <si>
    <t>0x503</t>
    <phoneticPr fontId="2" type="noConversion"/>
  </si>
  <si>
    <t>ADC_RELAY_IS</t>
    <phoneticPr fontId="2" type="noConversion"/>
  </si>
  <si>
    <t>LINEAR_VALVE_0_CUR</t>
    <phoneticPr fontId="2" type="noConversion"/>
  </si>
  <si>
    <t>LINEAR_VALVE_1_CUR</t>
    <phoneticPr fontId="2" type="noConversion"/>
  </si>
  <si>
    <t>LINEAR_VALVE_2_CUR</t>
    <phoneticPr fontId="2" type="noConversion"/>
  </si>
  <si>
    <t>0x504</t>
    <phoneticPr fontId="2" type="noConversion"/>
  </si>
  <si>
    <t>LINEAR_VALVE_3_CUR</t>
    <phoneticPr fontId="2" type="noConversion"/>
  </si>
  <si>
    <t>ADC_KL15</t>
    <phoneticPr fontId="2" type="noConversion"/>
  </si>
  <si>
    <t>ON_OFF_VALVE_1_CUR</t>
    <phoneticPr fontId="2" type="noConversion"/>
  </si>
  <si>
    <t>ON_OFF_VALVE_2_CUR</t>
    <phoneticPr fontId="2" type="noConversion"/>
  </si>
  <si>
    <t>0x505</t>
    <phoneticPr fontId="2" type="noConversion"/>
  </si>
  <si>
    <t>ON_OFF_VALVE_3_CUR</t>
    <phoneticPr fontId="2" type="noConversion"/>
  </si>
  <si>
    <t>ON_OFF_VALVE_5_CUR</t>
    <phoneticPr fontId="2" type="noConversion"/>
  </si>
  <si>
    <t>A_CH7</t>
    <phoneticPr fontId="2" type="noConversion"/>
  </si>
  <si>
    <t>0x506</t>
    <phoneticPr fontId="2" type="noConversion"/>
  </si>
  <si>
    <t>ADC_VDD4_5V0</t>
    <phoneticPr fontId="2" type="noConversion"/>
  </si>
  <si>
    <t>ON_OFF_VALVE_6_CUR</t>
    <phoneticPr fontId="2" type="noConversion"/>
  </si>
  <si>
    <t>A_CH2</t>
    <phoneticPr fontId="2" type="noConversion"/>
  </si>
  <si>
    <t>A_CH3</t>
    <phoneticPr fontId="2" type="noConversion"/>
  </si>
  <si>
    <t>0x507</t>
    <phoneticPr fontId="2" type="noConversion"/>
  </si>
  <si>
    <t>A_CH4</t>
    <phoneticPr fontId="2" type="noConversion"/>
  </si>
  <si>
    <t>A_CH5</t>
    <phoneticPr fontId="2" type="noConversion"/>
  </si>
  <si>
    <t>ADC_1V2</t>
    <phoneticPr fontId="2" type="noConversion"/>
  </si>
  <si>
    <t>ADC_CDC_VALVE3_HIGH</t>
    <phoneticPr fontId="2" type="noConversion"/>
  </si>
  <si>
    <t>0x508</t>
    <phoneticPr fontId="2" type="noConversion"/>
  </si>
  <si>
    <t>ADC_AS1_VALVE0_HIGH</t>
    <phoneticPr fontId="2" type="noConversion"/>
  </si>
  <si>
    <t>ADC_QVR_5V0</t>
    <phoneticPr fontId="2" type="noConversion"/>
  </si>
  <si>
    <t>Resserved_1</t>
    <phoneticPr fontId="2" type="noConversion"/>
  </si>
  <si>
    <t>Resserved_2</t>
    <phoneticPr fontId="2" type="noConversion"/>
  </si>
  <si>
    <t>r</t>
    <phoneticPr fontId="2" type="noConversion"/>
  </si>
  <si>
    <t>ECAS_Analog_3</t>
    <phoneticPr fontId="2" type="noConversion"/>
  </si>
  <si>
    <t>ECAS_Analog_4</t>
    <phoneticPr fontId="2" type="noConversion"/>
  </si>
  <si>
    <t>ECAS_Analog_5</t>
    <phoneticPr fontId="2" type="noConversion"/>
  </si>
  <si>
    <t>ECAS_Analog_6</t>
    <phoneticPr fontId="2" type="noConversion"/>
  </si>
  <si>
    <t>ECAS_Analog_7</t>
    <phoneticPr fontId="2" type="noConversion"/>
  </si>
  <si>
    <t>ECAS_Analog_8</t>
    <phoneticPr fontId="2" type="noConversion"/>
  </si>
  <si>
    <t>ECAS_Analog_9</t>
    <phoneticPr fontId="2" type="noConversion"/>
  </si>
  <si>
    <t>0x550</t>
  </si>
  <si>
    <t>CANoe_Control_1</t>
    <phoneticPr fontId="2" type="noConversion"/>
  </si>
  <si>
    <t>ON_OFF_VALVE_1_CON</t>
  </si>
  <si>
    <t>ON_OFF_VALVE_2_CON</t>
  </si>
  <si>
    <t>ON_OFF_VALVE_3_CON</t>
  </si>
  <si>
    <t>ON_OFF_VALVE_4_CON</t>
  </si>
  <si>
    <t>ON_OFF_VALVE_5_CON</t>
  </si>
  <si>
    <t>ON_OFF_VALVE_6_CON</t>
  </si>
  <si>
    <t>ON_OFF_VALVE_7_CON</t>
  </si>
  <si>
    <t>ON_OFF_VALVE_8_CON</t>
  </si>
  <si>
    <t>Signed</t>
    <phoneticPr fontId="2" type="noConversion"/>
  </si>
  <si>
    <t>0x552</t>
    <phoneticPr fontId="2" type="noConversion"/>
  </si>
  <si>
    <t>Resserved_3</t>
    <phoneticPr fontId="2" type="noConversion"/>
  </si>
  <si>
    <t>Resserved_4</t>
    <phoneticPr fontId="2" type="noConversion"/>
  </si>
  <si>
    <t>Resserved_5</t>
    <phoneticPr fontId="2" type="noConversion"/>
  </si>
  <si>
    <t>Resserved_6</t>
    <phoneticPr fontId="2" type="noConversion"/>
  </si>
  <si>
    <t>Resserved_7</t>
    <phoneticPr fontId="2" type="noConversion"/>
  </si>
  <si>
    <t>CANoe_Control_2</t>
    <phoneticPr fontId="2" type="noConversion"/>
  </si>
  <si>
    <t>CANoe_Control_3</t>
    <phoneticPr fontId="2" type="noConversion"/>
  </si>
  <si>
    <t>0x553</t>
    <phoneticPr fontId="2" type="noConversion"/>
  </si>
  <si>
    <t>LINEAR_VALVE_0_CUR_CON</t>
    <phoneticPr fontId="2" type="noConversion"/>
  </si>
  <si>
    <t>LINEAR_VALVE_1_CUR_CON</t>
    <phoneticPr fontId="2" type="noConversion"/>
  </si>
  <si>
    <t>LINEAR_VALVE_2_CUR_CON</t>
    <phoneticPr fontId="2" type="noConversion"/>
  </si>
  <si>
    <t>LINEAR_VALVE_3_CUR_CON</t>
    <phoneticPr fontId="2" type="noConversion"/>
  </si>
  <si>
    <t>ON_OFF_VALVE_0_CON</t>
  </si>
  <si>
    <t>CANoe_Control_4</t>
    <phoneticPr fontId="2" type="noConversion"/>
  </si>
  <si>
    <t>LINEAR_VALVE_4_CUR_CON</t>
    <phoneticPr fontId="2" type="noConversion"/>
  </si>
  <si>
    <t>LINEAR_VALVE_5_CUR_CON</t>
    <phoneticPr fontId="2" type="noConversion"/>
  </si>
  <si>
    <t>LINEAR_VALVE_6_CUR_CON</t>
    <phoneticPr fontId="2" type="noConversion"/>
  </si>
  <si>
    <t>LINEAR_VALVE_7_CUR_CON</t>
    <phoneticPr fontId="2" type="noConversion"/>
  </si>
  <si>
    <t>A_CH6</t>
    <phoneticPr fontId="2" type="noConversion"/>
  </si>
  <si>
    <r>
      <t>PH=INT*0.1</t>
    </r>
    <r>
      <rPr>
        <sz val="11"/>
        <color theme="1"/>
        <rFont val="宋体"/>
        <family val="3"/>
        <charset val="134"/>
      </rPr>
      <t>，信号扩大</t>
    </r>
    <r>
      <rPr>
        <sz val="11"/>
        <color theme="1"/>
        <rFont val="Arial"/>
        <family val="2"/>
      </rPr>
      <t>10</t>
    </r>
    <r>
      <rPr>
        <sz val="11"/>
        <color theme="1"/>
        <rFont val="宋体"/>
        <family val="3"/>
        <charset val="134"/>
      </rPr>
      <t>倍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</si>
</sst>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.5"/>
      <color theme="1"/>
      <name val="Arial"/>
      <family val="2"/>
    </font>
    <font>
      <b/>
      <sz val="8"/>
      <name val="Arial"/>
      <family val="2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8"/>
      <name val="돋움"/>
      <family val="2"/>
      <charset val="129"/>
    </font>
    <font>
      <sz val="12"/>
      <name val="宋体"/>
      <family val="3"/>
      <charset val="134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宋体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rgb="FFFF0000"/>
      <name val="Arial"/>
      <family val="2"/>
    </font>
    <font>
      <sz val="11"/>
      <color rgb="FFFF0000"/>
      <name val="宋体"/>
      <family val="2"/>
      <scheme val="minor"/>
    </font>
    <font>
      <sz val="11"/>
      <color theme="1" tint="4.9989318521683403E-2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</cellStyleXfs>
  <cellXfs count="109">
    <xf numFmtId="0" fontId="0" fillId="0" borderId="0" xfId="0"/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Border="1"/>
    <xf numFmtId="0" fontId="5" fillId="2" borderId="4" xfId="0" applyFont="1" applyFill="1" applyBorder="1" applyAlignment="1" applyProtection="1">
      <alignment horizontal="center" vertical="center" textRotation="90" wrapText="1"/>
      <protection locked="0"/>
    </xf>
    <xf numFmtId="0" fontId="5" fillId="3" borderId="4" xfId="0" applyFont="1" applyFill="1" applyBorder="1" applyAlignment="1" applyProtection="1">
      <alignment horizontal="center" vertical="center" textRotation="90" wrapTex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textRotation="90"/>
      <protection locked="0"/>
    </xf>
    <xf numFmtId="0" fontId="11" fillId="0" borderId="4" xfId="0" applyFont="1" applyBorder="1" applyAlignment="1" applyProtection="1">
      <alignment horizontal="center"/>
      <protection locked="0"/>
    </xf>
    <xf numFmtId="0" fontId="11" fillId="0" borderId="4" xfId="0" applyFont="1" applyBorder="1" applyAlignment="1" applyProtection="1">
      <protection locked="0"/>
    </xf>
    <xf numFmtId="0" fontId="11" fillId="0" borderId="2" xfId="0" applyFont="1" applyBorder="1" applyAlignment="1" applyProtection="1">
      <alignment horizontal="center"/>
    </xf>
    <xf numFmtId="0" fontId="10" fillId="0" borderId="4" xfId="0" applyFont="1" applyBorder="1" applyAlignment="1" applyProtection="1">
      <alignment horizontal="center" textRotation="90" wrapText="1"/>
      <protection locked="0"/>
    </xf>
    <xf numFmtId="49" fontId="10" fillId="0" borderId="4" xfId="0" applyNumberFormat="1" applyFont="1" applyBorder="1" applyAlignment="1" applyProtection="1">
      <alignment horizontal="center" textRotation="90"/>
      <protection locked="0"/>
    </xf>
    <xf numFmtId="176" fontId="10" fillId="0" borderId="4" xfId="0" applyNumberFormat="1" applyFont="1" applyBorder="1" applyAlignment="1" applyProtection="1">
      <alignment horizontal="center" textRotation="90"/>
    </xf>
    <xf numFmtId="0" fontId="10" fillId="0" borderId="4" xfId="0" applyFont="1" applyBorder="1" applyAlignment="1" applyProtection="1">
      <alignment horizontal="center" textRotation="90"/>
    </xf>
    <xf numFmtId="0" fontId="10" fillId="0" borderId="2" xfId="0" applyFont="1" applyBorder="1" applyAlignment="1" applyProtection="1">
      <alignment horizontal="center" textRotation="90"/>
      <protection locked="0"/>
    </xf>
    <xf numFmtId="0" fontId="11" fillId="0" borderId="2" xfId="0" applyFont="1" applyBorder="1" applyAlignment="1" applyProtection="1">
      <protection locked="0"/>
    </xf>
    <xf numFmtId="0" fontId="11" fillId="0" borderId="4" xfId="0" applyFont="1" applyBorder="1" applyAlignment="1" applyProtection="1">
      <alignment horizontal="center"/>
    </xf>
    <xf numFmtId="0" fontId="11" fillId="0" borderId="3" xfId="0" applyFont="1" applyBorder="1" applyAlignment="1" applyProtection="1">
      <protection locked="0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 applyProtection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left" wrapText="1"/>
    </xf>
    <xf numFmtId="0" fontId="12" fillId="4" borderId="1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/>
    </xf>
    <xf numFmtId="0" fontId="14" fillId="0" borderId="4" xfId="0" applyFont="1" applyBorder="1" applyAlignment="1" applyProtection="1">
      <alignment horizontal="center" textRotation="90"/>
    </xf>
    <xf numFmtId="0" fontId="11" fillId="0" borderId="1" xfId="0" applyFont="1" applyBorder="1" applyAlignment="1" applyProtection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4" fillId="0" borderId="3" xfId="0" applyFont="1" applyBorder="1" applyAlignment="1" applyProtection="1">
      <alignment horizontal="center" textRotation="90"/>
    </xf>
    <xf numFmtId="0" fontId="14" fillId="0" borderId="4" xfId="0" applyFont="1" applyBorder="1" applyAlignment="1" applyProtection="1">
      <alignment horizontal="center" textRotation="90"/>
      <protection locked="0"/>
    </xf>
    <xf numFmtId="0" fontId="14" fillId="0" borderId="2" xfId="0" applyFont="1" applyBorder="1" applyAlignment="1" applyProtection="1">
      <alignment horizontal="center" textRotation="90"/>
      <protection locked="0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 applyProtection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4" fillId="0" borderId="4" xfId="0" applyFont="1" applyBorder="1" applyAlignment="1" applyProtection="1">
      <alignment horizontal="left"/>
      <protection locked="0"/>
    </xf>
    <xf numFmtId="0" fontId="11" fillId="0" borderId="1" xfId="0" applyFont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left" wrapText="1"/>
    </xf>
    <xf numFmtId="49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16" fillId="0" borderId="1" xfId="0" applyFont="1" applyFill="1" applyBorder="1" applyAlignment="1">
      <alignment horizontal="center"/>
    </xf>
    <xf numFmtId="0" fontId="16" fillId="0" borderId="1" xfId="0" applyFont="1" applyBorder="1" applyAlignment="1" applyProtection="1">
      <alignment horizontal="center" vertical="center"/>
    </xf>
    <xf numFmtId="0" fontId="17" fillId="0" borderId="1" xfId="0" applyFont="1" applyBorder="1"/>
    <xf numFmtId="0" fontId="17" fillId="0" borderId="0" xfId="0" applyFont="1"/>
    <xf numFmtId="0" fontId="11" fillId="0" borderId="1" xfId="0" applyFont="1" applyFill="1" applyBorder="1"/>
    <xf numFmtId="0" fontId="18" fillId="0" borderId="1" xfId="0" applyFont="1" applyFill="1" applyBorder="1" applyAlignment="1">
      <alignment horizontal="left" wrapText="1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wrapText="1"/>
    </xf>
    <xf numFmtId="0" fontId="11" fillId="5" borderId="1" xfId="0" applyFont="1" applyFill="1" applyBorder="1" applyAlignment="1" applyProtection="1">
      <alignment horizontal="center" vertical="center"/>
    </xf>
    <xf numFmtId="0" fontId="0" fillId="5" borderId="1" xfId="0" applyFill="1" applyBorder="1"/>
    <xf numFmtId="0" fontId="0" fillId="5" borderId="0" xfId="0" applyFill="1"/>
    <xf numFmtId="0" fontId="11" fillId="5" borderId="1" xfId="0" applyFont="1" applyFill="1" applyBorder="1" applyAlignment="1">
      <alignment horizontal="left" wrapText="1"/>
    </xf>
    <xf numFmtId="0" fontId="5" fillId="0" borderId="4" xfId="0" applyFont="1" applyFill="1" applyBorder="1" applyAlignment="1" applyProtection="1">
      <alignment horizontal="center" vertical="center" textRotation="90" wrapText="1"/>
      <protection locked="0"/>
    </xf>
    <xf numFmtId="0" fontId="11" fillId="0" borderId="1" xfId="0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 applyProtection="1">
      <alignment vertical="center"/>
      <protection locked="0"/>
    </xf>
    <xf numFmtId="0" fontId="0" fillId="0" borderId="1" xfId="0" applyFill="1" applyBorder="1"/>
    <xf numFmtId="0" fontId="0" fillId="0" borderId="0" xfId="0" applyFill="1" applyAlignment="1" applyProtection="1">
      <alignment horizontal="center" vertical="center"/>
    </xf>
    <xf numFmtId="0" fontId="11" fillId="0" borderId="4" xfId="0" applyFont="1" applyFill="1" applyBorder="1" applyAlignment="1" applyProtection="1">
      <alignment horizontal="center" vertical="center"/>
      <protection locked="0"/>
    </xf>
    <xf numFmtId="0" fontId="14" fillId="0" borderId="4" xfId="0" applyFont="1" applyFill="1" applyBorder="1" applyAlignment="1" applyProtection="1">
      <alignment horizontal="center" vertical="center" textRotation="90"/>
      <protection locked="0"/>
    </xf>
    <xf numFmtId="0" fontId="14" fillId="0" borderId="2" xfId="0" applyFont="1" applyFill="1" applyBorder="1" applyAlignment="1" applyProtection="1">
      <alignment horizontal="center" vertical="center" textRotation="90"/>
      <protection locked="0"/>
    </xf>
    <xf numFmtId="0" fontId="11" fillId="0" borderId="2" xfId="0" applyFont="1" applyFill="1" applyBorder="1" applyAlignment="1" applyProtection="1">
      <alignment horizontal="center" vertical="center"/>
    </xf>
    <xf numFmtId="0" fontId="10" fillId="0" borderId="4" xfId="0" applyFont="1" applyFill="1" applyBorder="1" applyAlignment="1" applyProtection="1">
      <alignment horizontal="center" vertical="center" textRotation="90" wrapText="1"/>
      <protection locked="0"/>
    </xf>
    <xf numFmtId="0" fontId="10" fillId="0" borderId="4" xfId="0" applyFont="1" applyFill="1" applyBorder="1" applyAlignment="1" applyProtection="1">
      <alignment horizontal="center" vertical="center" textRotation="90"/>
      <protection locked="0"/>
    </xf>
    <xf numFmtId="0" fontId="4" fillId="0" borderId="4" xfId="0" applyFont="1" applyFill="1" applyBorder="1" applyAlignment="1" applyProtection="1">
      <alignment horizontal="left" vertical="center"/>
      <protection locked="0"/>
    </xf>
    <xf numFmtId="49" fontId="10" fillId="0" borderId="4" xfId="0" applyNumberFormat="1" applyFont="1" applyFill="1" applyBorder="1" applyAlignment="1" applyProtection="1">
      <alignment horizontal="center" vertical="center" textRotation="90"/>
      <protection locked="0"/>
    </xf>
    <xf numFmtId="176" fontId="10" fillId="0" borderId="4" xfId="0" applyNumberFormat="1" applyFont="1" applyFill="1" applyBorder="1" applyAlignment="1" applyProtection="1">
      <alignment horizontal="center" vertical="center" textRotation="90"/>
    </xf>
    <xf numFmtId="0" fontId="10" fillId="0" borderId="4" xfId="0" applyFont="1" applyFill="1" applyBorder="1" applyAlignment="1" applyProtection="1">
      <alignment horizontal="center" vertical="center" textRotation="90"/>
    </xf>
    <xf numFmtId="0" fontId="10" fillId="0" borderId="2" xfId="0" applyFont="1" applyFill="1" applyBorder="1" applyAlignment="1" applyProtection="1">
      <alignment horizontal="center" vertical="center" textRotation="90"/>
      <protection locked="0"/>
    </xf>
    <xf numFmtId="0" fontId="11" fillId="0" borderId="2" xfId="0" applyFont="1" applyFill="1" applyBorder="1" applyAlignment="1" applyProtection="1">
      <alignment vertical="center"/>
      <protection locked="0"/>
    </xf>
    <xf numFmtId="0" fontId="11" fillId="0" borderId="4" xfId="0" applyFont="1" applyFill="1" applyBorder="1" applyAlignment="1" applyProtection="1">
      <alignment horizontal="center" vertical="center"/>
    </xf>
    <xf numFmtId="0" fontId="14" fillId="0" borderId="4" xfId="0" applyFont="1" applyFill="1" applyBorder="1" applyAlignment="1" applyProtection="1">
      <alignment horizontal="center" vertical="center" textRotation="90"/>
    </xf>
    <xf numFmtId="0" fontId="14" fillId="0" borderId="3" xfId="0" applyFont="1" applyFill="1" applyBorder="1" applyAlignment="1" applyProtection="1">
      <alignment horizontal="center" vertical="center" textRotation="9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4" xfId="0" applyFont="1" applyFill="1" applyBorder="1" applyAlignment="1" applyProtection="1">
      <alignment vertical="center"/>
      <protection locked="0"/>
    </xf>
    <xf numFmtId="0" fontId="11" fillId="0" borderId="1" xfId="0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</cellXfs>
  <cellStyles count="6">
    <cellStyle name="常规" xfId="0" builtinId="0"/>
    <cellStyle name="常规 10" xfId="2" xr:uid="{00000000-0005-0000-0000-000001000000}"/>
    <cellStyle name="常规 3" xfId="3" xr:uid="{00000000-0005-0000-0000-000002000000}"/>
    <cellStyle name="常规 3 11 2" xfId="5" xr:uid="{00000000-0005-0000-0000-000003000000}"/>
    <cellStyle name="常规 4" xfId="1" xr:uid="{00000000-0005-0000-0000-000004000000}"/>
    <cellStyle name="常规 4 12 2" xfId="4" xr:uid="{00000000-0005-0000-0000-000005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37347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68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5092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37347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68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5092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20" name="Text Box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22" name="Text Box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23" name="Text Box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24" name="Text Box 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28" name="Text Box 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29" name="Text Box 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37347</xdr:rowOff>
    </xdr:to>
    <xdr:sp macro="" textlink="">
      <xdr:nvSpPr>
        <xdr:cNvPr id="30" name="Text Box 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68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5092</xdr:rowOff>
    </xdr:to>
    <xdr:sp macro="" textlink="">
      <xdr:nvSpPr>
        <xdr:cNvPr id="31" name="Text Box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34" name="Text Box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37" name="Text Box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40" name="Text Box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41" name="Text Box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37347</xdr:rowOff>
    </xdr:to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68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5092</xdr:rowOff>
    </xdr:to>
    <xdr:sp macro="" textlink="">
      <xdr:nvSpPr>
        <xdr:cNvPr id="45" name="Text Box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108105</xdr:rowOff>
    </xdr:to>
    <xdr:sp macro="" textlink="">
      <xdr:nvSpPr>
        <xdr:cNvPr id="46" name="Text Box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108105</xdr:rowOff>
    </xdr:to>
    <xdr:sp macro="" textlink="">
      <xdr:nvSpPr>
        <xdr:cNvPr id="47" name="Text Box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70005</xdr:rowOff>
    </xdr:to>
    <xdr:sp macro="" textlink="">
      <xdr:nvSpPr>
        <xdr:cNvPr id="48" name="Text Box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70005</xdr:rowOff>
    </xdr:to>
    <xdr:sp macro="" textlink="">
      <xdr:nvSpPr>
        <xdr:cNvPr id="49" name="Text Box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70005</xdr:rowOff>
    </xdr:to>
    <xdr:sp macro="" textlink="">
      <xdr:nvSpPr>
        <xdr:cNvPr id="50" name="Text Box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108105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52" name="Text Box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53" name="Text Box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55" name="Text Box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56" name="Text Box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57" name="Text Box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37345</xdr:rowOff>
    </xdr:to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76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5092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94495</xdr:rowOff>
    </xdr:to>
    <xdr:sp macro="" textlink="">
      <xdr:nvSpPr>
        <xdr:cNvPr id="60" name="Text Box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4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94495</xdr:rowOff>
    </xdr:to>
    <xdr:sp macro="" textlink="">
      <xdr:nvSpPr>
        <xdr:cNvPr id="61" name="Text Box 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4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56395</xdr:rowOff>
    </xdr:to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59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56395</xdr:rowOff>
    </xdr:to>
    <xdr:sp macro="" textlink="">
      <xdr:nvSpPr>
        <xdr:cNvPr id="63" name="Text Box 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59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56395</xdr:rowOff>
    </xdr:to>
    <xdr:sp macro="" textlink="">
      <xdr:nvSpPr>
        <xdr:cNvPr id="64" name="Text Box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59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94495</xdr:rowOff>
    </xdr:to>
    <xdr:sp macro="" textlink="">
      <xdr:nvSpPr>
        <xdr:cNvPr id="65" name="Text Box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4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66" name="Text Box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68" name="Text Box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69" name="Text Box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37345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76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5092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94495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4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94495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4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56395</xdr:rowOff>
    </xdr:to>
    <xdr:sp macro="" textlink="">
      <xdr:nvSpPr>
        <xdr:cNvPr id="76" name="Text Box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59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56395</xdr:rowOff>
    </xdr:to>
    <xdr:sp macro="" textlink="">
      <xdr:nvSpPr>
        <xdr:cNvPr id="77" name="Text Box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59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56395</xdr:rowOff>
    </xdr:to>
    <xdr:sp macro="" textlink="">
      <xdr:nvSpPr>
        <xdr:cNvPr id="78" name="Text Box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59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94495</xdr:rowOff>
    </xdr:to>
    <xdr:sp macro="" textlink="">
      <xdr:nvSpPr>
        <xdr:cNvPr id="79" name="Text Box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4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80" name="Text Box 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81" name="Text Box 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84" name="Text Box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85" name="Text Box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37345</xdr:rowOff>
    </xdr:to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76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5092</xdr:rowOff>
    </xdr:to>
    <xdr:sp macro="" textlink="">
      <xdr:nvSpPr>
        <xdr:cNvPr id="87" name="Text Box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94495</xdr:rowOff>
    </xdr:to>
    <xdr:sp macro="" textlink="">
      <xdr:nvSpPr>
        <xdr:cNvPr id="88" name="Text Box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4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94495</xdr:rowOff>
    </xdr:to>
    <xdr:sp macro="" textlink="">
      <xdr:nvSpPr>
        <xdr:cNvPr id="89" name="Text Box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4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59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56395</xdr:rowOff>
    </xdr:to>
    <xdr:sp macro="" textlink="">
      <xdr:nvSpPr>
        <xdr:cNvPr id="91" name="Text Box 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59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56395</xdr:rowOff>
    </xdr:to>
    <xdr:sp macro="" textlink="">
      <xdr:nvSpPr>
        <xdr:cNvPr id="92" name="Text Box 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59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94495</xdr:rowOff>
    </xdr:to>
    <xdr:sp macro="" textlink="">
      <xdr:nvSpPr>
        <xdr:cNvPr id="93" name="Text Box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4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94" name="Text Box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95" name="Text Box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96" name="Text Box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97" name="Text Box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99" name="Text Box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37345</xdr:rowOff>
    </xdr:to>
    <xdr:sp macro="" textlink="">
      <xdr:nvSpPr>
        <xdr:cNvPr id="100" name="Text Box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76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5092</xdr:rowOff>
    </xdr:to>
    <xdr:sp macro="" textlink="">
      <xdr:nvSpPr>
        <xdr:cNvPr id="101" name="Text Box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94495</xdr:rowOff>
    </xdr:to>
    <xdr:sp macro="" textlink="">
      <xdr:nvSpPr>
        <xdr:cNvPr id="102" name="Text Box 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4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94495</xdr:rowOff>
    </xdr:to>
    <xdr:sp macro="" textlink="">
      <xdr:nvSpPr>
        <xdr:cNvPr id="103" name="Text Box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4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56395</xdr:rowOff>
    </xdr:to>
    <xdr:sp macro="" textlink="">
      <xdr:nvSpPr>
        <xdr:cNvPr id="104" name="Text Box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59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56395</xdr:rowOff>
    </xdr:to>
    <xdr:sp macro="" textlink="">
      <xdr:nvSpPr>
        <xdr:cNvPr id="105" name="Text Box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59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56395</xdr:rowOff>
    </xdr:to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59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94495</xdr:rowOff>
    </xdr:to>
    <xdr:sp macro="" textlink="">
      <xdr:nvSpPr>
        <xdr:cNvPr id="107" name="Text Box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40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08" name="Text Box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09" name="Text Box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11" name="Text Box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12" name="Text Box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13" name="Text Box 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37347</xdr:rowOff>
    </xdr:to>
    <xdr:sp macro="" textlink="">
      <xdr:nvSpPr>
        <xdr:cNvPr id="114" name="Text Box 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68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5092</xdr:rowOff>
    </xdr:to>
    <xdr:sp macro="" textlink="">
      <xdr:nvSpPr>
        <xdr:cNvPr id="115" name="Text Box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116" name="Text Box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117" name="Text Box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118" name="Text Box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119" name="Text Box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120" name="Text Box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121" name="Text Box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22" name="Text Box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23" name="Text Box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24" name="Text Box 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25" name="Text Box 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26" name="Text Box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27" name="Text Box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37347</xdr:rowOff>
    </xdr:to>
    <xdr:sp macro="" textlink="">
      <xdr:nvSpPr>
        <xdr:cNvPr id="128" name="Text Box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68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5092</xdr:rowOff>
    </xdr:to>
    <xdr:sp macro="" textlink="">
      <xdr:nvSpPr>
        <xdr:cNvPr id="129" name="Text Box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130" name="Text Box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131" name="Text Box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132" name="Text Box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133" name="Text Box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134" name="Text Box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135" name="Text Box 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36" name="Text Box 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37" name="Text Box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38" name="Text Box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39" name="Text Box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40" name="Text Box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41" name="Text Box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37347</xdr:rowOff>
    </xdr:to>
    <xdr:sp macro="" textlink="">
      <xdr:nvSpPr>
        <xdr:cNvPr id="142" name="Text Box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68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5092</xdr:rowOff>
    </xdr:to>
    <xdr:sp macro="" textlink="">
      <xdr:nvSpPr>
        <xdr:cNvPr id="143" name="Text Box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144" name="Text Box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145" name="Text Box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146" name="Text Box 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147" name="Text Box 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148" name="Text Box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149" name="Text Box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51" name="Text Box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52" name="Text Box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53" name="Text Box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54" name="Text Box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55" name="Text Box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37347</xdr:rowOff>
    </xdr:to>
    <xdr:sp macro="" textlink="">
      <xdr:nvSpPr>
        <xdr:cNvPr id="156" name="Text Box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68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5092</xdr:rowOff>
    </xdr:to>
    <xdr:sp macro="" textlink="">
      <xdr:nvSpPr>
        <xdr:cNvPr id="157" name="Text Box 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159" name="Text Box 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160" name="Text Box 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161" name="Text Box 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56397</xdr:rowOff>
    </xdr:to>
    <xdr:sp macro="" textlink="">
      <xdr:nvSpPr>
        <xdr:cNvPr id="162" name="Text Box 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5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101</xdr:row>
      <xdr:rowOff>94497</xdr:rowOff>
    </xdr:to>
    <xdr:sp macro="" textlink="">
      <xdr:nvSpPr>
        <xdr:cNvPr id="163" name="Text Box 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64" name="Text Box 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65" name="Text Box 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66" name="Text Box 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67" name="Text Box 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68" name="Text Box 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76200</xdr:colOff>
      <xdr:row>100</xdr:row>
      <xdr:rowOff>157442</xdr:rowOff>
    </xdr:to>
    <xdr:sp macro="" textlink="">
      <xdr:nvSpPr>
        <xdr:cNvPr id="169" name="Text Box 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99</xdr:row>
      <xdr:rowOff>0</xdr:rowOff>
    </xdr:from>
    <xdr:ext cx="76200" cy="379370"/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171" name="Text Box 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172" name="Text Box 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173" name="Text Box 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175" name="Text Box 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176" name="Text Box 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177" name="Text Box 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178" name="Text Box 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179" name="Text Box 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180" name="Text Box 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181" name="Text Box 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182" name="Text Box 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183" name="Text Box 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70"/>
    <xdr:sp macro="" textlink="">
      <xdr:nvSpPr>
        <xdr:cNvPr id="184" name="Text Box 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185" name="Text Box 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186" name="Text Box 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187" name="Text Box 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188" name="Text Box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189" name="Text Box 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190" name="Text Box 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191" name="Text Box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192" name="Text Box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193" name="Text Box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194" name="Text Box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195" name="Text Box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196" name="Text Box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197" name="Text Box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70"/>
    <xdr:sp macro="" textlink="">
      <xdr:nvSpPr>
        <xdr:cNvPr id="198" name="Text Box 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199" name="Text Box 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200" name="Text Box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201" name="Text Box 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202" name="Text Box 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203" name="Text Box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204" name="Text Box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205" name="Text Box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06" name="Text Box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07" name="Text Box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08" name="Text Box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09" name="Text Box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10" name="Text Box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11" name="Text Box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70"/>
    <xdr:sp macro="" textlink="">
      <xdr:nvSpPr>
        <xdr:cNvPr id="212" name="Text Box 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213" name="Text Box 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214" name="Text Box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215" name="Text Box 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216" name="Text Box 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217" name="Text Box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218" name="Text Box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219" name="Text Box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20" name="Text Box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21" name="Text Box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22" name="Text Box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23" name="Text Box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24" name="Text Box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25" name="Text Box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67"/>
    <xdr:sp macro="" textlink="">
      <xdr:nvSpPr>
        <xdr:cNvPr id="226" name="Text Box 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7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227" name="Text Box 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228" name="Text Box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229" name="Text Box 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230" name="Text Box 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231" name="Text Box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232" name="Text Box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233" name="Text Box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34" name="Text Box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35" name="Text Box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36" name="Text Box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37" name="Text Box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38" name="Text Box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39" name="Text Box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67"/>
    <xdr:sp macro="" textlink="">
      <xdr:nvSpPr>
        <xdr:cNvPr id="240" name="Text Box 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7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241" name="Text Box 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242" name="Text Box 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243" name="Text Box 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244" name="Text Box 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245" name="Text Box 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247" name="Text Box 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48" name="Text Box 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49" name="Text Box 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50" name="Text Box 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51" name="Text Box 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52" name="Text Box 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53" name="Text Box 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67"/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7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255" name="Text Box 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256" name="Text Box 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257" name="Text Box 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258" name="Text Box 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259" name="Text Box 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260" name="Text Box 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261" name="Text Box 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62" name="Text Box 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63" name="Text Box 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64" name="Text Box 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65" name="Text Box 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67" name="Text Box 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67"/>
    <xdr:sp macro="" textlink="">
      <xdr:nvSpPr>
        <xdr:cNvPr id="268" name="Text Box 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7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269" name="Text Box 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270" name="Text Box 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271" name="Text Box 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272" name="Text Box 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273" name="Text Box 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274" name="Text Box 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275" name="Text Box 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76" name="Text Box 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77" name="Text Box 1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78" name="Text Box 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79" name="Text Box 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80" name="Text Box 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81" name="Text Box 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70"/>
    <xdr:sp macro="" textlink="">
      <xdr:nvSpPr>
        <xdr:cNvPr id="282" name="Text Box 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283" name="Text Box 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284" name="Text Box 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285" name="Text Box 1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286" name="Text Box 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287" name="Text Box 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288" name="Text Box 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289" name="Text Box 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91" name="Text Box 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92" name="Text Box 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93" name="Text Box 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94" name="Text Box 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295" name="Text Box 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70"/>
    <xdr:sp macro="" textlink="">
      <xdr:nvSpPr>
        <xdr:cNvPr id="296" name="Text Box 1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297" name="Text Box 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298" name="Text Box 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299" name="Text Box 1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00" name="Text Box 1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01" name="Text Box 1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02" name="Text Box 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03" name="Text Box 1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05" name="Text Box 1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06" name="Text Box 1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07" name="Text Box 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08" name="Text Box 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09" name="Text Box 1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70"/>
    <xdr:sp macro="" textlink="">
      <xdr:nvSpPr>
        <xdr:cNvPr id="310" name="Text Box 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311" name="Text Box 1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12" name="Text Box 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13" name="Text Box 1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14" name="Text Box 1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15" name="Text Box 1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16" name="Text Box 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17" name="Text Box 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18" name="Text Box 1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19" name="Text Box 1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20" name="Text Box 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21" name="Text Box 1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22" name="Text Box 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23" name="Text Box 1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70"/>
    <xdr:sp macro="" textlink="">
      <xdr:nvSpPr>
        <xdr:cNvPr id="324" name="Text Box 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325" name="Text Box 1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26" name="Text Box 1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27" name="Text Box 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28" name="Text Box 1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29" name="Text Box 1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30" name="Text Box 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31" name="Text Box 1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32" name="Text Box 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33" name="Text Box 1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34" name="Text Box 1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35" name="Text Box 1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36" name="Text Box 1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37" name="Text Box 1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70"/>
    <xdr:sp macro="" textlink="">
      <xdr:nvSpPr>
        <xdr:cNvPr id="338" name="Text Box 1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339" name="Text Box 1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40" name="Text Box 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41" name="Text Box 1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42" name="Text Box 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43" name="Text Box 1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44" name="Text Box 1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45" name="Text Box 1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46" name="Text Box 1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47" name="Text Box 1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48" name="Text Box 1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49" name="Text Box 1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50" name="Text Box 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51" name="Text Box 1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70"/>
    <xdr:sp macro="" textlink="">
      <xdr:nvSpPr>
        <xdr:cNvPr id="352" name="Text Box 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353" name="Text Box 1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54" name="Text Box 1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55" name="Text Box 1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56" name="Text Box 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57" name="Text Box 1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58" name="Text Box 1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59" name="Text Box 1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60" name="Text Box 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61" name="Text Box 1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62" name="Text Box 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63" name="Text Box 1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64" name="Text Box 1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65" name="Text Box 1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70"/>
    <xdr:sp macro="" textlink="">
      <xdr:nvSpPr>
        <xdr:cNvPr id="366" name="Text Box 1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367" name="Text Box 1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68" name="Text Box 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69" name="Text Box 1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70" name="Text Box 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71" name="Text Box 1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72" name="Text Box 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73" name="Text Box 1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74" name="Text Box 1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75" name="Text Box 1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76" name="Text Box 1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77" name="Text Box 1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78" name="Text Box 1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79" name="Text Box 1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70"/>
    <xdr:sp macro="" textlink="">
      <xdr:nvSpPr>
        <xdr:cNvPr id="380" name="Text Box 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381" name="Text Box 1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82" name="Text Box 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83" name="Text Box 1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84" name="Text Box 1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85" name="Text Box 1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386" name="Text Box 1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387" name="Text Box 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88" name="Text Box 1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89" name="Text Box 1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90" name="Text Box 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91" name="Text Box 1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92" name="Text Box 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393" name="Text Box 1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67"/>
    <xdr:sp macro="" textlink="">
      <xdr:nvSpPr>
        <xdr:cNvPr id="394" name="Text Box 1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7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395" name="Text Box 1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396" name="Text Box 1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397" name="Text Box 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398" name="Text Box 1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399" name="Text Box 1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400" name="Text Box 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401" name="Text Box 1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02" name="Text Box 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03" name="Text Box 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04" name="Text Box 1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05" name="Text Box 1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06" name="Text Box 1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07" name="Text Box 1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67"/>
    <xdr:sp macro="" textlink="">
      <xdr:nvSpPr>
        <xdr:cNvPr id="408" name="Text Box 1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7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409" name="Text Box 1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410" name="Text Box 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411" name="Text Box 1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412" name="Text Box 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413" name="Text Box 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414" name="Text Box 1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415" name="Text Box 1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16" name="Text Box 1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17" name="Text Box 1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18" name="Text Box 1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19" name="Text Box 1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20" name="Text Box 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21" name="Text Box 1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67"/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7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423" name="Text Box 1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424" name="Text Box 1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425" name="Text Box 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426" name="Text Box 1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427" name="Text Box 1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428" name="Text Box 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429" name="Text Box 1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30" name="Text Box 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31" name="Text Box 1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32" name="Text Box 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33" name="Text Box 1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34" name="Text Box 1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35" name="Text Box 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67"/>
    <xdr:sp macro="" textlink="">
      <xdr:nvSpPr>
        <xdr:cNvPr id="436" name="Text Box 1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7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437" name="Text Box 1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438" name="Text Box 1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439" name="Text Box 1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440" name="Text Box 1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441" name="Text Box 1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17"/>
    <xdr:sp macro="" textlink="">
      <xdr:nvSpPr>
        <xdr:cNvPr id="442" name="Text Box 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17"/>
    <xdr:sp macro="" textlink="">
      <xdr:nvSpPr>
        <xdr:cNvPr id="443" name="Text Box 1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44" name="Text Box 1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45" name="Text Box 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46" name="Text Box 1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47" name="Text Box 1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48" name="Text Box 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49" name="Text Box 1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>
          <a:spLocks noChangeArrowheads="1"/>
        </xdr:cNvSpPr>
      </xdr:nvSpPr>
      <xdr:spPr bwMode="auto">
        <a:xfrm>
          <a:off x="5229225" y="78590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70"/>
    <xdr:sp macro="" textlink="">
      <xdr:nvSpPr>
        <xdr:cNvPr id="450" name="Text Box 1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451" name="Text Box 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452" name="Text Box 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453" name="Text Box 1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454" name="Text Box 1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455" name="Text Box 1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456" name="Text Box 1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457" name="Text Box 1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58" name="Text Box 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59" name="Text Box 1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60" name="Text Box 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61" name="Text Box 1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62" name="Text Box 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63" name="Text Box 1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70"/>
    <xdr:sp macro="" textlink="">
      <xdr:nvSpPr>
        <xdr:cNvPr id="464" name="Text Box 1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465" name="Text Box 1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466" name="Text Box 1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467" name="Text Box 1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468" name="Text Box 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469" name="Text Box 1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470" name="Text Box 1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471" name="Text Box 1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72" name="Text Box 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73" name="Text Box 1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74" name="Text Box 1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75" name="Text Box 1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76" name="Text Box 1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77" name="Text Box 1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70"/>
    <xdr:sp macro="" textlink="">
      <xdr:nvSpPr>
        <xdr:cNvPr id="478" name="Text Box 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479" name="Text Box 1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480" name="Text Box 1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481" name="Text Box 1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482" name="Text Box 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483" name="Text Box 1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484" name="Text Box 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485" name="Text Box 1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86" name="Text Box 1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87" name="Text Box 1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88" name="Text Box 1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89" name="Text Box 1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90" name="Text Box 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491" name="Text Box 1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79370"/>
    <xdr:sp macro="" textlink="">
      <xdr:nvSpPr>
        <xdr:cNvPr id="492" name="Text Box 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41268"/>
    <xdr:sp macro="" textlink="">
      <xdr:nvSpPr>
        <xdr:cNvPr id="493" name="Text Box 1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494" name="Text Box 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495" name="Text Box 1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496" name="Text Box 1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497" name="Text Box 1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98420"/>
    <xdr:sp macro="" textlink="">
      <xdr:nvSpPr>
        <xdr:cNvPr id="498" name="Text Box 1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436520"/>
    <xdr:sp macro="" textlink="">
      <xdr:nvSpPr>
        <xdr:cNvPr id="499" name="Text Box 1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500" name="Text Box 1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501" name="Text Box 1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502" name="Text Box 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503" name="Text Box 1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504" name="Text Box 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99</xdr:row>
      <xdr:rowOff>0</xdr:rowOff>
    </xdr:from>
    <xdr:ext cx="76200" cy="325531"/>
    <xdr:sp macro="" textlink="">
      <xdr:nvSpPr>
        <xdr:cNvPr id="505" name="Text Box 1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>
          <a:spLocks noChangeArrowheads="1"/>
        </xdr:cNvSpPr>
      </xdr:nvSpPr>
      <xdr:spPr bwMode="auto">
        <a:xfrm>
          <a:off x="5229225" y="778668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14935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82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341268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44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14935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82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341268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44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20" name="Text Box 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22" name="Text Box 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23" name="Text Box 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24" name="Text Box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28" name="Text Box 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29" name="Text Box 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14935</xdr:rowOff>
    </xdr:to>
    <xdr:sp macro="" textlink="">
      <xdr:nvSpPr>
        <xdr:cNvPr id="30" name="Text Box 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82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341268</xdr:rowOff>
    </xdr:to>
    <xdr:sp macro="" textlink="">
      <xdr:nvSpPr>
        <xdr:cNvPr id="31" name="Text Box 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44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34" name="Text Box 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37" name="Text Box 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40" name="Text Box 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41" name="Text Box 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14935</xdr:rowOff>
    </xdr:to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82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341268</xdr:rowOff>
    </xdr:to>
    <xdr:sp macro="" textlink="">
      <xdr:nvSpPr>
        <xdr:cNvPr id="45" name="Text Box 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44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46" name="Text Box 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47" name="Text Box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48" name="Text Box 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49" name="Text Box 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50" name="Text Box 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52" name="Text Box 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53" name="Text Box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55" name="Text Box 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56" name="Text Box 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57" name="Text Box 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14932</xdr:rowOff>
    </xdr:to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82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341268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44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72082</xdr:rowOff>
    </xdr:to>
    <xdr:sp macro="" textlink="">
      <xdr:nvSpPr>
        <xdr:cNvPr id="60" name="Text Box 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72082</xdr:rowOff>
    </xdr:to>
    <xdr:sp macro="" textlink="">
      <xdr:nvSpPr>
        <xdr:cNvPr id="61" name="Text Box 1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33982</xdr:rowOff>
    </xdr:to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33982</xdr:rowOff>
    </xdr:to>
    <xdr:sp macro="" textlink="">
      <xdr:nvSpPr>
        <xdr:cNvPr id="63" name="Text Box 1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33982</xdr:rowOff>
    </xdr:to>
    <xdr:sp macro="" textlink="">
      <xdr:nvSpPr>
        <xdr:cNvPr id="64" name="Text Box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72082</xdr:rowOff>
    </xdr:to>
    <xdr:sp macro="" textlink="">
      <xdr:nvSpPr>
        <xdr:cNvPr id="65" name="Text Box 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66" name="Text Box 1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68" name="Text Box 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69" name="Text Box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14932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82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341268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44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72082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72082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33982</xdr:rowOff>
    </xdr:to>
    <xdr:sp macro="" textlink="">
      <xdr:nvSpPr>
        <xdr:cNvPr id="76" name="Text Box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33982</xdr:rowOff>
    </xdr:to>
    <xdr:sp macro="" textlink="">
      <xdr:nvSpPr>
        <xdr:cNvPr id="77" name="Text Box 1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33982</xdr:rowOff>
    </xdr:to>
    <xdr:sp macro="" textlink="">
      <xdr:nvSpPr>
        <xdr:cNvPr id="78" name="Text Box 1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72082</xdr:rowOff>
    </xdr:to>
    <xdr:sp macro="" textlink="">
      <xdr:nvSpPr>
        <xdr:cNvPr id="79" name="Text Box 1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80" name="Text Box 1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81" name="Text Box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84" name="Text Box 1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85" name="Text Box 1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14932</xdr:rowOff>
    </xdr:to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82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341268</xdr:rowOff>
    </xdr:to>
    <xdr:sp macro="" textlink="">
      <xdr:nvSpPr>
        <xdr:cNvPr id="87" name="Text Box 1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44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72082</xdr:rowOff>
    </xdr:to>
    <xdr:sp macro="" textlink="">
      <xdr:nvSpPr>
        <xdr:cNvPr id="88" name="Text Box 1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72082</xdr:rowOff>
    </xdr:to>
    <xdr:sp macro="" textlink="">
      <xdr:nvSpPr>
        <xdr:cNvPr id="89" name="Text Box 1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33982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33982</xdr:rowOff>
    </xdr:to>
    <xdr:sp macro="" textlink="">
      <xdr:nvSpPr>
        <xdr:cNvPr id="91" name="Text Box 1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33982</xdr:rowOff>
    </xdr:to>
    <xdr:sp macro="" textlink="">
      <xdr:nvSpPr>
        <xdr:cNvPr id="92" name="Text Box 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72082</xdr:rowOff>
    </xdr:to>
    <xdr:sp macro="" textlink="">
      <xdr:nvSpPr>
        <xdr:cNvPr id="93" name="Text Box 1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94" name="Text Box 1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95" name="Text Box 1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96" name="Text Box 1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97" name="Text Box 1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99" name="Text Box 1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14932</xdr:rowOff>
    </xdr:to>
    <xdr:sp macro="" textlink="">
      <xdr:nvSpPr>
        <xdr:cNvPr id="100" name="Text Box 1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82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341268</xdr:rowOff>
    </xdr:to>
    <xdr:sp macro="" textlink="">
      <xdr:nvSpPr>
        <xdr:cNvPr id="101" name="Text Box 1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44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72082</xdr:rowOff>
    </xdr:to>
    <xdr:sp macro="" textlink="">
      <xdr:nvSpPr>
        <xdr:cNvPr id="102" name="Text Box 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72082</xdr:rowOff>
    </xdr:to>
    <xdr:sp macro="" textlink="">
      <xdr:nvSpPr>
        <xdr:cNvPr id="103" name="Text Box 1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33982</xdr:rowOff>
    </xdr:to>
    <xdr:sp macro="" textlink="">
      <xdr:nvSpPr>
        <xdr:cNvPr id="104" name="Text Box 1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33982</xdr:rowOff>
    </xdr:to>
    <xdr:sp macro="" textlink="">
      <xdr:nvSpPr>
        <xdr:cNvPr id="105" name="Text Box 1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33982</xdr:rowOff>
    </xdr:to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146</xdr:row>
      <xdr:rowOff>72082</xdr:rowOff>
    </xdr:to>
    <xdr:sp macro="" textlink="">
      <xdr:nvSpPr>
        <xdr:cNvPr id="107" name="Text Box 1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108" name="Text Box 1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109" name="Text Box 1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111" name="Text Box 1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112" name="Text Box 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76200</xdr:colOff>
      <xdr:row>145</xdr:row>
      <xdr:rowOff>325531</xdr:rowOff>
    </xdr:to>
    <xdr:sp macro="" textlink="">
      <xdr:nvSpPr>
        <xdr:cNvPr id="113" name="Text Box 1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>
          <a:spLocks noChangeArrowheads="1"/>
        </xdr:cNvSpPr>
      </xdr:nvSpPr>
      <xdr:spPr bwMode="auto">
        <a:xfrm>
          <a:off x="4733925" y="52863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14935</xdr:rowOff>
    </xdr:to>
    <xdr:sp macro="" textlink="">
      <xdr:nvSpPr>
        <xdr:cNvPr id="114" name="Text Box 1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82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341268</xdr:rowOff>
    </xdr:to>
    <xdr:sp macro="" textlink="">
      <xdr:nvSpPr>
        <xdr:cNvPr id="115" name="Text Box 1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44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116" name="Text Box 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117" name="Text Box 1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118" name="Text Box 1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119" name="Text Box 1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120" name="Text Box 1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121" name="Text Box 1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22" name="Text Box 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23" name="Text Box 1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24" name="Text Box 1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25" name="Text Box 1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26" name="Text Box 1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27" name="Text Box 1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14935</xdr:rowOff>
    </xdr:to>
    <xdr:sp macro="" textlink="">
      <xdr:nvSpPr>
        <xdr:cNvPr id="128" name="Text Box 1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82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341268</xdr:rowOff>
    </xdr:to>
    <xdr:sp macro="" textlink="">
      <xdr:nvSpPr>
        <xdr:cNvPr id="129" name="Text Box 1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44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130" name="Text Box 1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131" name="Text Box 1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132" name="Text Box 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133" name="Text Box 1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134" name="Text Box 1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135" name="Text Box 1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36" name="Text Box 1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37" name="Text Box 1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38" name="Text Box 1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39" name="Text Box 1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40" name="Text Box 1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41" name="Text Box 1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14935</xdr:rowOff>
    </xdr:to>
    <xdr:sp macro="" textlink="">
      <xdr:nvSpPr>
        <xdr:cNvPr id="142" name="Text Box 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82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341268</xdr:rowOff>
    </xdr:to>
    <xdr:sp macro="" textlink="">
      <xdr:nvSpPr>
        <xdr:cNvPr id="143" name="Text Box 1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44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144" name="Text Box 1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145" name="Text Box 1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146" name="Text Box 1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147" name="Text Box 1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148" name="Text Box 1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149" name="Text Box 1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51" name="Text Box 1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52" name="Text Box 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53" name="Text Box 1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54" name="Text Box 1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55" name="Text Box 1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14935</xdr:rowOff>
    </xdr:to>
    <xdr:sp macro="" textlink="">
      <xdr:nvSpPr>
        <xdr:cNvPr id="156" name="Text Box 1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82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341268</xdr:rowOff>
    </xdr:to>
    <xdr:sp macro="" textlink="">
      <xdr:nvSpPr>
        <xdr:cNvPr id="157" name="Text Box 1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44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159" name="Text Box 1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160" name="Text Box 1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161" name="Text Box 1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33985</xdr:rowOff>
    </xdr:to>
    <xdr:sp macro="" textlink="">
      <xdr:nvSpPr>
        <xdr:cNvPr id="162" name="Text Box 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017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144</xdr:row>
      <xdr:rowOff>72085</xdr:rowOff>
    </xdr:to>
    <xdr:sp macro="" textlink="">
      <xdr:nvSpPr>
        <xdr:cNvPr id="163" name="Text Box 1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43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64" name="Text Box 1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65" name="Text Box 1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66" name="Text Box 1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67" name="Text Box 1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68" name="Text Box 1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76200</xdr:colOff>
      <xdr:row>143</xdr:row>
      <xdr:rowOff>325531</xdr:rowOff>
    </xdr:to>
    <xdr:sp macro="" textlink="">
      <xdr:nvSpPr>
        <xdr:cNvPr id="169" name="Text Box 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>
          <a:spLocks noChangeArrowheads="1"/>
        </xdr:cNvSpPr>
      </xdr:nvSpPr>
      <xdr:spPr bwMode="auto">
        <a:xfrm>
          <a:off x="4733925" y="4676775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9</xdr:col>
      <xdr:colOff>0</xdr:colOff>
      <xdr:row>143</xdr:row>
      <xdr:rowOff>0</xdr:rowOff>
    </xdr:from>
    <xdr:ext cx="76200" cy="379370"/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41268"/>
    <xdr:sp macro="" textlink="">
      <xdr:nvSpPr>
        <xdr:cNvPr id="171" name="Text Box 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172" name="Text Box 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173" name="Text Box 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175" name="Text Box 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176" name="Text Box 1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177" name="Text Box 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178" name="Text Box 1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179" name="Text Box 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180" name="Text Box 1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181" name="Text Box 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182" name="Text Box 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183" name="Text Box 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79370"/>
    <xdr:sp macro="" textlink="">
      <xdr:nvSpPr>
        <xdr:cNvPr id="184" name="Text Box 1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41268"/>
    <xdr:sp macro="" textlink="">
      <xdr:nvSpPr>
        <xdr:cNvPr id="185" name="Text Box 1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186" name="Text Box 1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187" name="Text Box 1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188" name="Text Box 1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189" name="Text Box 1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190" name="Text Box 1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191" name="Text Box 1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192" name="Text Box 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193" name="Text Box 1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194" name="Text Box 1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195" name="Text Box 1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196" name="Text Box 1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197" name="Text Box 1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79370"/>
    <xdr:sp macro="" textlink="">
      <xdr:nvSpPr>
        <xdr:cNvPr id="198" name="Text Box 1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41268"/>
    <xdr:sp macro="" textlink="">
      <xdr:nvSpPr>
        <xdr:cNvPr id="199" name="Text Box 1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200" name="Text Box 1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201" name="Text Box 1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202" name="Text Box 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203" name="Text Box 1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204" name="Text Box 1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205" name="Text Box 1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06" name="Text Box 1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07" name="Text Box 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08" name="Text Box 1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09" name="Text Box 1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10" name="Text Box 1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11" name="Text Box 1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79370"/>
    <xdr:sp macro="" textlink="">
      <xdr:nvSpPr>
        <xdr:cNvPr id="212" name="Text Box 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41268"/>
    <xdr:sp macro="" textlink="">
      <xdr:nvSpPr>
        <xdr:cNvPr id="213" name="Text Box 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214" name="Text Box 1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215" name="Text Box 1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216" name="Text Box 1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217" name="Text Box 1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218" name="Text Box 1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219" name="Text Box 1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20" name="Text Box 1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21" name="Text Box 1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22" name="Text Box 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23" name="Text Box 1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24" name="Text Box 1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25" name="Text Box 1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79367"/>
    <xdr:sp macro="" textlink="">
      <xdr:nvSpPr>
        <xdr:cNvPr id="226" name="Text Box 1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7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41268"/>
    <xdr:sp macro="" textlink="">
      <xdr:nvSpPr>
        <xdr:cNvPr id="227" name="Text Box 1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228" name="Text Box 1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229" name="Text Box 1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230" name="Text Box 1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231" name="Text Box 1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232" name="Text Box 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233" name="Text Box 1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34" name="Text Box 1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35" name="Text Box 1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36" name="Text Box 1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37" name="Text Box 1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38" name="Text Box 1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39" name="Text Box 1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79367"/>
    <xdr:sp macro="" textlink="">
      <xdr:nvSpPr>
        <xdr:cNvPr id="240" name="Text Box 1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7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41268"/>
    <xdr:sp macro="" textlink="">
      <xdr:nvSpPr>
        <xdr:cNvPr id="241" name="Text Box 1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242" name="Text Box 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243" name="Text Box 1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244" name="Text Box 1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245" name="Text Box 1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247" name="Text Box 1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48" name="Text Box 1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49" name="Text Box 1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50" name="Text Box 1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51" name="Text Box 1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52" name="Text Box 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53" name="Text Box 1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79367"/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7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41268"/>
    <xdr:sp macro="" textlink="">
      <xdr:nvSpPr>
        <xdr:cNvPr id="255" name="Text Box 1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256" name="Text Box 1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257" name="Text Box 1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258" name="Text Box 1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259" name="Text Box 1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260" name="Text Box 1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261" name="Text Box 1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62" name="Text Box 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63" name="Text Box 1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64" name="Text Box 1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65" name="Text Box 1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67" name="Text Box 1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79367"/>
    <xdr:sp macro="" textlink="">
      <xdr:nvSpPr>
        <xdr:cNvPr id="268" name="Text Box 1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7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41268"/>
    <xdr:sp macro="" textlink="">
      <xdr:nvSpPr>
        <xdr:cNvPr id="269" name="Text Box 1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270" name="Text Box 1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271" name="Text Box 1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272" name="Text Box 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273" name="Text Box 1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274" name="Text Box 1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275" name="Text Box 1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76" name="Text Box 1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77" name="Text Box 1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78" name="Text Box 1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79" name="Text Box 1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80" name="Text Box 1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281" name="Text Box 1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>
          <a:spLocks noChangeArrowheads="1"/>
        </xdr:cNvSpPr>
      </xdr:nvSpPr>
      <xdr:spPr bwMode="auto">
        <a:xfrm>
          <a:off x="5226326" y="7758319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79370"/>
    <xdr:sp macro="" textlink="">
      <xdr:nvSpPr>
        <xdr:cNvPr id="282" name="Text Box 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41268"/>
    <xdr:sp macro="" textlink="">
      <xdr:nvSpPr>
        <xdr:cNvPr id="283" name="Text Box 1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284" name="Text Box 1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285" name="Text Box 1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286" name="Text Box 1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287" name="Text Box 1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288" name="Text Box 1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289" name="Text Box 1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91" name="Text Box 1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92" name="Text Box 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93" name="Text Box 1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94" name="Text Box 1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295" name="Text Box 1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79370"/>
    <xdr:sp macro="" textlink="">
      <xdr:nvSpPr>
        <xdr:cNvPr id="296" name="Text Box 1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41268"/>
    <xdr:sp macro="" textlink="">
      <xdr:nvSpPr>
        <xdr:cNvPr id="297" name="Text Box 1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298" name="Text Box 1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299" name="Text Box 1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00" name="Text Box 1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01" name="Text Box 1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02" name="Text Box 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03" name="Text Box 1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05" name="Text Box 1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06" name="Text Box 1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07" name="Text Box 1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08" name="Text Box 1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09" name="Text Box 1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79370"/>
    <xdr:sp macro="" textlink="">
      <xdr:nvSpPr>
        <xdr:cNvPr id="310" name="Text Box 1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41268"/>
    <xdr:sp macro="" textlink="">
      <xdr:nvSpPr>
        <xdr:cNvPr id="311" name="Text Box 1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12" name="Text Box 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13" name="Text Box 1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14" name="Text Box 1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15" name="Text Box 1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16" name="Text Box 1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17" name="Text Box 1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18" name="Text Box 1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19" name="Text Box 1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20" name="Text Box 1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21" name="Text Box 1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22" name="Text Box 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23" name="Text Box 1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79370"/>
    <xdr:sp macro="" textlink="">
      <xdr:nvSpPr>
        <xdr:cNvPr id="324" name="Text Box 1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41268"/>
    <xdr:sp macro="" textlink="">
      <xdr:nvSpPr>
        <xdr:cNvPr id="325" name="Text Box 1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26" name="Text Box 1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27" name="Text Box 1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28" name="Text Box 1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29" name="Text Box 1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30" name="Text Box 1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31" name="Text Box 1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32" name="Text Box 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33" name="Text Box 1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34" name="Text Box 1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35" name="Text Box 1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36" name="Text Box 1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37" name="Text Box 1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>
          <a:spLocks noChangeArrowheads="1"/>
        </xdr:cNvSpPr>
      </xdr:nvSpPr>
      <xdr:spPr bwMode="auto">
        <a:xfrm>
          <a:off x="5226326" y="76854326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79370"/>
    <xdr:sp macro="" textlink="">
      <xdr:nvSpPr>
        <xdr:cNvPr id="338" name="Text Box 1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41268"/>
    <xdr:sp macro="" textlink="">
      <xdr:nvSpPr>
        <xdr:cNvPr id="339" name="Text Box 1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40" name="Text Box 1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41" name="Text Box 1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42" name="Text Box 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43" name="Text Box 1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44" name="Text Box 1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45" name="Text Box 1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46" name="Text Box 1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47" name="Text Box 1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48" name="Text Box 1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49" name="Text Box 1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50" name="Text Box 1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51" name="Text Box 1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79370"/>
    <xdr:sp macro="" textlink="">
      <xdr:nvSpPr>
        <xdr:cNvPr id="352" name="Text Box 1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41268"/>
    <xdr:sp macro="" textlink="">
      <xdr:nvSpPr>
        <xdr:cNvPr id="353" name="Text Box 1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54" name="Text Box 1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55" name="Text Box 1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56" name="Text Box 1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57" name="Text Box 1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58" name="Text Box 1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59" name="Text Box 1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60" name="Text Box 1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61" name="Text Box 1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62" name="Text Box 1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63" name="Text Box 1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64" name="Text Box 1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65" name="Text Box 1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79370"/>
    <xdr:sp macro="" textlink="">
      <xdr:nvSpPr>
        <xdr:cNvPr id="366" name="Text Box 1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41268"/>
    <xdr:sp macro="" textlink="">
      <xdr:nvSpPr>
        <xdr:cNvPr id="367" name="Text Box 1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68" name="Text Box 1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69" name="Text Box 1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70" name="Text Box 1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71" name="Text Box 1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72" name="Text Box 1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73" name="Text Box 1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74" name="Text Box 1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75" name="Text Box 1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76" name="Text Box 1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77" name="Text Box 1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78" name="Text Box 1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79" name="Text Box 1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79370"/>
    <xdr:sp macro="" textlink="">
      <xdr:nvSpPr>
        <xdr:cNvPr id="380" name="Text Box 1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41268"/>
    <xdr:sp macro="" textlink="">
      <xdr:nvSpPr>
        <xdr:cNvPr id="381" name="Text Box 1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82" name="Text Box 1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83" name="Text Box 1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84" name="Text Box 1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85" name="Text Box 1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386" name="Text Box 1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387" name="Text Box 1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88" name="Text Box 1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89" name="Text Box 1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90" name="Text Box 1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91" name="Text Box 1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92" name="Text Box 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393" name="Text Box 1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79367"/>
    <xdr:sp macro="" textlink="">
      <xdr:nvSpPr>
        <xdr:cNvPr id="394" name="Text Box 1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7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41268"/>
    <xdr:sp macro="" textlink="">
      <xdr:nvSpPr>
        <xdr:cNvPr id="395" name="Text Box 1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396" name="Text Box 1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397" name="Text Box 1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398" name="Text Box 1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399" name="Text Box 1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400" name="Text Box 1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401" name="Text Box 1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02" name="Text Box 1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03" name="Text Box 1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04" name="Text Box 1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05" name="Text Box 1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06" name="Text Box 1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07" name="Text Box 1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79367"/>
    <xdr:sp macro="" textlink="">
      <xdr:nvSpPr>
        <xdr:cNvPr id="408" name="Text Box 1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7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41268"/>
    <xdr:sp macro="" textlink="">
      <xdr:nvSpPr>
        <xdr:cNvPr id="409" name="Text Box 1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410" name="Text Box 1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411" name="Text Box 1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412" name="Text Box 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413" name="Text Box 1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414" name="Text Box 1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415" name="Text Box 1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16" name="Text Box 1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17" name="Text Box 1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18" name="Text Box 1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19" name="Text Box 1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20" name="Text Box 1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21" name="Text Box 1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79367"/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7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41268"/>
    <xdr:sp macro="" textlink="">
      <xdr:nvSpPr>
        <xdr:cNvPr id="423" name="Text Box 1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424" name="Text Box 1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425" name="Text Box 1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426" name="Text Box 1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427" name="Text Box 1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428" name="Text Box 1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429" name="Text Box 1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30" name="Text Box 1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31" name="Text Box 1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32" name="Text Box 1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33" name="Text Box 1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34" name="Text Box 1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35" name="Text Box 1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79367"/>
    <xdr:sp macro="" textlink="">
      <xdr:nvSpPr>
        <xdr:cNvPr id="436" name="Text Box 1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79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41268"/>
    <xdr:sp macro="" textlink="">
      <xdr:nvSpPr>
        <xdr:cNvPr id="437" name="Text Box 1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438" name="Text Box 1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439" name="Text Box 1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440" name="Text Box 1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441" name="Text Box 1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98417"/>
    <xdr:sp macro="" textlink="">
      <xdr:nvSpPr>
        <xdr:cNvPr id="442" name="Text Box 1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98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436517"/>
    <xdr:sp macro="" textlink="">
      <xdr:nvSpPr>
        <xdr:cNvPr id="443" name="Text Box 1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436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44" name="Text Box 1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45" name="Text Box 1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46" name="Text Box 1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47" name="Text Box 1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48" name="Text Box 1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145</xdr:row>
      <xdr:rowOff>0</xdr:rowOff>
    </xdr:from>
    <xdr:ext cx="76200" cy="325531"/>
    <xdr:sp macro="" textlink="">
      <xdr:nvSpPr>
        <xdr:cNvPr id="449" name="Text Box 1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>
          <a:spLocks noChangeArrowheads="1"/>
        </xdr:cNvSpPr>
      </xdr:nvSpPr>
      <xdr:spPr bwMode="auto">
        <a:xfrm>
          <a:off x="7396370" y="79049217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79370"/>
    <xdr:sp macro="" textlink="">
      <xdr:nvSpPr>
        <xdr:cNvPr id="450" name="Text Box 1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41268"/>
    <xdr:sp macro="" textlink="">
      <xdr:nvSpPr>
        <xdr:cNvPr id="451" name="Text Box 1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452" name="Text Box 1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453" name="Text Box 1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454" name="Text Box 1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455" name="Text Box 1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456" name="Text Box 1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457" name="Text Box 1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58" name="Text Box 1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59" name="Text Box 1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60" name="Text Box 1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61" name="Text Box 1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62" name="Text Box 1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63" name="Text Box 1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79370"/>
    <xdr:sp macro="" textlink="">
      <xdr:nvSpPr>
        <xdr:cNvPr id="464" name="Text Box 1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41268"/>
    <xdr:sp macro="" textlink="">
      <xdr:nvSpPr>
        <xdr:cNvPr id="465" name="Text Box 1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466" name="Text Box 1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467" name="Text Box 1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468" name="Text Box 1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469" name="Text Box 1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470" name="Text Box 1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471" name="Text Box 1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72" name="Text Box 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73" name="Text Box 1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74" name="Text Box 1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75" name="Text Box 1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76" name="Text Box 1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77" name="Text Box 1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79370"/>
    <xdr:sp macro="" textlink="">
      <xdr:nvSpPr>
        <xdr:cNvPr id="478" name="Text Box 1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41268"/>
    <xdr:sp macro="" textlink="">
      <xdr:nvSpPr>
        <xdr:cNvPr id="479" name="Text Box 1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480" name="Text Box 1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481" name="Text Box 1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482" name="Text Box 1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483" name="Text Box 1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484" name="Text Box 1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485" name="Text Box 1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86" name="Text Box 1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87" name="Text Box 1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88" name="Text Box 1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89" name="Text Box 1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90" name="Text Box 1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491" name="Text Box 1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79370"/>
    <xdr:sp macro="" textlink="">
      <xdr:nvSpPr>
        <xdr:cNvPr id="492" name="Text Box 1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79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41268"/>
    <xdr:sp macro="" textlink="">
      <xdr:nvSpPr>
        <xdr:cNvPr id="493" name="Text Box 1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4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494" name="Text Box 1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495" name="Text Box 1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496" name="Text Box 1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497" name="Text Box 1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98420"/>
    <xdr:sp macro="" textlink="">
      <xdr:nvSpPr>
        <xdr:cNvPr id="498" name="Text Box 1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98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436520"/>
    <xdr:sp macro="" textlink="">
      <xdr:nvSpPr>
        <xdr:cNvPr id="499" name="Text Box 1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436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500" name="Text Box 1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501" name="Text Box 1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502" name="Text Box 1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503" name="Text Box 1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504" name="Text Box 1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143</xdr:row>
      <xdr:rowOff>0</xdr:rowOff>
    </xdr:from>
    <xdr:ext cx="76200" cy="325531"/>
    <xdr:sp macro="" textlink="">
      <xdr:nvSpPr>
        <xdr:cNvPr id="505" name="Text Box 1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>
          <a:spLocks noChangeArrowheads="1"/>
        </xdr:cNvSpPr>
      </xdr:nvSpPr>
      <xdr:spPr bwMode="auto">
        <a:xfrm>
          <a:off x="7396370" y="78320348"/>
          <a:ext cx="76200" cy="325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"/>
  <sheetViews>
    <sheetView tabSelected="1" zoomScale="85" zoomScaleNormal="85" workbookViewId="0">
      <pane ySplit="1" topLeftCell="A38" activePane="bottomLeft" state="frozen"/>
      <selection activeCell="I1" sqref="I1"/>
      <selection pane="bottomLeft" activeCell="B1" sqref="B1"/>
    </sheetView>
  </sheetViews>
  <sheetFormatPr defaultRowHeight="13.5" x14ac:dyDescent="0.15"/>
  <cols>
    <col min="1" max="1" width="28.75" style="76" customWidth="1"/>
    <col min="2" max="2" width="17" style="76" customWidth="1"/>
    <col min="3" max="3" width="13.5" style="76" customWidth="1"/>
    <col min="4" max="4" width="16.125" style="76" customWidth="1"/>
    <col min="5" max="5" width="11.125" style="77" customWidth="1"/>
    <col min="6" max="6" width="7.875" style="76" customWidth="1"/>
    <col min="7" max="7" width="8.25" style="76" customWidth="1"/>
    <col min="8" max="8" width="28.375" style="78" customWidth="1"/>
    <col min="9" max="9" width="14.625" style="78" customWidth="1"/>
    <col min="10" max="10" width="10.125" style="79" customWidth="1"/>
    <col min="11" max="11" width="6.5" style="76" customWidth="1"/>
    <col min="12" max="12" width="7.75" style="76" customWidth="1"/>
    <col min="13" max="13" width="9" style="77" customWidth="1"/>
    <col min="14" max="14" width="5.875" style="77" customWidth="1"/>
    <col min="15" max="15" width="36.625" style="77" customWidth="1"/>
    <col min="16" max="16" width="13.75" style="76" customWidth="1"/>
    <col min="17" max="17" width="9.375" style="76" customWidth="1"/>
    <col min="18" max="18" width="8" style="76" customWidth="1"/>
    <col min="19" max="19" width="15.75" style="76" customWidth="1"/>
    <col min="20" max="20" width="16.5" style="76" customWidth="1"/>
    <col min="21" max="22" width="6" style="76" customWidth="1"/>
    <col min="23" max="23" width="6" style="82" customWidth="1"/>
    <col min="24" max="24" width="6.375" style="82" customWidth="1"/>
    <col min="25" max="25" width="6.375" style="76" customWidth="1"/>
    <col min="26" max="27" width="4.25" style="77" customWidth="1"/>
    <col min="28" max="28" width="32.5" style="77" customWidth="1"/>
    <col min="29" max="16384" width="9" style="77"/>
  </cols>
  <sheetData>
    <row r="1" spans="1:30" s="80" customFormat="1" ht="105.75" x14ac:dyDescent="0.15">
      <c r="A1" s="83" t="s">
        <v>18</v>
      </c>
      <c r="B1" s="84" t="s">
        <v>0</v>
      </c>
      <c r="C1" s="85" t="s">
        <v>1</v>
      </c>
      <c r="D1" s="86" t="s">
        <v>2</v>
      </c>
      <c r="E1" s="87" t="s">
        <v>71</v>
      </c>
      <c r="F1" s="87" t="s">
        <v>72</v>
      </c>
      <c r="G1" s="88" t="s">
        <v>13</v>
      </c>
      <c r="H1" s="89" t="s">
        <v>729</v>
      </c>
      <c r="I1" s="89" t="s">
        <v>678</v>
      </c>
      <c r="J1" s="90" t="s">
        <v>14</v>
      </c>
      <c r="K1" s="91" t="s">
        <v>15</v>
      </c>
      <c r="L1" s="92" t="s">
        <v>16</v>
      </c>
      <c r="M1" s="88" t="s">
        <v>17</v>
      </c>
      <c r="N1" s="93" t="s">
        <v>507</v>
      </c>
      <c r="O1" s="94" t="s">
        <v>3</v>
      </c>
      <c r="P1" s="95" t="s">
        <v>4</v>
      </c>
      <c r="Q1" s="95" t="s">
        <v>5</v>
      </c>
      <c r="R1" s="95" t="s">
        <v>6</v>
      </c>
      <c r="S1" s="95" t="s">
        <v>7</v>
      </c>
      <c r="T1" s="95" t="s">
        <v>8</v>
      </c>
      <c r="U1" s="96" t="s">
        <v>901</v>
      </c>
      <c r="V1" s="96" t="s">
        <v>902</v>
      </c>
      <c r="W1" s="97" t="s">
        <v>22</v>
      </c>
      <c r="X1" s="96" t="s">
        <v>23</v>
      </c>
      <c r="Y1" s="96" t="s">
        <v>506</v>
      </c>
      <c r="Z1" s="74" t="s">
        <v>910</v>
      </c>
      <c r="AA1" s="74" t="s">
        <v>911</v>
      </c>
      <c r="AB1" s="98" t="s">
        <v>10</v>
      </c>
      <c r="AC1" s="99" t="s">
        <v>11</v>
      </c>
    </row>
    <row r="2" spans="1:30" ht="14.25" x14ac:dyDescent="0.15">
      <c r="A2" s="106" t="s">
        <v>903</v>
      </c>
      <c r="B2" s="106" t="s">
        <v>904</v>
      </c>
      <c r="C2" s="106" t="s">
        <v>19</v>
      </c>
      <c r="D2" s="106">
        <v>50</v>
      </c>
      <c r="E2" s="106"/>
      <c r="F2" s="106">
        <v>50</v>
      </c>
      <c r="G2" s="106">
        <v>8</v>
      </c>
      <c r="H2" s="100" t="s">
        <v>905</v>
      </c>
      <c r="I2" s="100"/>
      <c r="J2" s="101"/>
      <c r="K2" s="102">
        <v>0</v>
      </c>
      <c r="L2" s="102">
        <v>16</v>
      </c>
      <c r="M2" s="103" t="s">
        <v>906</v>
      </c>
      <c r="N2" s="102" t="s">
        <v>907</v>
      </c>
      <c r="O2" s="104" t="s">
        <v>997</v>
      </c>
      <c r="P2" s="102">
        <v>0.1</v>
      </c>
      <c r="Q2" s="102">
        <v>0</v>
      </c>
      <c r="R2" s="102" t="s">
        <v>909</v>
      </c>
      <c r="S2" s="102"/>
      <c r="T2" s="102"/>
      <c r="U2" s="102"/>
      <c r="V2" s="102"/>
      <c r="W2" s="75"/>
      <c r="X2" s="75"/>
      <c r="Y2" s="102"/>
      <c r="Z2" s="103" t="s">
        <v>912</v>
      </c>
      <c r="AA2" s="103" t="s">
        <v>958</v>
      </c>
      <c r="AB2" s="103"/>
      <c r="AC2" s="103"/>
      <c r="AD2" s="81"/>
    </row>
    <row r="3" spans="1:30" ht="14.25" x14ac:dyDescent="0.15">
      <c r="A3" s="107"/>
      <c r="B3" s="107"/>
      <c r="C3" s="107"/>
      <c r="D3" s="107"/>
      <c r="E3" s="107"/>
      <c r="F3" s="107"/>
      <c r="G3" s="107"/>
      <c r="H3" s="100" t="s">
        <v>913</v>
      </c>
      <c r="I3" s="100"/>
      <c r="J3" s="101"/>
      <c r="K3" s="102">
        <v>16</v>
      </c>
      <c r="L3" s="102">
        <v>16</v>
      </c>
      <c r="M3" s="103" t="s">
        <v>906</v>
      </c>
      <c r="N3" s="102" t="s">
        <v>907</v>
      </c>
      <c r="O3" s="104" t="s">
        <v>908</v>
      </c>
      <c r="P3" s="102">
        <v>0.1</v>
      </c>
      <c r="Q3" s="102">
        <v>0</v>
      </c>
      <c r="R3" s="102" t="s">
        <v>909</v>
      </c>
      <c r="S3" s="102"/>
      <c r="T3" s="102" t="e">
        <f t="shared" ref="T3:T71" si="0">IF(OR(M3="",M3="Enum"),"",MID(O3,FIND(",",O3)+1,FIND("}",O3)-FIND(",",O3)-1))</f>
        <v>#VALUE!</v>
      </c>
      <c r="U3" s="102"/>
      <c r="V3" s="102"/>
      <c r="W3" s="75"/>
      <c r="X3" s="75"/>
      <c r="Y3" s="102"/>
      <c r="Z3" s="103" t="s">
        <v>912</v>
      </c>
      <c r="AA3" s="103" t="s">
        <v>958</v>
      </c>
      <c r="AB3" s="103"/>
      <c r="AC3" s="103"/>
      <c r="AD3" s="81"/>
    </row>
    <row r="4" spans="1:30" ht="14.25" x14ac:dyDescent="0.15">
      <c r="A4" s="107"/>
      <c r="B4" s="107"/>
      <c r="C4" s="107"/>
      <c r="D4" s="107"/>
      <c r="E4" s="107"/>
      <c r="F4" s="107"/>
      <c r="G4" s="107"/>
      <c r="H4" s="100" t="s">
        <v>914</v>
      </c>
      <c r="I4" s="100"/>
      <c r="J4" s="101"/>
      <c r="K4" s="102">
        <v>32</v>
      </c>
      <c r="L4" s="102">
        <v>16</v>
      </c>
      <c r="M4" s="103" t="s">
        <v>906</v>
      </c>
      <c r="N4" s="102" t="s">
        <v>907</v>
      </c>
      <c r="O4" s="104" t="s">
        <v>915</v>
      </c>
      <c r="P4" s="102">
        <v>0.01</v>
      </c>
      <c r="Q4" s="102">
        <v>0</v>
      </c>
      <c r="R4" s="102" t="s">
        <v>916</v>
      </c>
      <c r="S4" s="102"/>
      <c r="T4" s="102" t="e">
        <f t="shared" si="0"/>
        <v>#VALUE!</v>
      </c>
      <c r="U4" s="102"/>
      <c r="V4" s="102"/>
      <c r="W4" s="75"/>
      <c r="X4" s="75"/>
      <c r="Y4" s="102"/>
      <c r="Z4" s="103" t="s">
        <v>912</v>
      </c>
      <c r="AA4" s="103" t="s">
        <v>958</v>
      </c>
      <c r="AB4" s="103"/>
      <c r="AC4" s="103"/>
      <c r="AD4" s="81"/>
    </row>
    <row r="5" spans="1:30" ht="14.25" x14ac:dyDescent="0.15">
      <c r="A5" s="108"/>
      <c r="B5" s="108"/>
      <c r="C5" s="108"/>
      <c r="D5" s="108"/>
      <c r="E5" s="108"/>
      <c r="F5" s="108"/>
      <c r="G5" s="108"/>
      <c r="H5" s="100" t="s">
        <v>917</v>
      </c>
      <c r="I5" s="100"/>
      <c r="J5" s="101"/>
      <c r="K5" s="102">
        <v>48</v>
      </c>
      <c r="L5" s="102">
        <v>16</v>
      </c>
      <c r="M5" s="103" t="s">
        <v>906</v>
      </c>
      <c r="N5" s="102" t="s">
        <v>907</v>
      </c>
      <c r="O5" s="104" t="s">
        <v>915</v>
      </c>
      <c r="P5" s="102">
        <v>0.01</v>
      </c>
      <c r="Q5" s="102">
        <v>0</v>
      </c>
      <c r="R5" s="102" t="s">
        <v>916</v>
      </c>
      <c r="S5" s="102"/>
      <c r="T5" s="102" t="e">
        <f t="shared" si="0"/>
        <v>#VALUE!</v>
      </c>
      <c r="U5" s="102"/>
      <c r="V5" s="102"/>
      <c r="W5" s="75"/>
      <c r="X5" s="75"/>
      <c r="Y5" s="102"/>
      <c r="Z5" s="103" t="s">
        <v>912</v>
      </c>
      <c r="AA5" s="103" t="s">
        <v>958</v>
      </c>
      <c r="AB5" s="103"/>
      <c r="AC5" s="103"/>
      <c r="AD5" s="81"/>
    </row>
    <row r="6" spans="1:30" ht="14.25" x14ac:dyDescent="0.15">
      <c r="A6" s="106" t="s">
        <v>918</v>
      </c>
      <c r="B6" s="106" t="s">
        <v>919</v>
      </c>
      <c r="C6" s="106" t="s">
        <v>19</v>
      </c>
      <c r="D6" s="106">
        <v>50</v>
      </c>
      <c r="E6" s="106"/>
      <c r="F6" s="106">
        <v>50</v>
      </c>
      <c r="G6" s="106">
        <v>8</v>
      </c>
      <c r="H6" s="100" t="s">
        <v>920</v>
      </c>
      <c r="I6" s="100"/>
      <c r="J6" s="101"/>
      <c r="K6" s="102">
        <v>0</v>
      </c>
      <c r="L6" s="102">
        <v>16</v>
      </c>
      <c r="M6" s="103" t="s">
        <v>906</v>
      </c>
      <c r="N6" s="102" t="s">
        <v>907</v>
      </c>
      <c r="O6" s="104" t="s">
        <v>915</v>
      </c>
      <c r="P6" s="102">
        <v>0.01</v>
      </c>
      <c r="Q6" s="102">
        <v>0</v>
      </c>
      <c r="R6" s="102" t="s">
        <v>909</v>
      </c>
      <c r="S6" s="102"/>
      <c r="T6" s="102"/>
      <c r="U6" s="102"/>
      <c r="V6" s="102"/>
      <c r="W6" s="75"/>
      <c r="X6" s="75"/>
      <c r="Y6" s="102"/>
      <c r="Z6" s="103" t="s">
        <v>912</v>
      </c>
      <c r="AA6" s="103" t="s">
        <v>958</v>
      </c>
      <c r="AB6" s="103"/>
      <c r="AC6" s="103"/>
      <c r="AD6" s="81"/>
    </row>
    <row r="7" spans="1:30" ht="14.25" x14ac:dyDescent="0.15">
      <c r="A7" s="107"/>
      <c r="B7" s="107"/>
      <c r="C7" s="107"/>
      <c r="D7" s="107"/>
      <c r="E7" s="107"/>
      <c r="F7" s="107"/>
      <c r="G7" s="107"/>
      <c r="H7" s="100" t="s">
        <v>921</v>
      </c>
      <c r="I7" s="100"/>
      <c r="J7" s="101"/>
      <c r="K7" s="102">
        <v>16</v>
      </c>
      <c r="L7" s="102">
        <v>16</v>
      </c>
      <c r="M7" s="103" t="s">
        <v>906</v>
      </c>
      <c r="N7" s="102" t="s">
        <v>907</v>
      </c>
      <c r="O7" s="104" t="s">
        <v>908</v>
      </c>
      <c r="P7" s="102">
        <v>0.1</v>
      </c>
      <c r="Q7" s="102">
        <v>0</v>
      </c>
      <c r="R7" s="102" t="s">
        <v>909</v>
      </c>
      <c r="S7" s="102"/>
      <c r="T7" s="102" t="e">
        <f t="shared" ref="T7:T9" si="1">IF(OR(M7="",M7="Enum"),"",MID(O7,FIND(",",O7)+1,FIND("}",O7)-FIND(",",O7)-1))</f>
        <v>#VALUE!</v>
      </c>
      <c r="U7" s="102"/>
      <c r="V7" s="102"/>
      <c r="W7" s="75"/>
      <c r="X7" s="75"/>
      <c r="Y7" s="102"/>
      <c r="Z7" s="103" t="s">
        <v>912</v>
      </c>
      <c r="AA7" s="103" t="s">
        <v>958</v>
      </c>
      <c r="AB7" s="103"/>
      <c r="AC7" s="103"/>
      <c r="AD7" s="81"/>
    </row>
    <row r="8" spans="1:30" ht="14.25" x14ac:dyDescent="0.15">
      <c r="A8" s="107"/>
      <c r="B8" s="107"/>
      <c r="C8" s="107"/>
      <c r="D8" s="107"/>
      <c r="E8" s="107"/>
      <c r="F8" s="107"/>
      <c r="G8" s="107"/>
      <c r="H8" s="100" t="s">
        <v>922</v>
      </c>
      <c r="I8" s="100"/>
      <c r="J8" s="101"/>
      <c r="K8" s="102">
        <v>32</v>
      </c>
      <c r="L8" s="102">
        <v>16</v>
      </c>
      <c r="M8" s="103" t="s">
        <v>906</v>
      </c>
      <c r="N8" s="102" t="s">
        <v>907</v>
      </c>
      <c r="O8" s="104" t="s">
        <v>908</v>
      </c>
      <c r="P8" s="102">
        <v>0.1</v>
      </c>
      <c r="Q8" s="102">
        <v>0</v>
      </c>
      <c r="R8" s="102" t="s">
        <v>916</v>
      </c>
      <c r="S8" s="102"/>
      <c r="T8" s="102" t="e">
        <f t="shared" si="1"/>
        <v>#VALUE!</v>
      </c>
      <c r="U8" s="102"/>
      <c r="V8" s="102"/>
      <c r="W8" s="75"/>
      <c r="X8" s="75"/>
      <c r="Y8" s="102"/>
      <c r="Z8" s="103" t="s">
        <v>912</v>
      </c>
      <c r="AA8" s="103" t="s">
        <v>958</v>
      </c>
      <c r="AB8" s="103"/>
      <c r="AC8" s="103"/>
      <c r="AD8" s="81"/>
    </row>
    <row r="9" spans="1:30" ht="14.25" x14ac:dyDescent="0.15">
      <c r="A9" s="108"/>
      <c r="B9" s="108"/>
      <c r="C9" s="108"/>
      <c r="D9" s="108"/>
      <c r="E9" s="108"/>
      <c r="F9" s="108"/>
      <c r="G9" s="108"/>
      <c r="H9" s="100" t="s">
        <v>923</v>
      </c>
      <c r="I9" s="100"/>
      <c r="J9" s="101"/>
      <c r="K9" s="102">
        <v>48</v>
      </c>
      <c r="L9" s="102">
        <v>16</v>
      </c>
      <c r="M9" s="103" t="s">
        <v>906</v>
      </c>
      <c r="N9" s="102" t="s">
        <v>907</v>
      </c>
      <c r="O9" s="104" t="s">
        <v>908</v>
      </c>
      <c r="P9" s="102">
        <v>0.1</v>
      </c>
      <c r="Q9" s="102">
        <v>0</v>
      </c>
      <c r="R9" s="102" t="s">
        <v>916</v>
      </c>
      <c r="S9" s="102"/>
      <c r="T9" s="102" t="e">
        <f t="shared" si="1"/>
        <v>#VALUE!</v>
      </c>
      <c r="U9" s="102"/>
      <c r="V9" s="102"/>
      <c r="W9" s="75"/>
      <c r="X9" s="75"/>
      <c r="Y9" s="102"/>
      <c r="Z9" s="103" t="s">
        <v>912</v>
      </c>
      <c r="AA9" s="103" t="s">
        <v>958</v>
      </c>
      <c r="AB9" s="103"/>
      <c r="AC9" s="103"/>
      <c r="AD9" s="81"/>
    </row>
    <row r="10" spans="1:30" ht="14.25" x14ac:dyDescent="0.15">
      <c r="A10" s="106" t="s">
        <v>959</v>
      </c>
      <c r="B10" s="106" t="s">
        <v>924</v>
      </c>
      <c r="C10" s="106" t="s">
        <v>19</v>
      </c>
      <c r="D10" s="106">
        <v>50</v>
      </c>
      <c r="E10" s="106"/>
      <c r="F10" s="106">
        <v>50</v>
      </c>
      <c r="G10" s="106">
        <v>8</v>
      </c>
      <c r="H10" s="100" t="s">
        <v>925</v>
      </c>
      <c r="I10" s="100"/>
      <c r="J10" s="101"/>
      <c r="K10" s="102">
        <v>0</v>
      </c>
      <c r="L10" s="102">
        <v>16</v>
      </c>
      <c r="M10" s="103" t="s">
        <v>906</v>
      </c>
      <c r="N10" s="102" t="s">
        <v>907</v>
      </c>
      <c r="O10" s="104" t="s">
        <v>908</v>
      </c>
      <c r="P10" s="102">
        <v>0.1</v>
      </c>
      <c r="Q10" s="102">
        <v>0</v>
      </c>
      <c r="R10" s="102" t="s">
        <v>909</v>
      </c>
      <c r="S10" s="102"/>
      <c r="T10" s="102"/>
      <c r="U10" s="102"/>
      <c r="V10" s="102"/>
      <c r="W10" s="75"/>
      <c r="X10" s="75"/>
      <c r="Y10" s="102"/>
      <c r="Z10" s="103" t="s">
        <v>912</v>
      </c>
      <c r="AA10" s="103" t="s">
        <v>958</v>
      </c>
      <c r="AB10" s="103"/>
      <c r="AC10" s="103"/>
      <c r="AD10" s="81"/>
    </row>
    <row r="11" spans="1:30" ht="14.25" x14ac:dyDescent="0.15">
      <c r="A11" s="107"/>
      <c r="B11" s="107"/>
      <c r="C11" s="107"/>
      <c r="D11" s="107"/>
      <c r="E11" s="107"/>
      <c r="F11" s="107"/>
      <c r="G11" s="107"/>
      <c r="H11" s="100" t="s">
        <v>926</v>
      </c>
      <c r="I11" s="100"/>
      <c r="J11" s="101"/>
      <c r="K11" s="102">
        <v>16</v>
      </c>
      <c r="L11" s="102">
        <v>16</v>
      </c>
      <c r="M11" s="103" t="s">
        <v>906</v>
      </c>
      <c r="N11" s="102" t="s">
        <v>907</v>
      </c>
      <c r="O11" s="104" t="s">
        <v>908</v>
      </c>
      <c r="P11" s="102">
        <v>0.1</v>
      </c>
      <c r="Q11" s="102">
        <v>0</v>
      </c>
      <c r="R11" s="102" t="s">
        <v>909</v>
      </c>
      <c r="S11" s="102"/>
      <c r="T11" s="102" t="e">
        <f t="shared" ref="T11:T13" si="2">IF(OR(M11="",M11="Enum"),"",MID(O11,FIND(",",O11)+1,FIND("}",O11)-FIND(",",O11)-1))</f>
        <v>#VALUE!</v>
      </c>
      <c r="U11" s="102"/>
      <c r="V11" s="102"/>
      <c r="W11" s="75"/>
      <c r="X11" s="75"/>
      <c r="Y11" s="102"/>
      <c r="Z11" s="103" t="s">
        <v>912</v>
      </c>
      <c r="AA11" s="103" t="s">
        <v>958</v>
      </c>
      <c r="AB11" s="103"/>
      <c r="AC11" s="103"/>
      <c r="AD11" s="81"/>
    </row>
    <row r="12" spans="1:30" ht="14.25" x14ac:dyDescent="0.15">
      <c r="A12" s="107"/>
      <c r="B12" s="107"/>
      <c r="C12" s="107"/>
      <c r="D12" s="107"/>
      <c r="E12" s="107"/>
      <c r="F12" s="107"/>
      <c r="G12" s="107"/>
      <c r="H12" s="100" t="s">
        <v>927</v>
      </c>
      <c r="I12" s="100"/>
      <c r="J12" s="101"/>
      <c r="K12" s="102">
        <v>32</v>
      </c>
      <c r="L12" s="102">
        <v>16</v>
      </c>
      <c r="M12" s="103" t="s">
        <v>906</v>
      </c>
      <c r="N12" s="102" t="s">
        <v>907</v>
      </c>
      <c r="O12" s="104" t="s">
        <v>908</v>
      </c>
      <c r="P12" s="102">
        <v>0.1</v>
      </c>
      <c r="Q12" s="102">
        <v>0</v>
      </c>
      <c r="R12" s="102" t="s">
        <v>916</v>
      </c>
      <c r="S12" s="102"/>
      <c r="T12" s="102" t="e">
        <f t="shared" si="2"/>
        <v>#VALUE!</v>
      </c>
      <c r="U12" s="102"/>
      <c r="V12" s="102"/>
      <c r="W12" s="75"/>
      <c r="X12" s="75"/>
      <c r="Y12" s="102"/>
      <c r="Z12" s="103" t="s">
        <v>912</v>
      </c>
      <c r="AA12" s="103" t="s">
        <v>958</v>
      </c>
      <c r="AB12" s="103"/>
      <c r="AC12" s="103"/>
      <c r="AD12" s="81"/>
    </row>
    <row r="13" spans="1:30" ht="14.25" x14ac:dyDescent="0.15">
      <c r="A13" s="108"/>
      <c r="B13" s="108"/>
      <c r="C13" s="108"/>
      <c r="D13" s="108"/>
      <c r="E13" s="108"/>
      <c r="F13" s="108"/>
      <c r="G13" s="108"/>
      <c r="H13" s="100" t="s">
        <v>928</v>
      </c>
      <c r="I13" s="100"/>
      <c r="J13" s="101"/>
      <c r="K13" s="102">
        <v>48</v>
      </c>
      <c r="L13" s="102">
        <v>16</v>
      </c>
      <c r="M13" s="103" t="s">
        <v>906</v>
      </c>
      <c r="N13" s="102" t="s">
        <v>907</v>
      </c>
      <c r="O13" s="104" t="s">
        <v>908</v>
      </c>
      <c r="P13" s="102">
        <v>0.1</v>
      </c>
      <c r="Q13" s="102">
        <v>0</v>
      </c>
      <c r="R13" s="102" t="s">
        <v>916</v>
      </c>
      <c r="S13" s="102"/>
      <c r="T13" s="102" t="e">
        <f t="shared" si="2"/>
        <v>#VALUE!</v>
      </c>
      <c r="U13" s="102"/>
      <c r="V13" s="102"/>
      <c r="W13" s="75"/>
      <c r="X13" s="75"/>
      <c r="Y13" s="102"/>
      <c r="Z13" s="103" t="s">
        <v>912</v>
      </c>
      <c r="AA13" s="103" t="s">
        <v>958</v>
      </c>
      <c r="AB13" s="103"/>
      <c r="AC13" s="103"/>
      <c r="AD13" s="81"/>
    </row>
    <row r="14" spans="1:30" ht="14.25" x14ac:dyDescent="0.15">
      <c r="A14" s="106" t="s">
        <v>960</v>
      </c>
      <c r="B14" s="106" t="s">
        <v>929</v>
      </c>
      <c r="C14" s="106" t="s">
        <v>19</v>
      </c>
      <c r="D14" s="106">
        <v>50</v>
      </c>
      <c r="E14" s="106"/>
      <c r="F14" s="106">
        <v>50</v>
      </c>
      <c r="G14" s="106">
        <v>8</v>
      </c>
      <c r="H14" s="100" t="s">
        <v>930</v>
      </c>
      <c r="I14" s="100"/>
      <c r="J14" s="101"/>
      <c r="K14" s="102">
        <v>0</v>
      </c>
      <c r="L14" s="102">
        <v>16</v>
      </c>
      <c r="M14" s="103" t="s">
        <v>906</v>
      </c>
      <c r="N14" s="102" t="s">
        <v>907</v>
      </c>
      <c r="O14" s="104" t="s">
        <v>908</v>
      </c>
      <c r="P14" s="102">
        <v>0.1</v>
      </c>
      <c r="Q14" s="102">
        <v>0</v>
      </c>
      <c r="R14" s="102" t="s">
        <v>909</v>
      </c>
      <c r="S14" s="102"/>
      <c r="T14" s="102"/>
      <c r="U14" s="102"/>
      <c r="V14" s="102"/>
      <c r="W14" s="75"/>
      <c r="X14" s="75"/>
      <c r="Y14" s="102"/>
      <c r="Z14" s="103" t="s">
        <v>912</v>
      </c>
      <c r="AA14" s="103" t="s">
        <v>958</v>
      </c>
      <c r="AB14" s="103"/>
      <c r="AC14" s="103"/>
      <c r="AD14" s="81"/>
    </row>
    <row r="15" spans="1:30" ht="14.25" x14ac:dyDescent="0.15">
      <c r="A15" s="107"/>
      <c r="B15" s="107"/>
      <c r="C15" s="107"/>
      <c r="D15" s="107"/>
      <c r="E15" s="107"/>
      <c r="F15" s="107"/>
      <c r="G15" s="107"/>
      <c r="H15" s="100" t="s">
        <v>931</v>
      </c>
      <c r="I15" s="100"/>
      <c r="J15" s="101"/>
      <c r="K15" s="102">
        <v>16</v>
      </c>
      <c r="L15" s="102">
        <v>16</v>
      </c>
      <c r="M15" s="103" t="s">
        <v>906</v>
      </c>
      <c r="N15" s="102" t="s">
        <v>907</v>
      </c>
      <c r="O15" s="104" t="s">
        <v>915</v>
      </c>
      <c r="P15" s="102">
        <v>0.01</v>
      </c>
      <c r="Q15" s="102">
        <v>0</v>
      </c>
      <c r="R15" s="102" t="s">
        <v>909</v>
      </c>
      <c r="S15" s="102"/>
      <c r="T15" s="102" t="e">
        <f t="shared" ref="T15:T16" si="3">IF(OR(M15="",M15="Enum"),"",MID(O15,FIND(",",O15)+1,FIND("}",O15)-FIND(",",O15)-1))</f>
        <v>#VALUE!</v>
      </c>
      <c r="U15" s="102"/>
      <c r="V15" s="102"/>
      <c r="W15" s="75"/>
      <c r="X15" s="75"/>
      <c r="Y15" s="102"/>
      <c r="Z15" s="103" t="s">
        <v>912</v>
      </c>
      <c r="AA15" s="103" t="s">
        <v>958</v>
      </c>
      <c r="AB15" s="103"/>
      <c r="AC15" s="103"/>
      <c r="AD15" s="81"/>
    </row>
    <row r="16" spans="1:30" ht="14.25" x14ac:dyDescent="0.15">
      <c r="A16" s="107"/>
      <c r="B16" s="107"/>
      <c r="C16" s="107"/>
      <c r="D16" s="107"/>
      <c r="E16" s="107"/>
      <c r="F16" s="107"/>
      <c r="G16" s="107"/>
      <c r="H16" s="100" t="s">
        <v>932</v>
      </c>
      <c r="I16" s="100"/>
      <c r="J16" s="101"/>
      <c r="K16" s="102">
        <v>32</v>
      </c>
      <c r="L16" s="102">
        <v>16</v>
      </c>
      <c r="M16" s="103" t="s">
        <v>906</v>
      </c>
      <c r="N16" s="102" t="s">
        <v>907</v>
      </c>
      <c r="O16" s="104" t="s">
        <v>915</v>
      </c>
      <c r="P16" s="102">
        <v>0.01</v>
      </c>
      <c r="Q16" s="102">
        <v>0</v>
      </c>
      <c r="R16" s="102" t="s">
        <v>916</v>
      </c>
      <c r="S16" s="102"/>
      <c r="T16" s="102" t="e">
        <f t="shared" si="3"/>
        <v>#VALUE!</v>
      </c>
      <c r="U16" s="102"/>
      <c r="V16" s="102"/>
      <c r="W16" s="75"/>
      <c r="X16" s="75"/>
      <c r="Y16" s="102"/>
      <c r="Z16" s="103" t="s">
        <v>912</v>
      </c>
      <c r="AA16" s="103" t="s">
        <v>958</v>
      </c>
      <c r="AB16" s="103"/>
      <c r="AC16" s="103"/>
      <c r="AD16" s="81"/>
    </row>
    <row r="17" spans="1:30" ht="14.25" x14ac:dyDescent="0.15">
      <c r="A17" s="108"/>
      <c r="B17" s="108"/>
      <c r="C17" s="108"/>
      <c r="D17" s="108"/>
      <c r="E17" s="108"/>
      <c r="F17" s="108"/>
      <c r="G17" s="108"/>
      <c r="H17" s="100" t="s">
        <v>933</v>
      </c>
      <c r="I17" s="100"/>
      <c r="J17" s="101"/>
      <c r="K17" s="102">
        <v>48</v>
      </c>
      <c r="L17" s="102">
        <v>16</v>
      </c>
      <c r="M17" s="103" t="s">
        <v>906</v>
      </c>
      <c r="N17" s="102" t="s">
        <v>907</v>
      </c>
      <c r="O17" s="104" t="s">
        <v>915</v>
      </c>
      <c r="P17" s="102">
        <v>0.01</v>
      </c>
      <c r="Q17" s="102">
        <v>0</v>
      </c>
      <c r="R17" s="102" t="s">
        <v>916</v>
      </c>
      <c r="S17" s="102"/>
      <c r="T17" s="102"/>
      <c r="U17" s="102"/>
      <c r="V17" s="102"/>
      <c r="W17" s="75"/>
      <c r="X17" s="75"/>
      <c r="Y17" s="102"/>
      <c r="Z17" s="103" t="s">
        <v>912</v>
      </c>
      <c r="AA17" s="103" t="s">
        <v>958</v>
      </c>
      <c r="AB17" s="103"/>
      <c r="AC17" s="103"/>
      <c r="AD17" s="81"/>
    </row>
    <row r="18" spans="1:30" ht="14.25" x14ac:dyDescent="0.15">
      <c r="A18" s="106" t="s">
        <v>961</v>
      </c>
      <c r="B18" s="106" t="s">
        <v>934</v>
      </c>
      <c r="C18" s="106" t="s">
        <v>19</v>
      </c>
      <c r="D18" s="106">
        <v>50</v>
      </c>
      <c r="E18" s="106"/>
      <c r="F18" s="106">
        <v>50</v>
      </c>
      <c r="G18" s="106">
        <v>8</v>
      </c>
      <c r="H18" s="100" t="s">
        <v>935</v>
      </c>
      <c r="I18" s="100"/>
      <c r="J18" s="101"/>
      <c r="K18" s="102">
        <v>0</v>
      </c>
      <c r="L18" s="102">
        <v>16</v>
      </c>
      <c r="M18" s="103" t="s">
        <v>906</v>
      </c>
      <c r="N18" s="102" t="s">
        <v>907</v>
      </c>
      <c r="O18" s="104" t="s">
        <v>915</v>
      </c>
      <c r="P18" s="102">
        <v>0.01</v>
      </c>
      <c r="Q18" s="102">
        <v>0</v>
      </c>
      <c r="R18" s="102" t="s">
        <v>909</v>
      </c>
      <c r="S18" s="102"/>
      <c r="T18" s="102"/>
      <c r="U18" s="102"/>
      <c r="V18" s="102"/>
      <c r="W18" s="75"/>
      <c r="X18" s="75"/>
      <c r="Y18" s="102"/>
      <c r="Z18" s="103" t="s">
        <v>912</v>
      </c>
      <c r="AA18" s="103" t="s">
        <v>958</v>
      </c>
      <c r="AB18" s="103"/>
      <c r="AC18" s="103"/>
      <c r="AD18" s="81"/>
    </row>
    <row r="19" spans="1:30" ht="14.25" x14ac:dyDescent="0.15">
      <c r="A19" s="107"/>
      <c r="B19" s="107"/>
      <c r="C19" s="107"/>
      <c r="D19" s="107"/>
      <c r="E19" s="107"/>
      <c r="F19" s="107"/>
      <c r="G19" s="107"/>
      <c r="H19" s="100" t="s">
        <v>936</v>
      </c>
      <c r="I19" s="100"/>
      <c r="J19" s="101"/>
      <c r="K19" s="102">
        <v>16</v>
      </c>
      <c r="L19" s="102">
        <v>16</v>
      </c>
      <c r="M19" s="103" t="s">
        <v>906</v>
      </c>
      <c r="N19" s="102" t="s">
        <v>907</v>
      </c>
      <c r="O19" s="104" t="s">
        <v>908</v>
      </c>
      <c r="P19" s="102">
        <v>0.1</v>
      </c>
      <c r="Q19" s="102">
        <v>0</v>
      </c>
      <c r="R19" s="102" t="s">
        <v>909</v>
      </c>
      <c r="S19" s="102"/>
      <c r="T19" s="102"/>
      <c r="U19" s="102"/>
      <c r="V19" s="102"/>
      <c r="W19" s="75"/>
      <c r="X19" s="75"/>
      <c r="Y19" s="102"/>
      <c r="Z19" s="103" t="s">
        <v>912</v>
      </c>
      <c r="AA19" s="103" t="s">
        <v>958</v>
      </c>
      <c r="AB19" s="103"/>
      <c r="AC19" s="103"/>
      <c r="AD19" s="81"/>
    </row>
    <row r="20" spans="1:30" ht="14.25" x14ac:dyDescent="0.15">
      <c r="A20" s="107"/>
      <c r="B20" s="107"/>
      <c r="C20" s="107"/>
      <c r="D20" s="107"/>
      <c r="E20" s="107"/>
      <c r="F20" s="107"/>
      <c r="G20" s="107"/>
      <c r="H20" s="100" t="s">
        <v>937</v>
      </c>
      <c r="I20" s="100"/>
      <c r="J20" s="101"/>
      <c r="K20" s="102">
        <v>32</v>
      </c>
      <c r="L20" s="102">
        <v>16</v>
      </c>
      <c r="M20" s="103" t="s">
        <v>906</v>
      </c>
      <c r="N20" s="102" t="s">
        <v>907</v>
      </c>
      <c r="O20" s="104" t="s">
        <v>915</v>
      </c>
      <c r="P20" s="102">
        <v>0.01</v>
      </c>
      <c r="Q20" s="102">
        <v>0</v>
      </c>
      <c r="R20" s="102" t="s">
        <v>916</v>
      </c>
      <c r="S20" s="102"/>
      <c r="T20" s="102"/>
      <c r="U20" s="102"/>
      <c r="V20" s="102"/>
      <c r="W20" s="75"/>
      <c r="X20" s="75"/>
      <c r="Y20" s="102"/>
      <c r="Z20" s="103" t="s">
        <v>912</v>
      </c>
      <c r="AA20" s="103" t="s">
        <v>958</v>
      </c>
      <c r="AB20" s="103"/>
      <c r="AC20" s="103"/>
      <c r="AD20" s="81"/>
    </row>
    <row r="21" spans="1:30" ht="14.25" x14ac:dyDescent="0.15">
      <c r="A21" s="108"/>
      <c r="B21" s="108"/>
      <c r="C21" s="108"/>
      <c r="D21" s="108"/>
      <c r="E21" s="108"/>
      <c r="F21" s="108"/>
      <c r="G21" s="108"/>
      <c r="H21" s="100" t="s">
        <v>938</v>
      </c>
      <c r="I21" s="100"/>
      <c r="J21" s="101"/>
      <c r="K21" s="102">
        <v>48</v>
      </c>
      <c r="L21" s="102">
        <v>16</v>
      </c>
      <c r="M21" s="103" t="s">
        <v>906</v>
      </c>
      <c r="N21" s="102" t="s">
        <v>907</v>
      </c>
      <c r="O21" s="104" t="s">
        <v>915</v>
      </c>
      <c r="P21" s="102">
        <v>0.01</v>
      </c>
      <c r="Q21" s="102">
        <v>0</v>
      </c>
      <c r="R21" s="102" t="s">
        <v>916</v>
      </c>
      <c r="S21" s="102"/>
      <c r="T21" s="102"/>
      <c r="U21" s="102"/>
      <c r="V21" s="102"/>
      <c r="W21" s="75"/>
      <c r="X21" s="75"/>
      <c r="Y21" s="102"/>
      <c r="Z21" s="103" t="s">
        <v>912</v>
      </c>
      <c r="AA21" s="103" t="s">
        <v>958</v>
      </c>
      <c r="AB21" s="103"/>
      <c r="AC21" s="103"/>
      <c r="AD21" s="81"/>
    </row>
    <row r="22" spans="1:30" ht="14.25" x14ac:dyDescent="0.15">
      <c r="A22" s="106" t="s">
        <v>962</v>
      </c>
      <c r="B22" s="106" t="s">
        <v>939</v>
      </c>
      <c r="C22" s="106" t="s">
        <v>19</v>
      </c>
      <c r="D22" s="106">
        <v>50</v>
      </c>
      <c r="E22" s="106"/>
      <c r="F22" s="106">
        <v>50</v>
      </c>
      <c r="G22" s="106">
        <v>8</v>
      </c>
      <c r="H22" s="100" t="s">
        <v>940</v>
      </c>
      <c r="I22" s="100"/>
      <c r="J22" s="101"/>
      <c r="K22" s="102">
        <v>0</v>
      </c>
      <c r="L22" s="102">
        <v>16</v>
      </c>
      <c r="M22" s="103" t="s">
        <v>906</v>
      </c>
      <c r="N22" s="102" t="s">
        <v>907</v>
      </c>
      <c r="O22" s="104" t="s">
        <v>915</v>
      </c>
      <c r="P22" s="102">
        <v>0.01</v>
      </c>
      <c r="Q22" s="102">
        <v>0</v>
      </c>
      <c r="R22" s="102" t="s">
        <v>909</v>
      </c>
      <c r="S22" s="102"/>
      <c r="T22" s="102"/>
      <c r="U22" s="102"/>
      <c r="V22" s="102"/>
      <c r="W22" s="75"/>
      <c r="X22" s="75"/>
      <c r="Y22" s="102"/>
      <c r="Z22" s="103" t="s">
        <v>912</v>
      </c>
      <c r="AA22" s="103" t="s">
        <v>958</v>
      </c>
      <c r="AB22" s="103"/>
      <c r="AC22" s="103"/>
      <c r="AD22" s="81"/>
    </row>
    <row r="23" spans="1:30" ht="14.25" x14ac:dyDescent="0.15">
      <c r="A23" s="107"/>
      <c r="B23" s="107"/>
      <c r="C23" s="107"/>
      <c r="D23" s="107"/>
      <c r="E23" s="107"/>
      <c r="F23" s="107"/>
      <c r="G23" s="107"/>
      <c r="H23" s="100" t="s">
        <v>996</v>
      </c>
      <c r="I23" s="100"/>
      <c r="J23" s="101"/>
      <c r="K23" s="102">
        <v>16</v>
      </c>
      <c r="L23" s="102">
        <v>16</v>
      </c>
      <c r="M23" s="103" t="s">
        <v>906</v>
      </c>
      <c r="N23" s="102" t="s">
        <v>907</v>
      </c>
      <c r="O23" s="104" t="s">
        <v>908</v>
      </c>
      <c r="P23" s="102">
        <v>0.1</v>
      </c>
      <c r="Q23" s="102">
        <v>0</v>
      </c>
      <c r="R23" s="102" t="s">
        <v>909</v>
      </c>
      <c r="S23" s="102"/>
      <c r="T23" s="102"/>
      <c r="U23" s="102"/>
      <c r="V23" s="102"/>
      <c r="W23" s="75"/>
      <c r="X23" s="75"/>
      <c r="Y23" s="102"/>
      <c r="Z23" s="103" t="s">
        <v>912</v>
      </c>
      <c r="AA23" s="103" t="s">
        <v>958</v>
      </c>
      <c r="AB23" s="103"/>
      <c r="AC23" s="103"/>
      <c r="AD23" s="81"/>
    </row>
    <row r="24" spans="1:30" ht="14.25" x14ac:dyDescent="0.15">
      <c r="A24" s="107"/>
      <c r="B24" s="107"/>
      <c r="C24" s="107"/>
      <c r="D24" s="107"/>
      <c r="E24" s="107"/>
      <c r="F24" s="107"/>
      <c r="G24" s="107"/>
      <c r="H24" s="100" t="s">
        <v>941</v>
      </c>
      <c r="I24" s="100"/>
      <c r="J24" s="101"/>
      <c r="K24" s="102">
        <v>32</v>
      </c>
      <c r="L24" s="102">
        <v>16</v>
      </c>
      <c r="M24" s="103" t="s">
        <v>906</v>
      </c>
      <c r="N24" s="102" t="s">
        <v>907</v>
      </c>
      <c r="O24" s="104" t="s">
        <v>915</v>
      </c>
      <c r="P24" s="102">
        <v>0.01</v>
      </c>
      <c r="Q24" s="102">
        <v>0</v>
      </c>
      <c r="R24" s="102" t="s">
        <v>916</v>
      </c>
      <c r="S24" s="102"/>
      <c r="T24" s="102"/>
      <c r="U24" s="102"/>
      <c r="V24" s="102"/>
      <c r="W24" s="75"/>
      <c r="X24" s="75"/>
      <c r="Y24" s="102"/>
      <c r="Z24" s="103" t="s">
        <v>912</v>
      </c>
      <c r="AA24" s="103" t="s">
        <v>958</v>
      </c>
      <c r="AB24" s="103"/>
      <c r="AC24" s="103"/>
      <c r="AD24" s="81"/>
    </row>
    <row r="25" spans="1:30" ht="14.25" x14ac:dyDescent="0.15">
      <c r="A25" s="108"/>
      <c r="B25" s="108"/>
      <c r="C25" s="108"/>
      <c r="D25" s="108"/>
      <c r="E25" s="108"/>
      <c r="F25" s="108"/>
      <c r="G25" s="108"/>
      <c r="H25" s="100" t="s">
        <v>942</v>
      </c>
      <c r="I25" s="100"/>
      <c r="J25" s="101"/>
      <c r="K25" s="102">
        <v>48</v>
      </c>
      <c r="L25" s="102">
        <v>16</v>
      </c>
      <c r="M25" s="103" t="s">
        <v>906</v>
      </c>
      <c r="N25" s="102" t="s">
        <v>907</v>
      </c>
      <c r="O25" s="104" t="s">
        <v>908</v>
      </c>
      <c r="P25" s="102">
        <v>0.1</v>
      </c>
      <c r="Q25" s="102">
        <v>0</v>
      </c>
      <c r="R25" s="102" t="s">
        <v>916</v>
      </c>
      <c r="S25" s="102"/>
      <c r="T25" s="102"/>
      <c r="U25" s="102"/>
      <c r="V25" s="102"/>
      <c r="W25" s="75"/>
      <c r="X25" s="75"/>
      <c r="Y25" s="102"/>
      <c r="Z25" s="103" t="s">
        <v>912</v>
      </c>
      <c r="AA25" s="103" t="s">
        <v>958</v>
      </c>
      <c r="AB25" s="103"/>
      <c r="AC25" s="103"/>
      <c r="AD25" s="81"/>
    </row>
    <row r="26" spans="1:30" ht="14.25" x14ac:dyDescent="0.15">
      <c r="A26" s="106" t="s">
        <v>963</v>
      </c>
      <c r="B26" s="106" t="s">
        <v>943</v>
      </c>
      <c r="C26" s="106" t="s">
        <v>19</v>
      </c>
      <c r="D26" s="106">
        <v>50</v>
      </c>
      <c r="E26" s="106"/>
      <c r="F26" s="106">
        <v>50</v>
      </c>
      <c r="G26" s="106">
        <v>8</v>
      </c>
      <c r="H26" s="100" t="s">
        <v>944</v>
      </c>
      <c r="I26" s="100"/>
      <c r="J26" s="101"/>
      <c r="K26" s="102">
        <v>0</v>
      </c>
      <c r="L26" s="102">
        <v>16</v>
      </c>
      <c r="M26" s="103" t="s">
        <v>906</v>
      </c>
      <c r="N26" s="102" t="s">
        <v>907</v>
      </c>
      <c r="O26" s="104" t="s">
        <v>908</v>
      </c>
      <c r="P26" s="102">
        <v>0.1</v>
      </c>
      <c r="Q26" s="102">
        <v>0</v>
      </c>
      <c r="R26" s="102" t="s">
        <v>909</v>
      </c>
      <c r="S26" s="102"/>
      <c r="T26" s="102"/>
      <c r="U26" s="102"/>
      <c r="V26" s="102"/>
      <c r="W26" s="75"/>
      <c r="X26" s="75"/>
      <c r="Y26" s="102"/>
      <c r="Z26" s="103" t="s">
        <v>912</v>
      </c>
      <c r="AA26" s="103" t="s">
        <v>958</v>
      </c>
      <c r="AB26" s="103"/>
      <c r="AC26" s="103"/>
      <c r="AD26" s="81"/>
    </row>
    <row r="27" spans="1:30" ht="14.25" x14ac:dyDescent="0.15">
      <c r="A27" s="107"/>
      <c r="B27" s="107"/>
      <c r="C27" s="107"/>
      <c r="D27" s="107"/>
      <c r="E27" s="107"/>
      <c r="F27" s="107"/>
      <c r="G27" s="107"/>
      <c r="H27" s="100" t="s">
        <v>945</v>
      </c>
      <c r="I27" s="100"/>
      <c r="J27" s="101"/>
      <c r="K27" s="102">
        <v>16</v>
      </c>
      <c r="L27" s="102">
        <v>16</v>
      </c>
      <c r="M27" s="103" t="s">
        <v>906</v>
      </c>
      <c r="N27" s="102" t="s">
        <v>907</v>
      </c>
      <c r="O27" s="104" t="s">
        <v>915</v>
      </c>
      <c r="P27" s="102">
        <v>0.01</v>
      </c>
      <c r="Q27" s="102">
        <v>0</v>
      </c>
      <c r="R27" s="102" t="s">
        <v>909</v>
      </c>
      <c r="S27" s="102"/>
      <c r="T27" s="102"/>
      <c r="U27" s="102"/>
      <c r="V27" s="102"/>
      <c r="W27" s="75"/>
      <c r="X27" s="75"/>
      <c r="Y27" s="102"/>
      <c r="Z27" s="103" t="s">
        <v>912</v>
      </c>
      <c r="AA27" s="103" t="s">
        <v>958</v>
      </c>
      <c r="AB27" s="103"/>
      <c r="AC27" s="103"/>
      <c r="AD27" s="81"/>
    </row>
    <row r="28" spans="1:30" ht="14.25" x14ac:dyDescent="0.15">
      <c r="A28" s="107"/>
      <c r="B28" s="107"/>
      <c r="C28" s="107"/>
      <c r="D28" s="107"/>
      <c r="E28" s="107"/>
      <c r="F28" s="107"/>
      <c r="G28" s="107"/>
      <c r="H28" s="100" t="s">
        <v>946</v>
      </c>
      <c r="I28" s="100"/>
      <c r="J28" s="101"/>
      <c r="K28" s="102">
        <v>32</v>
      </c>
      <c r="L28" s="102">
        <v>16</v>
      </c>
      <c r="M28" s="103" t="s">
        <v>906</v>
      </c>
      <c r="N28" s="102" t="s">
        <v>907</v>
      </c>
      <c r="O28" s="104" t="s">
        <v>908</v>
      </c>
      <c r="P28" s="102">
        <v>0.1</v>
      </c>
      <c r="Q28" s="102">
        <v>0</v>
      </c>
      <c r="R28" s="102" t="s">
        <v>916</v>
      </c>
      <c r="S28" s="102"/>
      <c r="T28" s="102"/>
      <c r="U28" s="102"/>
      <c r="V28" s="102"/>
      <c r="W28" s="75"/>
      <c r="X28" s="75"/>
      <c r="Y28" s="102"/>
      <c r="Z28" s="103" t="s">
        <v>912</v>
      </c>
      <c r="AA28" s="103" t="s">
        <v>958</v>
      </c>
      <c r="AB28" s="103"/>
      <c r="AC28" s="103"/>
      <c r="AD28" s="81"/>
    </row>
    <row r="29" spans="1:30" ht="14.25" x14ac:dyDescent="0.15">
      <c r="A29" s="108"/>
      <c r="B29" s="108"/>
      <c r="C29" s="108"/>
      <c r="D29" s="108"/>
      <c r="E29" s="108"/>
      <c r="F29" s="108"/>
      <c r="G29" s="108"/>
      <c r="H29" s="100" t="s">
        <v>947</v>
      </c>
      <c r="I29" s="100"/>
      <c r="J29" s="101"/>
      <c r="K29" s="102">
        <v>48</v>
      </c>
      <c r="L29" s="102">
        <v>16</v>
      </c>
      <c r="M29" s="103" t="s">
        <v>906</v>
      </c>
      <c r="N29" s="102" t="s">
        <v>907</v>
      </c>
      <c r="O29" s="104" t="s">
        <v>908</v>
      </c>
      <c r="P29" s="102">
        <v>0.1</v>
      </c>
      <c r="Q29" s="102">
        <v>0</v>
      </c>
      <c r="R29" s="102" t="s">
        <v>916</v>
      </c>
      <c r="S29" s="102"/>
      <c r="T29" s="102"/>
      <c r="U29" s="102"/>
      <c r="V29" s="102"/>
      <c r="W29" s="75"/>
      <c r="X29" s="75"/>
      <c r="Y29" s="102"/>
      <c r="Z29" s="103" t="s">
        <v>912</v>
      </c>
      <c r="AA29" s="103" t="s">
        <v>958</v>
      </c>
      <c r="AB29" s="103"/>
      <c r="AC29" s="103"/>
      <c r="AD29" s="81"/>
    </row>
    <row r="30" spans="1:30" ht="14.25" x14ac:dyDescent="0.15">
      <c r="A30" s="106" t="s">
        <v>964</v>
      </c>
      <c r="B30" s="106" t="s">
        <v>948</v>
      </c>
      <c r="C30" s="106" t="s">
        <v>19</v>
      </c>
      <c r="D30" s="106">
        <v>50</v>
      </c>
      <c r="E30" s="106"/>
      <c r="F30" s="106">
        <v>50</v>
      </c>
      <c r="G30" s="106">
        <v>8</v>
      </c>
      <c r="H30" s="100" t="s">
        <v>949</v>
      </c>
      <c r="I30" s="100"/>
      <c r="J30" s="101"/>
      <c r="K30" s="102">
        <v>0</v>
      </c>
      <c r="L30" s="102">
        <v>16</v>
      </c>
      <c r="M30" s="103" t="s">
        <v>906</v>
      </c>
      <c r="N30" s="102" t="s">
        <v>907</v>
      </c>
      <c r="O30" s="104" t="s">
        <v>908</v>
      </c>
      <c r="P30" s="102">
        <v>0.1</v>
      </c>
      <c r="Q30" s="102">
        <v>0</v>
      </c>
      <c r="R30" s="102" t="s">
        <v>909</v>
      </c>
      <c r="S30" s="102"/>
      <c r="T30" s="102"/>
      <c r="U30" s="102"/>
      <c r="V30" s="102"/>
      <c r="W30" s="75"/>
      <c r="X30" s="75"/>
      <c r="Y30" s="102"/>
      <c r="Z30" s="103" t="s">
        <v>912</v>
      </c>
      <c r="AA30" s="103" t="s">
        <v>958</v>
      </c>
      <c r="AB30" s="103"/>
      <c r="AC30" s="103"/>
      <c r="AD30" s="81"/>
    </row>
    <row r="31" spans="1:30" ht="14.25" x14ac:dyDescent="0.15">
      <c r="A31" s="107"/>
      <c r="B31" s="107"/>
      <c r="C31" s="107"/>
      <c r="D31" s="107"/>
      <c r="E31" s="107"/>
      <c r="F31" s="107"/>
      <c r="G31" s="107"/>
      <c r="H31" s="100" t="s">
        <v>950</v>
      </c>
      <c r="I31" s="100"/>
      <c r="J31" s="101"/>
      <c r="K31" s="102">
        <v>16</v>
      </c>
      <c r="L31" s="102">
        <v>16</v>
      </c>
      <c r="M31" s="103" t="s">
        <v>906</v>
      </c>
      <c r="N31" s="102" t="s">
        <v>907</v>
      </c>
      <c r="O31" s="104" t="s">
        <v>908</v>
      </c>
      <c r="P31" s="102">
        <v>0.1</v>
      </c>
      <c r="Q31" s="102">
        <v>0</v>
      </c>
      <c r="R31" s="102" t="s">
        <v>909</v>
      </c>
      <c r="S31" s="102"/>
      <c r="T31" s="102"/>
      <c r="U31" s="102"/>
      <c r="V31" s="102"/>
      <c r="W31" s="75"/>
      <c r="X31" s="75"/>
      <c r="Y31" s="102"/>
      <c r="Z31" s="103" t="s">
        <v>912</v>
      </c>
      <c r="AA31" s="103" t="s">
        <v>958</v>
      </c>
      <c r="AB31" s="103"/>
      <c r="AC31" s="103"/>
      <c r="AD31" s="81"/>
    </row>
    <row r="32" spans="1:30" ht="14.25" x14ac:dyDescent="0.15">
      <c r="A32" s="107"/>
      <c r="B32" s="107"/>
      <c r="C32" s="107"/>
      <c r="D32" s="107"/>
      <c r="E32" s="107"/>
      <c r="F32" s="107"/>
      <c r="G32" s="107"/>
      <c r="H32" s="100" t="s">
        <v>951</v>
      </c>
      <c r="I32" s="100"/>
      <c r="J32" s="101"/>
      <c r="K32" s="102">
        <v>32</v>
      </c>
      <c r="L32" s="102">
        <v>16</v>
      </c>
      <c r="M32" s="103" t="s">
        <v>906</v>
      </c>
      <c r="N32" s="102" t="s">
        <v>907</v>
      </c>
      <c r="O32" s="104" t="s">
        <v>908</v>
      </c>
      <c r="P32" s="102">
        <v>0.1</v>
      </c>
      <c r="Q32" s="102">
        <v>0</v>
      </c>
      <c r="R32" s="102" t="s">
        <v>916</v>
      </c>
      <c r="S32" s="102"/>
      <c r="T32" s="102"/>
      <c r="U32" s="102"/>
      <c r="V32" s="102"/>
      <c r="W32" s="75"/>
      <c r="X32" s="75"/>
      <c r="Y32" s="102"/>
      <c r="Z32" s="103" t="s">
        <v>912</v>
      </c>
      <c r="AA32" s="103" t="s">
        <v>958</v>
      </c>
      <c r="AB32" s="103"/>
      <c r="AC32" s="103"/>
      <c r="AD32" s="81"/>
    </row>
    <row r="33" spans="1:30" ht="14.25" x14ac:dyDescent="0.15">
      <c r="A33" s="108"/>
      <c r="B33" s="108"/>
      <c r="C33" s="108"/>
      <c r="D33" s="108"/>
      <c r="E33" s="108"/>
      <c r="F33" s="108"/>
      <c r="G33" s="108"/>
      <c r="H33" s="100" t="s">
        <v>952</v>
      </c>
      <c r="I33" s="100"/>
      <c r="J33" s="101"/>
      <c r="K33" s="102">
        <v>48</v>
      </c>
      <c r="L33" s="102">
        <v>16</v>
      </c>
      <c r="M33" s="103" t="s">
        <v>906</v>
      </c>
      <c r="N33" s="102" t="s">
        <v>907</v>
      </c>
      <c r="O33" s="104" t="s">
        <v>908</v>
      </c>
      <c r="P33" s="102">
        <v>0.1</v>
      </c>
      <c r="Q33" s="102">
        <v>0</v>
      </c>
      <c r="R33" s="102" t="s">
        <v>916</v>
      </c>
      <c r="S33" s="102"/>
      <c r="T33" s="102"/>
      <c r="U33" s="102"/>
      <c r="V33" s="102"/>
      <c r="W33" s="75"/>
      <c r="X33" s="75"/>
      <c r="Y33" s="102"/>
      <c r="Z33" s="103" t="s">
        <v>912</v>
      </c>
      <c r="AA33" s="103" t="s">
        <v>958</v>
      </c>
      <c r="AB33" s="103"/>
      <c r="AC33" s="103"/>
      <c r="AD33" s="81"/>
    </row>
    <row r="34" spans="1:30" ht="14.25" x14ac:dyDescent="0.15">
      <c r="A34" s="106" t="s">
        <v>965</v>
      </c>
      <c r="B34" s="106" t="s">
        <v>953</v>
      </c>
      <c r="C34" s="106" t="s">
        <v>19</v>
      </c>
      <c r="D34" s="106">
        <v>50</v>
      </c>
      <c r="E34" s="106"/>
      <c r="F34" s="106">
        <v>50</v>
      </c>
      <c r="G34" s="106">
        <v>8</v>
      </c>
      <c r="H34" s="100" t="s">
        <v>954</v>
      </c>
      <c r="I34" s="100"/>
      <c r="J34" s="101"/>
      <c r="K34" s="102">
        <v>0</v>
      </c>
      <c r="L34" s="102">
        <v>16</v>
      </c>
      <c r="M34" s="103" t="s">
        <v>906</v>
      </c>
      <c r="N34" s="102" t="s">
        <v>907</v>
      </c>
      <c r="O34" s="104" t="s">
        <v>908</v>
      </c>
      <c r="P34" s="102">
        <v>0.1</v>
      </c>
      <c r="Q34" s="102">
        <v>0</v>
      </c>
      <c r="R34" s="102" t="s">
        <v>909</v>
      </c>
      <c r="S34" s="102"/>
      <c r="T34" s="102"/>
      <c r="U34" s="102"/>
      <c r="V34" s="102"/>
      <c r="W34" s="75"/>
      <c r="X34" s="75"/>
      <c r="Y34" s="102"/>
      <c r="Z34" s="103" t="s">
        <v>912</v>
      </c>
      <c r="AA34" s="103" t="s">
        <v>958</v>
      </c>
      <c r="AB34" s="103"/>
      <c r="AC34" s="103"/>
      <c r="AD34" s="81"/>
    </row>
    <row r="35" spans="1:30" ht="14.25" x14ac:dyDescent="0.15">
      <c r="A35" s="107"/>
      <c r="B35" s="107"/>
      <c r="C35" s="107"/>
      <c r="D35" s="107"/>
      <c r="E35" s="107"/>
      <c r="F35" s="107"/>
      <c r="G35" s="107"/>
      <c r="H35" s="100" t="s">
        <v>955</v>
      </c>
      <c r="I35" s="100"/>
      <c r="J35" s="101"/>
      <c r="K35" s="102">
        <v>16</v>
      </c>
      <c r="L35" s="102">
        <v>16</v>
      </c>
      <c r="M35" s="103" t="s">
        <v>906</v>
      </c>
      <c r="N35" s="102" t="s">
        <v>907</v>
      </c>
      <c r="O35" s="104" t="s">
        <v>908</v>
      </c>
      <c r="P35" s="102">
        <v>0.1</v>
      </c>
      <c r="Q35" s="102">
        <v>0</v>
      </c>
      <c r="R35" s="102" t="s">
        <v>909</v>
      </c>
      <c r="S35" s="102"/>
      <c r="T35" s="102"/>
      <c r="U35" s="102"/>
      <c r="V35" s="102"/>
      <c r="W35" s="75"/>
      <c r="X35" s="75"/>
      <c r="Y35" s="102"/>
      <c r="Z35" s="103" t="s">
        <v>912</v>
      </c>
      <c r="AA35" s="103" t="s">
        <v>958</v>
      </c>
      <c r="AB35" s="103"/>
      <c r="AC35" s="103"/>
      <c r="AD35" s="81"/>
    </row>
    <row r="36" spans="1:30" ht="14.25" x14ac:dyDescent="0.15">
      <c r="A36" s="107"/>
      <c r="B36" s="107"/>
      <c r="C36" s="107"/>
      <c r="D36" s="107"/>
      <c r="E36" s="107"/>
      <c r="F36" s="107"/>
      <c r="G36" s="107"/>
      <c r="H36" s="100" t="s">
        <v>956</v>
      </c>
      <c r="I36" s="100"/>
      <c r="J36" s="101"/>
      <c r="K36" s="102">
        <v>32</v>
      </c>
      <c r="L36" s="102">
        <v>16</v>
      </c>
      <c r="M36" s="103" t="s">
        <v>906</v>
      </c>
      <c r="N36" s="102" t="s">
        <v>907</v>
      </c>
      <c r="O36" s="104"/>
      <c r="P36" s="102">
        <v>1</v>
      </c>
      <c r="Q36" s="102">
        <v>0</v>
      </c>
      <c r="R36" s="102"/>
      <c r="S36" s="102"/>
      <c r="T36" s="102"/>
      <c r="U36" s="102"/>
      <c r="V36" s="102"/>
      <c r="W36" s="75"/>
      <c r="X36" s="75"/>
      <c r="Y36" s="102"/>
      <c r="Z36" s="103" t="s">
        <v>912</v>
      </c>
      <c r="AA36" s="103" t="s">
        <v>958</v>
      </c>
      <c r="AB36" s="103"/>
      <c r="AC36" s="103"/>
      <c r="AD36" s="81"/>
    </row>
    <row r="37" spans="1:30" ht="14.25" x14ac:dyDescent="0.15">
      <c r="A37" s="108"/>
      <c r="B37" s="108"/>
      <c r="C37" s="108"/>
      <c r="D37" s="108"/>
      <c r="E37" s="108"/>
      <c r="F37" s="108"/>
      <c r="G37" s="108"/>
      <c r="H37" s="100" t="s">
        <v>957</v>
      </c>
      <c r="I37" s="100"/>
      <c r="J37" s="101"/>
      <c r="K37" s="102">
        <v>48</v>
      </c>
      <c r="L37" s="102">
        <v>16</v>
      </c>
      <c r="M37" s="103" t="s">
        <v>906</v>
      </c>
      <c r="N37" s="102" t="s">
        <v>907</v>
      </c>
      <c r="O37" s="104"/>
      <c r="P37" s="102">
        <v>1</v>
      </c>
      <c r="Q37" s="102">
        <v>0</v>
      </c>
      <c r="R37" s="102"/>
      <c r="S37" s="102"/>
      <c r="T37" s="102"/>
      <c r="U37" s="102"/>
      <c r="V37" s="102"/>
      <c r="W37" s="75"/>
      <c r="X37" s="75"/>
      <c r="Y37" s="102"/>
      <c r="Z37" s="103" t="s">
        <v>912</v>
      </c>
      <c r="AA37" s="103" t="s">
        <v>958</v>
      </c>
      <c r="AB37" s="103"/>
      <c r="AC37" s="103"/>
      <c r="AD37" s="81"/>
    </row>
    <row r="38" spans="1:30" ht="14.25" x14ac:dyDescent="0.15">
      <c r="A38" s="106" t="s">
        <v>967</v>
      </c>
      <c r="B38" s="106" t="s">
        <v>966</v>
      </c>
      <c r="C38" s="106" t="s">
        <v>19</v>
      </c>
      <c r="D38" s="106">
        <v>50</v>
      </c>
      <c r="E38" s="106"/>
      <c r="F38" s="106">
        <v>50</v>
      </c>
      <c r="G38" s="106">
        <v>8</v>
      </c>
      <c r="H38" s="100" t="s">
        <v>990</v>
      </c>
      <c r="I38" s="100"/>
      <c r="J38" s="101"/>
      <c r="K38" s="102">
        <v>0</v>
      </c>
      <c r="L38" s="102">
        <v>8</v>
      </c>
      <c r="M38" s="103" t="s">
        <v>976</v>
      </c>
      <c r="N38" s="102" t="s">
        <v>907</v>
      </c>
      <c r="O38" s="104"/>
      <c r="P38" s="102">
        <v>1</v>
      </c>
      <c r="Q38" s="102">
        <v>0</v>
      </c>
      <c r="R38" s="102"/>
      <c r="S38" s="102"/>
      <c r="T38" s="102"/>
      <c r="U38" s="102"/>
      <c r="V38" s="102"/>
      <c r="W38" s="75"/>
      <c r="X38" s="75"/>
      <c r="Y38" s="102"/>
      <c r="Z38" s="103" t="s">
        <v>912</v>
      </c>
      <c r="AA38" s="103" t="s">
        <v>958</v>
      </c>
      <c r="AB38" s="103"/>
      <c r="AC38" s="103"/>
      <c r="AD38" s="81"/>
    </row>
    <row r="39" spans="1:30" ht="14.25" x14ac:dyDescent="0.15">
      <c r="A39" s="107"/>
      <c r="B39" s="107"/>
      <c r="C39" s="107"/>
      <c r="D39" s="107"/>
      <c r="E39" s="107"/>
      <c r="F39" s="107"/>
      <c r="G39" s="107"/>
      <c r="H39" s="100" t="s">
        <v>968</v>
      </c>
      <c r="I39" s="100"/>
      <c r="J39" s="101"/>
      <c r="K39" s="102">
        <v>8</v>
      </c>
      <c r="L39" s="102">
        <v>8</v>
      </c>
      <c r="M39" s="103" t="s">
        <v>906</v>
      </c>
      <c r="N39" s="102" t="s">
        <v>907</v>
      </c>
      <c r="O39" s="104"/>
      <c r="P39" s="102">
        <v>1</v>
      </c>
      <c r="Q39" s="102">
        <v>0</v>
      </c>
      <c r="R39" s="102"/>
      <c r="S39" s="102"/>
      <c r="T39" s="102"/>
      <c r="U39" s="102"/>
      <c r="V39" s="102"/>
      <c r="W39" s="75"/>
      <c r="X39" s="75"/>
      <c r="Y39" s="102"/>
      <c r="Z39" s="103" t="s">
        <v>912</v>
      </c>
      <c r="AA39" s="103" t="s">
        <v>958</v>
      </c>
      <c r="AB39" s="103"/>
      <c r="AC39" s="103"/>
      <c r="AD39" s="81"/>
    </row>
    <row r="40" spans="1:30" ht="14.25" x14ac:dyDescent="0.15">
      <c r="A40" s="107"/>
      <c r="B40" s="107"/>
      <c r="C40" s="107"/>
      <c r="D40" s="107"/>
      <c r="E40" s="107"/>
      <c r="F40" s="107"/>
      <c r="G40" s="107"/>
      <c r="H40" s="100" t="s">
        <v>969</v>
      </c>
      <c r="I40" s="100"/>
      <c r="J40" s="101"/>
      <c r="K40" s="102">
        <v>16</v>
      </c>
      <c r="L40" s="102">
        <v>8</v>
      </c>
      <c r="M40" s="103" t="s">
        <v>906</v>
      </c>
      <c r="N40" s="102" t="s">
        <v>907</v>
      </c>
      <c r="O40" s="104"/>
      <c r="P40" s="102">
        <v>1</v>
      </c>
      <c r="Q40" s="102">
        <v>0</v>
      </c>
      <c r="R40" s="102"/>
      <c r="S40" s="102"/>
      <c r="T40" s="102"/>
      <c r="U40" s="102"/>
      <c r="V40" s="102"/>
      <c r="W40" s="75"/>
      <c r="X40" s="75"/>
      <c r="Y40" s="102"/>
      <c r="Z40" s="103" t="s">
        <v>912</v>
      </c>
      <c r="AA40" s="103" t="s">
        <v>958</v>
      </c>
      <c r="AB40" s="103"/>
      <c r="AC40" s="103"/>
      <c r="AD40" s="81"/>
    </row>
    <row r="41" spans="1:30" ht="14.25" x14ac:dyDescent="0.15">
      <c r="A41" s="107"/>
      <c r="B41" s="107"/>
      <c r="C41" s="107"/>
      <c r="D41" s="107"/>
      <c r="E41" s="107"/>
      <c r="F41" s="107"/>
      <c r="G41" s="107"/>
      <c r="H41" s="100" t="s">
        <v>970</v>
      </c>
      <c r="I41" s="100"/>
      <c r="J41" s="101"/>
      <c r="K41" s="102">
        <v>24</v>
      </c>
      <c r="L41" s="102">
        <v>8</v>
      </c>
      <c r="M41" s="103" t="s">
        <v>906</v>
      </c>
      <c r="N41" s="102" t="s">
        <v>907</v>
      </c>
      <c r="O41" s="104"/>
      <c r="P41" s="102">
        <v>1</v>
      </c>
      <c r="Q41" s="102">
        <v>0</v>
      </c>
      <c r="R41" s="102"/>
      <c r="S41" s="102"/>
      <c r="T41" s="102"/>
      <c r="U41" s="102"/>
      <c r="V41" s="102"/>
      <c r="W41" s="75"/>
      <c r="X41" s="75"/>
      <c r="Y41" s="102"/>
      <c r="Z41" s="103" t="s">
        <v>912</v>
      </c>
      <c r="AA41" s="103" t="s">
        <v>958</v>
      </c>
      <c r="AB41" s="103"/>
      <c r="AC41" s="103"/>
      <c r="AD41" s="81"/>
    </row>
    <row r="42" spans="1:30" ht="14.25" x14ac:dyDescent="0.15">
      <c r="A42" s="107"/>
      <c r="B42" s="107"/>
      <c r="C42" s="107"/>
      <c r="D42" s="107"/>
      <c r="E42" s="107"/>
      <c r="F42" s="107"/>
      <c r="G42" s="107"/>
      <c r="H42" s="100" t="s">
        <v>971</v>
      </c>
      <c r="I42" s="100"/>
      <c r="J42" s="101"/>
      <c r="K42" s="102">
        <v>32</v>
      </c>
      <c r="L42" s="102">
        <v>8</v>
      </c>
      <c r="M42" s="103" t="s">
        <v>976</v>
      </c>
      <c r="N42" s="102" t="s">
        <v>907</v>
      </c>
      <c r="O42" s="104"/>
      <c r="P42" s="102">
        <v>1</v>
      </c>
      <c r="Q42" s="102">
        <v>0</v>
      </c>
      <c r="R42" s="102"/>
      <c r="S42" s="102"/>
      <c r="T42" s="102" t="e">
        <f t="shared" si="0"/>
        <v>#VALUE!</v>
      </c>
      <c r="U42" s="102"/>
      <c r="V42" s="102"/>
      <c r="W42" s="75"/>
      <c r="X42" s="75"/>
      <c r="Y42" s="102"/>
      <c r="Z42" s="103"/>
      <c r="AA42" s="103"/>
      <c r="AB42" s="103"/>
      <c r="AC42" s="103"/>
      <c r="AD42" s="81"/>
    </row>
    <row r="43" spans="1:30" ht="14.25" x14ac:dyDescent="0.15">
      <c r="A43" s="107"/>
      <c r="B43" s="107"/>
      <c r="C43" s="107"/>
      <c r="D43" s="107"/>
      <c r="E43" s="107"/>
      <c r="F43" s="107"/>
      <c r="G43" s="107"/>
      <c r="H43" s="100" t="s">
        <v>972</v>
      </c>
      <c r="I43" s="105"/>
      <c r="J43" s="101"/>
      <c r="K43" s="102">
        <v>40</v>
      </c>
      <c r="L43" s="102">
        <v>8</v>
      </c>
      <c r="M43" s="103" t="s">
        <v>906</v>
      </c>
      <c r="N43" s="102" t="s">
        <v>907</v>
      </c>
      <c r="O43" s="104"/>
      <c r="P43" s="102">
        <v>1</v>
      </c>
      <c r="Q43" s="102">
        <v>0</v>
      </c>
      <c r="R43" s="102"/>
      <c r="S43" s="102"/>
      <c r="T43" s="102" t="e">
        <f t="shared" si="0"/>
        <v>#VALUE!</v>
      </c>
      <c r="U43" s="102"/>
      <c r="V43" s="102"/>
      <c r="W43" s="75"/>
      <c r="X43" s="75"/>
      <c r="Y43" s="102"/>
      <c r="Z43" s="103"/>
      <c r="AA43" s="103"/>
      <c r="AB43" s="103"/>
      <c r="AC43" s="103"/>
      <c r="AD43" s="81"/>
    </row>
    <row r="44" spans="1:30" ht="14.25" x14ac:dyDescent="0.15">
      <c r="A44" s="107"/>
      <c r="B44" s="107"/>
      <c r="C44" s="107"/>
      <c r="D44" s="107"/>
      <c r="E44" s="107"/>
      <c r="F44" s="107"/>
      <c r="G44" s="107"/>
      <c r="H44" s="100" t="s">
        <v>973</v>
      </c>
      <c r="I44" s="105"/>
      <c r="J44" s="101"/>
      <c r="K44" s="102">
        <v>48</v>
      </c>
      <c r="L44" s="102">
        <v>8</v>
      </c>
      <c r="M44" s="103" t="s">
        <v>906</v>
      </c>
      <c r="N44" s="102" t="s">
        <v>907</v>
      </c>
      <c r="O44" s="104"/>
      <c r="P44" s="102">
        <v>1</v>
      </c>
      <c r="Q44" s="102">
        <v>0</v>
      </c>
      <c r="R44" s="102"/>
      <c r="S44" s="102"/>
      <c r="T44" s="102" t="e">
        <f t="shared" si="0"/>
        <v>#VALUE!</v>
      </c>
      <c r="U44" s="102"/>
      <c r="V44" s="102"/>
      <c r="W44" s="75"/>
      <c r="X44" s="75"/>
      <c r="Y44" s="102"/>
      <c r="Z44" s="103"/>
      <c r="AA44" s="103"/>
      <c r="AB44" s="103"/>
      <c r="AC44" s="103"/>
      <c r="AD44" s="81"/>
    </row>
    <row r="45" spans="1:30" ht="14.25" x14ac:dyDescent="0.15">
      <c r="A45" s="108"/>
      <c r="B45" s="108"/>
      <c r="C45" s="108"/>
      <c r="D45" s="108"/>
      <c r="E45" s="108"/>
      <c r="F45" s="108"/>
      <c r="G45" s="108"/>
      <c r="H45" s="100" t="s">
        <v>974</v>
      </c>
      <c r="I45" s="105"/>
      <c r="J45" s="101"/>
      <c r="K45" s="102">
        <v>54</v>
      </c>
      <c r="L45" s="102">
        <v>8</v>
      </c>
      <c r="M45" s="103" t="s">
        <v>906</v>
      </c>
      <c r="N45" s="102" t="s">
        <v>907</v>
      </c>
      <c r="O45" s="104"/>
      <c r="P45" s="102">
        <v>1</v>
      </c>
      <c r="Q45" s="102">
        <v>0</v>
      </c>
      <c r="R45" s="102"/>
      <c r="S45" s="102"/>
      <c r="T45" s="102" t="e">
        <f t="shared" si="0"/>
        <v>#VALUE!</v>
      </c>
      <c r="U45" s="102"/>
      <c r="V45" s="102"/>
      <c r="W45" s="75"/>
      <c r="X45" s="75"/>
      <c r="Y45" s="102"/>
      <c r="Z45" s="103"/>
      <c r="AA45" s="103"/>
      <c r="AB45" s="103"/>
      <c r="AC45" s="103"/>
      <c r="AD45" s="81"/>
    </row>
    <row r="46" spans="1:30" ht="14.25" x14ac:dyDescent="0.15">
      <c r="A46" s="106" t="s">
        <v>983</v>
      </c>
      <c r="B46" s="106" t="s">
        <v>977</v>
      </c>
      <c r="C46" s="106" t="s">
        <v>19</v>
      </c>
      <c r="D46" s="106">
        <v>50</v>
      </c>
      <c r="E46" s="106"/>
      <c r="F46" s="106">
        <v>50</v>
      </c>
      <c r="G46" s="106">
        <v>8</v>
      </c>
      <c r="H46" s="100" t="s">
        <v>975</v>
      </c>
      <c r="I46" s="100"/>
      <c r="J46" s="101"/>
      <c r="K46" s="102">
        <v>0</v>
      </c>
      <c r="L46" s="102">
        <v>8</v>
      </c>
      <c r="M46" s="103" t="s">
        <v>976</v>
      </c>
      <c r="N46" s="102" t="s">
        <v>907</v>
      </c>
      <c r="O46" s="104"/>
      <c r="P46" s="102">
        <v>1</v>
      </c>
      <c r="Q46" s="102">
        <v>0</v>
      </c>
      <c r="R46" s="102"/>
      <c r="S46" s="102"/>
      <c r="T46" s="102"/>
      <c r="U46" s="102"/>
      <c r="V46" s="102"/>
      <c r="W46" s="75"/>
      <c r="X46" s="75"/>
      <c r="Y46" s="102"/>
      <c r="Z46" s="103" t="s">
        <v>912</v>
      </c>
      <c r="AA46" s="103" t="s">
        <v>958</v>
      </c>
      <c r="AB46" s="103"/>
      <c r="AC46" s="103"/>
      <c r="AD46" s="81"/>
    </row>
    <row r="47" spans="1:30" ht="14.25" x14ac:dyDescent="0.15">
      <c r="A47" s="107"/>
      <c r="B47" s="107"/>
      <c r="C47" s="107"/>
      <c r="D47" s="107"/>
      <c r="E47" s="107"/>
      <c r="F47" s="107"/>
      <c r="G47" s="107"/>
      <c r="H47" s="100" t="s">
        <v>956</v>
      </c>
      <c r="I47" s="100"/>
      <c r="J47" s="101"/>
      <c r="K47" s="102">
        <v>8</v>
      </c>
      <c r="L47" s="102">
        <v>8</v>
      </c>
      <c r="M47" s="103" t="s">
        <v>906</v>
      </c>
      <c r="N47" s="102" t="s">
        <v>907</v>
      </c>
      <c r="O47" s="104"/>
      <c r="P47" s="102">
        <v>1</v>
      </c>
      <c r="Q47" s="102">
        <v>0</v>
      </c>
      <c r="R47" s="102"/>
      <c r="S47" s="102"/>
      <c r="T47" s="102"/>
      <c r="U47" s="102"/>
      <c r="V47" s="102"/>
      <c r="W47" s="75"/>
      <c r="X47" s="75"/>
      <c r="Y47" s="102"/>
      <c r="Z47" s="103" t="s">
        <v>912</v>
      </c>
      <c r="AA47" s="103" t="s">
        <v>958</v>
      </c>
      <c r="AB47" s="103"/>
      <c r="AC47" s="103"/>
      <c r="AD47" s="81"/>
    </row>
    <row r="48" spans="1:30" ht="14.25" x14ac:dyDescent="0.15">
      <c r="A48" s="107"/>
      <c r="B48" s="107"/>
      <c r="C48" s="107"/>
      <c r="D48" s="107"/>
      <c r="E48" s="107"/>
      <c r="F48" s="107"/>
      <c r="G48" s="107"/>
      <c r="H48" s="100" t="s">
        <v>957</v>
      </c>
      <c r="I48" s="100"/>
      <c r="J48" s="101"/>
      <c r="K48" s="102">
        <v>16</v>
      </c>
      <c r="L48" s="102">
        <v>8</v>
      </c>
      <c r="M48" s="103" t="s">
        <v>906</v>
      </c>
      <c r="N48" s="102" t="s">
        <v>907</v>
      </c>
      <c r="O48" s="104"/>
      <c r="P48" s="102">
        <v>1</v>
      </c>
      <c r="Q48" s="102">
        <v>0</v>
      </c>
      <c r="R48" s="102"/>
      <c r="S48" s="102"/>
      <c r="T48" s="102"/>
      <c r="U48" s="102"/>
      <c r="V48" s="102"/>
      <c r="W48" s="75"/>
      <c r="X48" s="75"/>
      <c r="Y48" s="102"/>
      <c r="Z48" s="103" t="s">
        <v>912</v>
      </c>
      <c r="AA48" s="103" t="s">
        <v>958</v>
      </c>
      <c r="AB48" s="103"/>
      <c r="AC48" s="103"/>
      <c r="AD48" s="81"/>
    </row>
    <row r="49" spans="1:30" ht="14.25" x14ac:dyDescent="0.15">
      <c r="A49" s="107"/>
      <c r="B49" s="107"/>
      <c r="C49" s="107"/>
      <c r="D49" s="107"/>
      <c r="E49" s="107"/>
      <c r="F49" s="107"/>
      <c r="G49" s="107"/>
      <c r="H49" s="100" t="s">
        <v>978</v>
      </c>
      <c r="I49" s="100"/>
      <c r="J49" s="101"/>
      <c r="K49" s="102">
        <v>24</v>
      </c>
      <c r="L49" s="102">
        <v>8</v>
      </c>
      <c r="M49" s="103" t="s">
        <v>906</v>
      </c>
      <c r="N49" s="102" t="s">
        <v>907</v>
      </c>
      <c r="O49" s="104"/>
      <c r="P49" s="102">
        <v>1</v>
      </c>
      <c r="Q49" s="102">
        <v>0</v>
      </c>
      <c r="R49" s="102"/>
      <c r="S49" s="102"/>
      <c r="T49" s="102"/>
      <c r="U49" s="102"/>
      <c r="V49" s="102"/>
      <c r="W49" s="75"/>
      <c r="X49" s="75"/>
      <c r="Y49" s="102"/>
      <c r="Z49" s="103" t="s">
        <v>912</v>
      </c>
      <c r="AA49" s="103" t="s">
        <v>958</v>
      </c>
      <c r="AB49" s="103"/>
      <c r="AC49" s="103"/>
      <c r="AD49" s="81"/>
    </row>
    <row r="50" spans="1:30" ht="14.25" x14ac:dyDescent="0.15">
      <c r="A50" s="107"/>
      <c r="B50" s="107"/>
      <c r="C50" s="107"/>
      <c r="D50" s="107"/>
      <c r="E50" s="107"/>
      <c r="F50" s="107"/>
      <c r="G50" s="107"/>
      <c r="H50" s="100" t="s">
        <v>979</v>
      </c>
      <c r="I50" s="100"/>
      <c r="J50" s="101"/>
      <c r="K50" s="102">
        <v>32</v>
      </c>
      <c r="L50" s="102">
        <v>8</v>
      </c>
      <c r="M50" s="103" t="s">
        <v>976</v>
      </c>
      <c r="N50" s="102" t="s">
        <v>907</v>
      </c>
      <c r="O50" s="104"/>
      <c r="P50" s="102">
        <v>1</v>
      </c>
      <c r="Q50" s="102">
        <v>0</v>
      </c>
      <c r="R50" s="102"/>
      <c r="S50" s="102"/>
      <c r="T50" s="102" t="e">
        <f t="shared" ref="T50:T53" si="4">IF(OR(M50="",M50="Enum"),"",MID(O50,FIND(",",O50)+1,FIND("}",O50)-FIND(",",O50)-1))</f>
        <v>#VALUE!</v>
      </c>
      <c r="U50" s="102"/>
      <c r="V50" s="102"/>
      <c r="W50" s="75"/>
      <c r="X50" s="75"/>
      <c r="Y50" s="102"/>
      <c r="Z50" s="103"/>
      <c r="AA50" s="103"/>
      <c r="AB50" s="103"/>
      <c r="AC50" s="103"/>
      <c r="AD50" s="81"/>
    </row>
    <row r="51" spans="1:30" ht="14.25" x14ac:dyDescent="0.15">
      <c r="A51" s="107"/>
      <c r="B51" s="107"/>
      <c r="C51" s="107"/>
      <c r="D51" s="107"/>
      <c r="E51" s="107"/>
      <c r="F51" s="107"/>
      <c r="G51" s="107"/>
      <c r="H51" s="100" t="s">
        <v>980</v>
      </c>
      <c r="I51" s="105"/>
      <c r="J51" s="101"/>
      <c r="K51" s="102">
        <v>40</v>
      </c>
      <c r="L51" s="102">
        <v>8</v>
      </c>
      <c r="M51" s="103" t="s">
        <v>906</v>
      </c>
      <c r="N51" s="102" t="s">
        <v>907</v>
      </c>
      <c r="O51" s="104"/>
      <c r="P51" s="102">
        <v>1</v>
      </c>
      <c r="Q51" s="102">
        <v>0</v>
      </c>
      <c r="R51" s="102"/>
      <c r="S51" s="102"/>
      <c r="T51" s="102" t="e">
        <f t="shared" si="4"/>
        <v>#VALUE!</v>
      </c>
      <c r="U51" s="102"/>
      <c r="V51" s="102"/>
      <c r="W51" s="75"/>
      <c r="X51" s="75"/>
      <c r="Y51" s="102"/>
      <c r="Z51" s="103"/>
      <c r="AA51" s="103"/>
      <c r="AB51" s="103"/>
      <c r="AC51" s="103"/>
      <c r="AD51" s="81"/>
    </row>
    <row r="52" spans="1:30" ht="14.25" x14ac:dyDescent="0.15">
      <c r="A52" s="107"/>
      <c r="B52" s="107"/>
      <c r="C52" s="107"/>
      <c r="D52" s="107"/>
      <c r="E52" s="107"/>
      <c r="F52" s="107"/>
      <c r="G52" s="107"/>
      <c r="H52" s="100" t="s">
        <v>981</v>
      </c>
      <c r="I52" s="105"/>
      <c r="J52" s="101"/>
      <c r="K52" s="102">
        <v>48</v>
      </c>
      <c r="L52" s="102">
        <v>8</v>
      </c>
      <c r="M52" s="103" t="s">
        <v>906</v>
      </c>
      <c r="N52" s="102" t="s">
        <v>907</v>
      </c>
      <c r="O52" s="104"/>
      <c r="P52" s="102">
        <v>1</v>
      </c>
      <c r="Q52" s="102">
        <v>0</v>
      </c>
      <c r="R52" s="102"/>
      <c r="S52" s="102"/>
      <c r="T52" s="102" t="e">
        <f t="shared" si="4"/>
        <v>#VALUE!</v>
      </c>
      <c r="U52" s="102"/>
      <c r="V52" s="102"/>
      <c r="W52" s="75"/>
      <c r="X52" s="75"/>
      <c r="Y52" s="102"/>
      <c r="Z52" s="103"/>
      <c r="AA52" s="103"/>
      <c r="AB52" s="103"/>
      <c r="AC52" s="103"/>
      <c r="AD52" s="81"/>
    </row>
    <row r="53" spans="1:30" ht="14.25" x14ac:dyDescent="0.15">
      <c r="A53" s="108"/>
      <c r="B53" s="108"/>
      <c r="C53" s="108"/>
      <c r="D53" s="108"/>
      <c r="E53" s="108"/>
      <c r="F53" s="108"/>
      <c r="G53" s="108"/>
      <c r="H53" s="100" t="s">
        <v>982</v>
      </c>
      <c r="I53" s="105"/>
      <c r="J53" s="101"/>
      <c r="K53" s="102">
        <v>54</v>
      </c>
      <c r="L53" s="102">
        <v>8</v>
      </c>
      <c r="M53" s="103" t="s">
        <v>906</v>
      </c>
      <c r="N53" s="102" t="s">
        <v>907</v>
      </c>
      <c r="O53" s="104"/>
      <c r="P53" s="102">
        <v>1</v>
      </c>
      <c r="Q53" s="102">
        <v>0</v>
      </c>
      <c r="R53" s="102"/>
      <c r="S53" s="102"/>
      <c r="T53" s="102" t="e">
        <f t="shared" si="4"/>
        <v>#VALUE!</v>
      </c>
      <c r="U53" s="102"/>
      <c r="V53" s="102"/>
      <c r="W53" s="75"/>
      <c r="X53" s="75"/>
      <c r="Y53" s="102"/>
      <c r="Z53" s="103"/>
      <c r="AA53" s="103"/>
      <c r="AB53" s="103"/>
      <c r="AC53" s="103"/>
      <c r="AD53" s="81"/>
    </row>
    <row r="54" spans="1:30" ht="14.25" x14ac:dyDescent="0.15">
      <c r="A54" s="106" t="s">
        <v>984</v>
      </c>
      <c r="B54" s="106" t="s">
        <v>985</v>
      </c>
      <c r="C54" s="106" t="s">
        <v>19</v>
      </c>
      <c r="D54" s="106">
        <v>50</v>
      </c>
      <c r="E54" s="106"/>
      <c r="F54" s="106">
        <v>50</v>
      </c>
      <c r="G54" s="106">
        <v>8</v>
      </c>
      <c r="H54" s="100" t="s">
        <v>986</v>
      </c>
      <c r="I54" s="100"/>
      <c r="J54" s="101"/>
      <c r="K54" s="102">
        <v>0</v>
      </c>
      <c r="L54" s="102">
        <v>16</v>
      </c>
      <c r="M54" s="103" t="s">
        <v>906</v>
      </c>
      <c r="N54" s="102" t="s">
        <v>907</v>
      </c>
      <c r="O54" s="104" t="s">
        <v>915</v>
      </c>
      <c r="P54" s="102">
        <v>0.01</v>
      </c>
      <c r="Q54" s="102">
        <v>0</v>
      </c>
      <c r="R54" s="102" t="s">
        <v>909</v>
      </c>
      <c r="S54" s="102"/>
      <c r="T54" s="102"/>
      <c r="U54" s="102"/>
      <c r="V54" s="102"/>
      <c r="W54" s="75"/>
      <c r="X54" s="75"/>
      <c r="Y54" s="102"/>
      <c r="Z54" s="103" t="s">
        <v>912</v>
      </c>
      <c r="AA54" s="103" t="s">
        <v>958</v>
      </c>
      <c r="AB54" s="103"/>
      <c r="AC54" s="103"/>
      <c r="AD54" s="81"/>
    </row>
    <row r="55" spans="1:30" ht="14.25" x14ac:dyDescent="0.15">
      <c r="A55" s="107"/>
      <c r="B55" s="107"/>
      <c r="C55" s="107"/>
      <c r="D55" s="107"/>
      <c r="E55" s="107"/>
      <c r="F55" s="107"/>
      <c r="G55" s="107"/>
      <c r="H55" s="100" t="s">
        <v>987</v>
      </c>
      <c r="I55" s="100"/>
      <c r="J55" s="101"/>
      <c r="K55" s="102">
        <v>16</v>
      </c>
      <c r="L55" s="102">
        <v>16</v>
      </c>
      <c r="M55" s="103" t="s">
        <v>906</v>
      </c>
      <c r="N55" s="102" t="s">
        <v>907</v>
      </c>
      <c r="O55" s="104" t="s">
        <v>915</v>
      </c>
      <c r="P55" s="102">
        <v>0.01</v>
      </c>
      <c r="Q55" s="102">
        <v>0</v>
      </c>
      <c r="R55" s="102" t="s">
        <v>909</v>
      </c>
      <c r="S55" s="102"/>
      <c r="T55" s="102" t="e">
        <f t="shared" ref="T55:T56" si="5">IF(OR(M55="",M55="Enum"),"",MID(O55,FIND(",",O55)+1,FIND("}",O55)-FIND(",",O55)-1))</f>
        <v>#VALUE!</v>
      </c>
      <c r="U55" s="102"/>
      <c r="V55" s="102"/>
      <c r="W55" s="75"/>
      <c r="X55" s="75"/>
      <c r="Y55" s="102"/>
      <c r="Z55" s="103" t="s">
        <v>912</v>
      </c>
      <c r="AA55" s="103" t="s">
        <v>958</v>
      </c>
      <c r="AB55" s="103"/>
      <c r="AC55" s="103"/>
      <c r="AD55" s="81"/>
    </row>
    <row r="56" spans="1:30" ht="14.25" x14ac:dyDescent="0.15">
      <c r="A56" s="107"/>
      <c r="B56" s="107"/>
      <c r="C56" s="107"/>
      <c r="D56" s="107"/>
      <c r="E56" s="107"/>
      <c r="F56" s="107"/>
      <c r="G56" s="107"/>
      <c r="H56" s="100" t="s">
        <v>988</v>
      </c>
      <c r="I56" s="100"/>
      <c r="J56" s="101"/>
      <c r="K56" s="102">
        <v>32</v>
      </c>
      <c r="L56" s="102">
        <v>16</v>
      </c>
      <c r="M56" s="103" t="s">
        <v>906</v>
      </c>
      <c r="N56" s="102" t="s">
        <v>907</v>
      </c>
      <c r="O56" s="104" t="s">
        <v>915</v>
      </c>
      <c r="P56" s="102">
        <v>0.01</v>
      </c>
      <c r="Q56" s="102">
        <v>0</v>
      </c>
      <c r="R56" s="102" t="s">
        <v>916</v>
      </c>
      <c r="S56" s="102"/>
      <c r="T56" s="102" t="e">
        <f t="shared" si="5"/>
        <v>#VALUE!</v>
      </c>
      <c r="U56" s="102"/>
      <c r="V56" s="102"/>
      <c r="W56" s="75"/>
      <c r="X56" s="75"/>
      <c r="Y56" s="102"/>
      <c r="Z56" s="103" t="s">
        <v>912</v>
      </c>
      <c r="AA56" s="103" t="s">
        <v>958</v>
      </c>
      <c r="AB56" s="103"/>
      <c r="AC56" s="103"/>
      <c r="AD56" s="81"/>
    </row>
    <row r="57" spans="1:30" ht="14.25" x14ac:dyDescent="0.15">
      <c r="A57" s="108"/>
      <c r="B57" s="108"/>
      <c r="C57" s="108"/>
      <c r="D57" s="108"/>
      <c r="E57" s="108"/>
      <c r="F57" s="108"/>
      <c r="G57" s="108"/>
      <c r="H57" s="100" t="s">
        <v>989</v>
      </c>
      <c r="I57" s="100"/>
      <c r="J57" s="101"/>
      <c r="K57" s="102">
        <v>48</v>
      </c>
      <c r="L57" s="102">
        <v>16</v>
      </c>
      <c r="M57" s="103" t="s">
        <v>906</v>
      </c>
      <c r="N57" s="102" t="s">
        <v>907</v>
      </c>
      <c r="O57" s="104" t="s">
        <v>915</v>
      </c>
      <c r="P57" s="102">
        <v>0.01</v>
      </c>
      <c r="Q57" s="102">
        <v>0</v>
      </c>
      <c r="R57" s="102" t="s">
        <v>916</v>
      </c>
      <c r="S57" s="102"/>
      <c r="T57" s="102"/>
      <c r="U57" s="102"/>
      <c r="V57" s="102"/>
      <c r="W57" s="75"/>
      <c r="X57" s="75"/>
      <c r="Y57" s="102"/>
      <c r="Z57" s="103" t="s">
        <v>912</v>
      </c>
      <c r="AA57" s="103" t="s">
        <v>958</v>
      </c>
      <c r="AB57" s="103"/>
      <c r="AC57" s="103"/>
      <c r="AD57" s="81"/>
    </row>
    <row r="58" spans="1:30" ht="14.25" x14ac:dyDescent="0.15">
      <c r="A58" s="106" t="s">
        <v>991</v>
      </c>
      <c r="B58" s="106" t="s">
        <v>985</v>
      </c>
      <c r="C58" s="106" t="s">
        <v>19</v>
      </c>
      <c r="D58" s="106">
        <v>50</v>
      </c>
      <c r="E58" s="106"/>
      <c r="F58" s="106">
        <v>50</v>
      </c>
      <c r="G58" s="106">
        <v>8</v>
      </c>
      <c r="H58" s="100" t="s">
        <v>992</v>
      </c>
      <c r="I58" s="100"/>
      <c r="J58" s="101"/>
      <c r="K58" s="102">
        <v>0</v>
      </c>
      <c r="L58" s="102">
        <v>16</v>
      </c>
      <c r="M58" s="103" t="s">
        <v>906</v>
      </c>
      <c r="N58" s="102" t="s">
        <v>907</v>
      </c>
      <c r="O58" s="104" t="s">
        <v>915</v>
      </c>
      <c r="P58" s="102">
        <v>0.01</v>
      </c>
      <c r="Q58" s="102">
        <v>0</v>
      </c>
      <c r="R58" s="102" t="s">
        <v>909</v>
      </c>
      <c r="S58" s="102"/>
      <c r="T58" s="102"/>
      <c r="U58" s="102"/>
      <c r="V58" s="102"/>
      <c r="W58" s="75"/>
      <c r="X58" s="75"/>
      <c r="Y58" s="102"/>
      <c r="Z58" s="103" t="s">
        <v>912</v>
      </c>
      <c r="AA58" s="103" t="s">
        <v>958</v>
      </c>
      <c r="AB58" s="103"/>
      <c r="AC58" s="103"/>
      <c r="AD58" s="81"/>
    </row>
    <row r="59" spans="1:30" ht="14.25" x14ac:dyDescent="0.15">
      <c r="A59" s="107"/>
      <c r="B59" s="107"/>
      <c r="C59" s="107"/>
      <c r="D59" s="107"/>
      <c r="E59" s="107"/>
      <c r="F59" s="107"/>
      <c r="G59" s="107"/>
      <c r="H59" s="100" t="s">
        <v>993</v>
      </c>
      <c r="I59" s="100"/>
      <c r="J59" s="101"/>
      <c r="K59" s="102">
        <v>16</v>
      </c>
      <c r="L59" s="102">
        <v>16</v>
      </c>
      <c r="M59" s="103" t="s">
        <v>906</v>
      </c>
      <c r="N59" s="102" t="s">
        <v>907</v>
      </c>
      <c r="O59" s="104" t="s">
        <v>915</v>
      </c>
      <c r="P59" s="102">
        <v>0.01</v>
      </c>
      <c r="Q59" s="102">
        <v>0</v>
      </c>
      <c r="R59" s="102" t="s">
        <v>909</v>
      </c>
      <c r="S59" s="102"/>
      <c r="T59" s="102" t="e">
        <f t="shared" ref="T59:T60" si="6">IF(OR(M59="",M59="Enum"),"",MID(O59,FIND(",",O59)+1,FIND("}",O59)-FIND(",",O59)-1))</f>
        <v>#VALUE!</v>
      </c>
      <c r="U59" s="102"/>
      <c r="V59" s="102"/>
      <c r="W59" s="75"/>
      <c r="X59" s="75"/>
      <c r="Y59" s="102"/>
      <c r="Z59" s="103" t="s">
        <v>912</v>
      </c>
      <c r="AA59" s="103" t="s">
        <v>958</v>
      </c>
      <c r="AB59" s="103"/>
      <c r="AC59" s="103"/>
      <c r="AD59" s="81"/>
    </row>
    <row r="60" spans="1:30" ht="14.25" x14ac:dyDescent="0.15">
      <c r="A60" s="107"/>
      <c r="B60" s="107"/>
      <c r="C60" s="107"/>
      <c r="D60" s="107"/>
      <c r="E60" s="107"/>
      <c r="F60" s="107"/>
      <c r="G60" s="107"/>
      <c r="H60" s="100" t="s">
        <v>994</v>
      </c>
      <c r="I60" s="100"/>
      <c r="J60" s="101"/>
      <c r="K60" s="102">
        <v>32</v>
      </c>
      <c r="L60" s="102">
        <v>16</v>
      </c>
      <c r="M60" s="103" t="s">
        <v>906</v>
      </c>
      <c r="N60" s="102" t="s">
        <v>907</v>
      </c>
      <c r="O60" s="104" t="s">
        <v>915</v>
      </c>
      <c r="P60" s="102">
        <v>0.01</v>
      </c>
      <c r="Q60" s="102">
        <v>0</v>
      </c>
      <c r="R60" s="102" t="s">
        <v>916</v>
      </c>
      <c r="S60" s="102"/>
      <c r="T60" s="102" t="e">
        <f t="shared" si="6"/>
        <v>#VALUE!</v>
      </c>
      <c r="U60" s="102"/>
      <c r="V60" s="102"/>
      <c r="W60" s="75"/>
      <c r="X60" s="75"/>
      <c r="Y60" s="102"/>
      <c r="Z60" s="103" t="s">
        <v>912</v>
      </c>
      <c r="AA60" s="103" t="s">
        <v>958</v>
      </c>
      <c r="AB60" s="103"/>
      <c r="AC60" s="103"/>
      <c r="AD60" s="81"/>
    </row>
    <row r="61" spans="1:30" ht="14.25" x14ac:dyDescent="0.15">
      <c r="A61" s="108"/>
      <c r="B61" s="108"/>
      <c r="C61" s="108"/>
      <c r="D61" s="108"/>
      <c r="E61" s="108"/>
      <c r="F61" s="108"/>
      <c r="G61" s="108"/>
      <c r="H61" s="100" t="s">
        <v>995</v>
      </c>
      <c r="I61" s="100"/>
      <c r="J61" s="101"/>
      <c r="K61" s="102">
        <v>48</v>
      </c>
      <c r="L61" s="102">
        <v>16</v>
      </c>
      <c r="M61" s="103" t="s">
        <v>906</v>
      </c>
      <c r="N61" s="102" t="s">
        <v>907</v>
      </c>
      <c r="O61" s="104" t="s">
        <v>915</v>
      </c>
      <c r="P61" s="102">
        <v>0.01</v>
      </c>
      <c r="Q61" s="102">
        <v>0</v>
      </c>
      <c r="R61" s="102" t="s">
        <v>916</v>
      </c>
      <c r="S61" s="102"/>
      <c r="T61" s="102"/>
      <c r="U61" s="102"/>
      <c r="V61" s="102"/>
      <c r="W61" s="75"/>
      <c r="X61" s="75"/>
      <c r="Y61" s="102"/>
      <c r="Z61" s="103" t="s">
        <v>912</v>
      </c>
      <c r="AA61" s="103" t="s">
        <v>958</v>
      </c>
      <c r="AB61" s="103"/>
      <c r="AC61" s="103"/>
      <c r="AD61" s="81"/>
    </row>
    <row r="62" spans="1:30" ht="14.25" x14ac:dyDescent="0.15">
      <c r="A62" s="102"/>
      <c r="B62" s="102"/>
      <c r="C62" s="102"/>
      <c r="D62" s="102"/>
      <c r="E62" s="103"/>
      <c r="F62" s="102"/>
      <c r="G62" s="102"/>
      <c r="H62" s="100"/>
      <c r="I62" s="100"/>
      <c r="J62" s="101"/>
      <c r="K62" s="102"/>
      <c r="L62" s="102"/>
      <c r="M62" s="103"/>
      <c r="N62" s="102"/>
      <c r="O62" s="104"/>
      <c r="P62" s="102"/>
      <c r="Q62" s="102"/>
      <c r="R62" s="102"/>
      <c r="S62" s="102"/>
      <c r="T62" s="102" t="str">
        <f t="shared" si="0"/>
        <v/>
      </c>
      <c r="U62" s="102"/>
      <c r="V62" s="102"/>
      <c r="W62" s="75"/>
      <c r="X62" s="75"/>
      <c r="Y62" s="102"/>
      <c r="Z62" s="103"/>
      <c r="AA62" s="103"/>
      <c r="AB62" s="103"/>
      <c r="AC62" s="103"/>
      <c r="AD62" s="81"/>
    </row>
    <row r="63" spans="1:30" ht="14.25" x14ac:dyDescent="0.15">
      <c r="A63" s="102"/>
      <c r="B63" s="102"/>
      <c r="C63" s="102"/>
      <c r="D63" s="102"/>
      <c r="E63" s="103"/>
      <c r="F63" s="102"/>
      <c r="G63" s="102"/>
      <c r="H63" s="100"/>
      <c r="I63" s="105"/>
      <c r="J63" s="101"/>
      <c r="K63" s="102"/>
      <c r="L63" s="102"/>
      <c r="M63" s="103"/>
      <c r="N63" s="102"/>
      <c r="O63" s="104"/>
      <c r="P63" s="102"/>
      <c r="Q63" s="102"/>
      <c r="R63" s="102"/>
      <c r="S63" s="102"/>
      <c r="T63" s="102" t="str">
        <f t="shared" si="0"/>
        <v/>
      </c>
      <c r="U63" s="102"/>
      <c r="V63" s="102"/>
      <c r="W63" s="75"/>
      <c r="X63" s="75"/>
      <c r="Y63" s="102"/>
      <c r="Z63" s="103"/>
      <c r="AA63" s="103"/>
      <c r="AB63" s="103"/>
      <c r="AC63" s="103"/>
      <c r="AD63" s="81"/>
    </row>
    <row r="64" spans="1:30" ht="14.25" x14ac:dyDescent="0.15">
      <c r="A64" s="102"/>
      <c r="B64" s="102"/>
      <c r="C64" s="102"/>
      <c r="D64" s="102"/>
      <c r="E64" s="103"/>
      <c r="F64" s="102"/>
      <c r="G64" s="102"/>
      <c r="H64" s="100"/>
      <c r="I64" s="105"/>
      <c r="J64" s="101"/>
      <c r="K64" s="102"/>
      <c r="L64" s="102"/>
      <c r="M64" s="103"/>
      <c r="N64" s="102"/>
      <c r="O64" s="104"/>
      <c r="P64" s="102"/>
      <c r="Q64" s="102"/>
      <c r="R64" s="102"/>
      <c r="S64" s="102"/>
      <c r="T64" s="102" t="str">
        <f t="shared" si="0"/>
        <v/>
      </c>
      <c r="U64" s="102"/>
      <c r="V64" s="102"/>
      <c r="W64" s="75"/>
      <c r="X64" s="75"/>
      <c r="Y64" s="102"/>
      <c r="Z64" s="103"/>
      <c r="AA64" s="103"/>
      <c r="AB64" s="103"/>
      <c r="AC64" s="103"/>
      <c r="AD64" s="81"/>
    </row>
    <row r="65" spans="1:30" ht="14.25" x14ac:dyDescent="0.15">
      <c r="A65" s="102"/>
      <c r="B65" s="102"/>
      <c r="C65" s="102"/>
      <c r="D65" s="102"/>
      <c r="E65" s="103"/>
      <c r="F65" s="102"/>
      <c r="G65" s="102"/>
      <c r="H65" s="100"/>
      <c r="I65" s="105"/>
      <c r="J65" s="101"/>
      <c r="K65" s="102"/>
      <c r="L65" s="102"/>
      <c r="M65" s="103"/>
      <c r="N65" s="102"/>
      <c r="O65" s="104"/>
      <c r="P65" s="102"/>
      <c r="Q65" s="102"/>
      <c r="R65" s="102"/>
      <c r="S65" s="102"/>
      <c r="T65" s="102" t="str">
        <f t="shared" si="0"/>
        <v/>
      </c>
      <c r="U65" s="102"/>
      <c r="V65" s="102"/>
      <c r="W65" s="75"/>
      <c r="X65" s="75"/>
      <c r="Y65" s="102"/>
      <c r="Z65" s="103"/>
      <c r="AA65" s="103"/>
      <c r="AB65" s="103"/>
      <c r="AC65" s="103"/>
      <c r="AD65" s="81"/>
    </row>
    <row r="66" spans="1:30" ht="14.25" x14ac:dyDescent="0.15">
      <c r="A66" s="102"/>
      <c r="B66" s="102"/>
      <c r="C66" s="102"/>
      <c r="D66" s="102"/>
      <c r="E66" s="103"/>
      <c r="F66" s="102"/>
      <c r="G66" s="102"/>
      <c r="H66" s="100"/>
      <c r="I66" s="105"/>
      <c r="J66" s="101"/>
      <c r="K66" s="102"/>
      <c r="L66" s="102"/>
      <c r="M66" s="103"/>
      <c r="N66" s="102"/>
      <c r="O66" s="104"/>
      <c r="P66" s="102"/>
      <c r="Q66" s="102"/>
      <c r="R66" s="102"/>
      <c r="S66" s="102"/>
      <c r="T66" s="102" t="str">
        <f t="shared" si="0"/>
        <v/>
      </c>
      <c r="U66" s="102"/>
      <c r="V66" s="102"/>
      <c r="W66" s="75"/>
      <c r="X66" s="75"/>
      <c r="Y66" s="102"/>
      <c r="Z66" s="103"/>
      <c r="AA66" s="103"/>
      <c r="AB66" s="103"/>
      <c r="AC66" s="103"/>
      <c r="AD66" s="81"/>
    </row>
    <row r="67" spans="1:30" ht="14.25" x14ac:dyDescent="0.15">
      <c r="A67" s="102"/>
      <c r="B67" s="102"/>
      <c r="C67" s="102"/>
      <c r="D67" s="102"/>
      <c r="E67" s="103"/>
      <c r="F67" s="102"/>
      <c r="G67" s="102"/>
      <c r="H67" s="100"/>
      <c r="I67" s="100"/>
      <c r="J67" s="101"/>
      <c r="K67" s="102"/>
      <c r="L67" s="102"/>
      <c r="M67" s="103"/>
      <c r="N67" s="102"/>
      <c r="O67" s="104"/>
      <c r="P67" s="102"/>
      <c r="Q67" s="102"/>
      <c r="R67" s="102"/>
      <c r="S67" s="102"/>
      <c r="T67" s="102" t="str">
        <f t="shared" si="0"/>
        <v/>
      </c>
      <c r="U67" s="102"/>
      <c r="V67" s="102"/>
      <c r="W67" s="75"/>
      <c r="X67" s="75"/>
      <c r="Y67" s="102"/>
      <c r="Z67" s="103"/>
      <c r="AA67" s="103"/>
      <c r="AB67" s="103"/>
      <c r="AC67" s="103"/>
      <c r="AD67" s="81"/>
    </row>
    <row r="68" spans="1:30" ht="14.25" x14ac:dyDescent="0.15">
      <c r="A68" s="102"/>
      <c r="B68" s="102"/>
      <c r="C68" s="102"/>
      <c r="D68" s="102"/>
      <c r="E68" s="103"/>
      <c r="F68" s="102"/>
      <c r="G68" s="102"/>
      <c r="H68" s="100"/>
      <c r="I68" s="105"/>
      <c r="J68" s="101"/>
      <c r="K68" s="102"/>
      <c r="L68" s="102"/>
      <c r="M68" s="103"/>
      <c r="N68" s="102"/>
      <c r="O68" s="104"/>
      <c r="P68" s="102"/>
      <c r="Q68" s="102"/>
      <c r="R68" s="102"/>
      <c r="S68" s="102"/>
      <c r="T68" s="102" t="str">
        <f t="shared" si="0"/>
        <v/>
      </c>
      <c r="U68" s="102"/>
      <c r="V68" s="102"/>
      <c r="W68" s="75"/>
      <c r="X68" s="75"/>
      <c r="Y68" s="102"/>
      <c r="Z68" s="103"/>
      <c r="AA68" s="103"/>
      <c r="AB68" s="103"/>
      <c r="AC68" s="103"/>
      <c r="AD68" s="81"/>
    </row>
    <row r="69" spans="1:30" ht="14.25" x14ac:dyDescent="0.15">
      <c r="A69" s="102"/>
      <c r="B69" s="102"/>
      <c r="C69" s="102"/>
      <c r="D69" s="102"/>
      <c r="E69" s="103"/>
      <c r="F69" s="102"/>
      <c r="G69" s="102"/>
      <c r="H69" s="100"/>
      <c r="I69" s="100"/>
      <c r="J69" s="101"/>
      <c r="K69" s="102"/>
      <c r="L69" s="102"/>
      <c r="M69" s="103"/>
      <c r="N69" s="102"/>
      <c r="O69" s="104"/>
      <c r="P69" s="102"/>
      <c r="Q69" s="102"/>
      <c r="R69" s="102"/>
      <c r="S69" s="102"/>
      <c r="T69" s="102" t="str">
        <f t="shared" si="0"/>
        <v/>
      </c>
      <c r="U69" s="102"/>
      <c r="V69" s="102"/>
      <c r="W69" s="75"/>
      <c r="X69" s="75"/>
      <c r="Y69" s="102"/>
      <c r="Z69" s="103"/>
      <c r="AA69" s="103"/>
      <c r="AB69" s="103"/>
      <c r="AC69" s="103"/>
      <c r="AD69" s="81"/>
    </row>
    <row r="70" spans="1:30" ht="14.25" x14ac:dyDescent="0.15">
      <c r="A70" s="102"/>
      <c r="B70" s="102"/>
      <c r="C70" s="102"/>
      <c r="D70" s="102"/>
      <c r="E70" s="103"/>
      <c r="F70" s="102"/>
      <c r="G70" s="102"/>
      <c r="H70" s="100"/>
      <c r="I70" s="100"/>
      <c r="J70" s="101"/>
      <c r="K70" s="102"/>
      <c r="L70" s="102"/>
      <c r="M70" s="103"/>
      <c r="N70" s="102"/>
      <c r="O70" s="104"/>
      <c r="P70" s="102"/>
      <c r="Q70" s="102"/>
      <c r="R70" s="102"/>
      <c r="S70" s="102"/>
      <c r="T70" s="102" t="str">
        <f t="shared" si="0"/>
        <v/>
      </c>
      <c r="U70" s="102"/>
      <c r="V70" s="102"/>
      <c r="W70" s="75"/>
      <c r="X70" s="75"/>
      <c r="Y70" s="102"/>
      <c r="Z70" s="103"/>
      <c r="AA70" s="103"/>
      <c r="AB70" s="103"/>
      <c r="AC70" s="103"/>
      <c r="AD70" s="81"/>
    </row>
    <row r="71" spans="1:30" ht="14.25" x14ac:dyDescent="0.15">
      <c r="A71" s="102"/>
      <c r="B71" s="102"/>
      <c r="C71" s="102"/>
      <c r="D71" s="102"/>
      <c r="E71" s="103"/>
      <c r="F71" s="102"/>
      <c r="G71" s="102"/>
      <c r="H71" s="100"/>
      <c r="I71" s="100"/>
      <c r="J71" s="101"/>
      <c r="K71" s="102"/>
      <c r="L71" s="102"/>
      <c r="M71" s="103"/>
      <c r="N71" s="102"/>
      <c r="O71" s="104"/>
      <c r="P71" s="102"/>
      <c r="Q71" s="102"/>
      <c r="R71" s="102"/>
      <c r="S71" s="102"/>
      <c r="T71" s="102" t="str">
        <f t="shared" si="0"/>
        <v/>
      </c>
      <c r="U71" s="102"/>
      <c r="V71" s="102"/>
      <c r="W71" s="75"/>
      <c r="X71" s="75"/>
      <c r="Y71" s="102"/>
      <c r="Z71" s="103"/>
      <c r="AA71" s="103"/>
      <c r="AB71" s="103"/>
      <c r="AC71" s="103"/>
      <c r="AD71" s="81"/>
    </row>
    <row r="72" spans="1:30" ht="14.25" x14ac:dyDescent="0.15">
      <c r="A72" s="102"/>
      <c r="B72" s="102"/>
      <c r="C72" s="102"/>
      <c r="D72" s="102"/>
      <c r="E72" s="103"/>
      <c r="F72" s="102"/>
      <c r="G72" s="102"/>
      <c r="H72" s="100"/>
      <c r="I72" s="100"/>
      <c r="J72" s="101"/>
      <c r="K72" s="102"/>
      <c r="L72" s="102"/>
      <c r="M72" s="103"/>
      <c r="N72" s="102"/>
      <c r="O72" s="104"/>
      <c r="P72" s="102"/>
      <c r="Q72" s="102"/>
      <c r="R72" s="102"/>
      <c r="S72" s="102"/>
      <c r="T72" s="102" t="str">
        <f t="shared" ref="T72:T99" si="7">IF(OR(M72="",M72="Enum"),"",MID(O72,FIND(",",O72)+1,FIND("}",O72)-FIND(",",O72)-1))</f>
        <v/>
      </c>
      <c r="U72" s="102"/>
      <c r="V72" s="102"/>
      <c r="W72" s="75"/>
      <c r="X72" s="75"/>
      <c r="Y72" s="102"/>
      <c r="Z72" s="103"/>
      <c r="AA72" s="103"/>
      <c r="AB72" s="103"/>
      <c r="AC72" s="103"/>
      <c r="AD72" s="81"/>
    </row>
    <row r="73" spans="1:30" ht="14.25" x14ac:dyDescent="0.15">
      <c r="A73" s="102"/>
      <c r="B73" s="102"/>
      <c r="C73" s="102"/>
      <c r="D73" s="102"/>
      <c r="E73" s="103"/>
      <c r="F73" s="102"/>
      <c r="G73" s="102"/>
      <c r="H73" s="100"/>
      <c r="I73" s="105"/>
      <c r="J73" s="101"/>
      <c r="K73" s="102"/>
      <c r="L73" s="102"/>
      <c r="M73" s="103"/>
      <c r="N73" s="102"/>
      <c r="O73" s="104"/>
      <c r="P73" s="102"/>
      <c r="Q73" s="102"/>
      <c r="R73" s="102"/>
      <c r="S73" s="102"/>
      <c r="T73" s="102" t="str">
        <f t="shared" si="7"/>
        <v/>
      </c>
      <c r="U73" s="102"/>
      <c r="V73" s="102"/>
      <c r="W73" s="75"/>
      <c r="X73" s="75"/>
      <c r="Y73" s="102"/>
      <c r="Z73" s="103"/>
      <c r="AA73" s="103"/>
      <c r="AB73" s="103"/>
      <c r="AC73" s="103"/>
      <c r="AD73" s="81"/>
    </row>
    <row r="74" spans="1:30" ht="14.25" x14ac:dyDescent="0.15">
      <c r="A74" s="102"/>
      <c r="B74" s="102"/>
      <c r="C74" s="102"/>
      <c r="D74" s="102"/>
      <c r="E74" s="103"/>
      <c r="F74" s="102"/>
      <c r="G74" s="102"/>
      <c r="H74" s="100"/>
      <c r="I74" s="100"/>
      <c r="J74" s="101"/>
      <c r="K74" s="102"/>
      <c r="L74" s="102"/>
      <c r="M74" s="103"/>
      <c r="N74" s="102"/>
      <c r="O74" s="104"/>
      <c r="P74" s="102"/>
      <c r="Q74" s="102"/>
      <c r="R74" s="102"/>
      <c r="S74" s="102"/>
      <c r="T74" s="102" t="str">
        <f t="shared" si="7"/>
        <v/>
      </c>
      <c r="U74" s="102"/>
      <c r="V74" s="102"/>
      <c r="W74" s="75"/>
      <c r="X74" s="75"/>
      <c r="Y74" s="102"/>
      <c r="Z74" s="103"/>
      <c r="AA74" s="103"/>
      <c r="AB74" s="103"/>
      <c r="AC74" s="103"/>
      <c r="AD74" s="81"/>
    </row>
    <row r="75" spans="1:30" ht="14.25" x14ac:dyDescent="0.15">
      <c r="A75" s="102"/>
      <c r="B75" s="102"/>
      <c r="C75" s="102"/>
      <c r="D75" s="102"/>
      <c r="E75" s="103"/>
      <c r="F75" s="102"/>
      <c r="G75" s="102"/>
      <c r="H75" s="100"/>
      <c r="I75" s="100"/>
      <c r="J75" s="101"/>
      <c r="K75" s="102"/>
      <c r="L75" s="102"/>
      <c r="M75" s="103"/>
      <c r="N75" s="102"/>
      <c r="O75" s="104"/>
      <c r="P75" s="102"/>
      <c r="Q75" s="102"/>
      <c r="R75" s="102"/>
      <c r="S75" s="102"/>
      <c r="T75" s="102" t="str">
        <f t="shared" si="7"/>
        <v/>
      </c>
      <c r="U75" s="102"/>
      <c r="V75" s="102"/>
      <c r="W75" s="75"/>
      <c r="X75" s="75"/>
      <c r="Y75" s="102"/>
      <c r="Z75" s="103"/>
      <c r="AA75" s="103"/>
      <c r="AB75" s="103"/>
      <c r="AC75" s="103"/>
      <c r="AD75" s="81"/>
    </row>
    <row r="76" spans="1:30" ht="14.25" x14ac:dyDescent="0.15">
      <c r="A76" s="102"/>
      <c r="B76" s="102"/>
      <c r="C76" s="102"/>
      <c r="D76" s="102"/>
      <c r="E76" s="103"/>
      <c r="F76" s="102"/>
      <c r="G76" s="102"/>
      <c r="H76" s="100"/>
      <c r="I76" s="100"/>
      <c r="J76" s="101"/>
      <c r="K76" s="102"/>
      <c r="L76" s="102"/>
      <c r="M76" s="103"/>
      <c r="N76" s="102"/>
      <c r="O76" s="104"/>
      <c r="P76" s="102"/>
      <c r="Q76" s="102"/>
      <c r="R76" s="102"/>
      <c r="S76" s="102"/>
      <c r="T76" s="102" t="str">
        <f t="shared" si="7"/>
        <v/>
      </c>
      <c r="U76" s="102"/>
      <c r="V76" s="102"/>
      <c r="W76" s="75"/>
      <c r="X76" s="75"/>
      <c r="Y76" s="102"/>
      <c r="Z76" s="103"/>
      <c r="AA76" s="103"/>
      <c r="AB76" s="103"/>
      <c r="AC76" s="103"/>
      <c r="AD76" s="81"/>
    </row>
    <row r="77" spans="1:30" ht="14.25" x14ac:dyDescent="0.15">
      <c r="A77" s="102"/>
      <c r="B77" s="102"/>
      <c r="C77" s="102"/>
      <c r="D77" s="102"/>
      <c r="E77" s="103"/>
      <c r="F77" s="102"/>
      <c r="G77" s="102"/>
      <c r="H77" s="100"/>
      <c r="I77" s="100"/>
      <c r="J77" s="101"/>
      <c r="K77" s="102"/>
      <c r="L77" s="102"/>
      <c r="M77" s="103"/>
      <c r="N77" s="102"/>
      <c r="O77" s="104"/>
      <c r="P77" s="102"/>
      <c r="Q77" s="102"/>
      <c r="R77" s="102"/>
      <c r="S77" s="102"/>
      <c r="T77" s="102" t="str">
        <f t="shared" si="7"/>
        <v/>
      </c>
      <c r="U77" s="102"/>
      <c r="V77" s="102"/>
      <c r="W77" s="75"/>
      <c r="X77" s="75"/>
      <c r="Y77" s="102"/>
      <c r="Z77" s="103"/>
      <c r="AA77" s="103"/>
      <c r="AB77" s="103"/>
      <c r="AC77" s="103"/>
      <c r="AD77" s="81"/>
    </row>
    <row r="78" spans="1:30" ht="14.25" x14ac:dyDescent="0.15">
      <c r="A78" s="102"/>
      <c r="B78" s="102"/>
      <c r="C78" s="102"/>
      <c r="D78" s="102"/>
      <c r="E78" s="103"/>
      <c r="F78" s="102"/>
      <c r="G78" s="102"/>
      <c r="H78" s="100"/>
      <c r="I78" s="100"/>
      <c r="J78" s="101"/>
      <c r="K78" s="102"/>
      <c r="L78" s="102"/>
      <c r="M78" s="103"/>
      <c r="N78" s="102"/>
      <c r="O78" s="104"/>
      <c r="P78" s="102"/>
      <c r="Q78" s="102"/>
      <c r="R78" s="102"/>
      <c r="S78" s="102"/>
      <c r="T78" s="102" t="str">
        <f t="shared" si="7"/>
        <v/>
      </c>
      <c r="U78" s="102"/>
      <c r="V78" s="102"/>
      <c r="W78" s="75"/>
      <c r="X78" s="75"/>
      <c r="Y78" s="102"/>
      <c r="Z78" s="103"/>
      <c r="AA78" s="103"/>
      <c r="AB78" s="103"/>
      <c r="AC78" s="103"/>
      <c r="AD78" s="81"/>
    </row>
    <row r="79" spans="1:30" ht="14.25" x14ac:dyDescent="0.15">
      <c r="A79" s="102"/>
      <c r="B79" s="102"/>
      <c r="C79" s="102"/>
      <c r="D79" s="102"/>
      <c r="E79" s="103"/>
      <c r="F79" s="102"/>
      <c r="G79" s="102"/>
      <c r="H79" s="100"/>
      <c r="I79" s="105"/>
      <c r="J79" s="101"/>
      <c r="K79" s="102"/>
      <c r="L79" s="102"/>
      <c r="M79" s="103"/>
      <c r="N79" s="102"/>
      <c r="O79" s="104"/>
      <c r="P79" s="102"/>
      <c r="Q79" s="102"/>
      <c r="R79" s="102"/>
      <c r="S79" s="102"/>
      <c r="T79" s="102" t="str">
        <f t="shared" si="7"/>
        <v/>
      </c>
      <c r="U79" s="102"/>
      <c r="V79" s="102"/>
      <c r="W79" s="75"/>
      <c r="X79" s="75"/>
      <c r="Y79" s="102"/>
      <c r="Z79" s="103"/>
      <c r="AA79" s="103"/>
      <c r="AB79" s="103"/>
      <c r="AC79" s="103"/>
      <c r="AD79" s="81"/>
    </row>
    <row r="80" spans="1:30" ht="14.25" x14ac:dyDescent="0.15">
      <c r="A80" s="102"/>
      <c r="B80" s="102"/>
      <c r="C80" s="102"/>
      <c r="D80" s="102"/>
      <c r="E80" s="103"/>
      <c r="F80" s="102"/>
      <c r="G80" s="102"/>
      <c r="H80" s="100"/>
      <c r="I80" s="100"/>
      <c r="J80" s="101"/>
      <c r="K80" s="102"/>
      <c r="L80" s="102"/>
      <c r="M80" s="103"/>
      <c r="N80" s="102"/>
      <c r="O80" s="104"/>
      <c r="P80" s="102"/>
      <c r="Q80" s="102"/>
      <c r="R80" s="102"/>
      <c r="S80" s="102"/>
      <c r="T80" s="102" t="str">
        <f t="shared" si="7"/>
        <v/>
      </c>
      <c r="U80" s="102"/>
      <c r="V80" s="102"/>
      <c r="W80" s="75"/>
      <c r="X80" s="75"/>
      <c r="Y80" s="102"/>
      <c r="Z80" s="103"/>
      <c r="AA80" s="103"/>
      <c r="AB80" s="103"/>
      <c r="AC80" s="103"/>
      <c r="AD80" s="81"/>
    </row>
    <row r="81" spans="1:30" ht="14.25" x14ac:dyDescent="0.15">
      <c r="A81" s="102"/>
      <c r="B81" s="102"/>
      <c r="C81" s="102"/>
      <c r="D81" s="102"/>
      <c r="E81" s="103"/>
      <c r="F81" s="102"/>
      <c r="G81" s="102"/>
      <c r="H81" s="100"/>
      <c r="I81" s="100"/>
      <c r="J81" s="101"/>
      <c r="K81" s="102"/>
      <c r="L81" s="102"/>
      <c r="M81" s="103"/>
      <c r="N81" s="102"/>
      <c r="O81" s="104"/>
      <c r="P81" s="102"/>
      <c r="Q81" s="102"/>
      <c r="R81" s="102"/>
      <c r="S81" s="102"/>
      <c r="T81" s="102" t="str">
        <f t="shared" si="7"/>
        <v/>
      </c>
      <c r="U81" s="102"/>
      <c r="V81" s="102"/>
      <c r="W81" s="75"/>
      <c r="X81" s="75"/>
      <c r="Y81" s="102"/>
      <c r="Z81" s="103"/>
      <c r="AA81" s="103"/>
      <c r="AB81" s="103"/>
      <c r="AC81" s="103"/>
      <c r="AD81" s="81"/>
    </row>
    <row r="82" spans="1:30" ht="14.25" x14ac:dyDescent="0.15">
      <c r="A82" s="102"/>
      <c r="B82" s="102"/>
      <c r="C82" s="102"/>
      <c r="D82" s="102"/>
      <c r="E82" s="103"/>
      <c r="F82" s="102"/>
      <c r="G82" s="102"/>
      <c r="H82" s="100"/>
      <c r="I82" s="100"/>
      <c r="J82" s="101"/>
      <c r="K82" s="102"/>
      <c r="L82" s="102"/>
      <c r="M82" s="103"/>
      <c r="N82" s="102"/>
      <c r="O82" s="104"/>
      <c r="P82" s="102"/>
      <c r="Q82" s="102"/>
      <c r="R82" s="102"/>
      <c r="S82" s="102"/>
      <c r="T82" s="102" t="str">
        <f t="shared" si="7"/>
        <v/>
      </c>
      <c r="U82" s="102"/>
      <c r="V82" s="102"/>
      <c r="W82" s="75"/>
      <c r="X82" s="75"/>
      <c r="Y82" s="102"/>
      <c r="Z82" s="103"/>
      <c r="AA82" s="103"/>
      <c r="AB82" s="103"/>
      <c r="AC82" s="103"/>
      <c r="AD82" s="81"/>
    </row>
    <row r="83" spans="1:30" ht="14.25" x14ac:dyDescent="0.15">
      <c r="A83" s="102"/>
      <c r="B83" s="102"/>
      <c r="C83" s="102"/>
      <c r="D83" s="102"/>
      <c r="E83" s="103"/>
      <c r="F83" s="102"/>
      <c r="G83" s="102"/>
      <c r="H83" s="100"/>
      <c r="I83" s="100"/>
      <c r="J83" s="101"/>
      <c r="K83" s="102"/>
      <c r="L83" s="102"/>
      <c r="M83" s="103"/>
      <c r="N83" s="102"/>
      <c r="O83" s="104"/>
      <c r="P83" s="102"/>
      <c r="Q83" s="102"/>
      <c r="R83" s="102"/>
      <c r="S83" s="102"/>
      <c r="T83" s="102" t="str">
        <f t="shared" si="7"/>
        <v/>
      </c>
      <c r="U83" s="102"/>
      <c r="V83" s="102"/>
      <c r="W83" s="75"/>
      <c r="X83" s="75"/>
      <c r="Y83" s="102"/>
      <c r="Z83" s="103"/>
      <c r="AA83" s="103"/>
      <c r="AB83" s="103"/>
      <c r="AC83" s="103"/>
      <c r="AD83" s="81"/>
    </row>
    <row r="84" spans="1:30" ht="14.25" x14ac:dyDescent="0.15">
      <c r="A84" s="102"/>
      <c r="B84" s="102"/>
      <c r="C84" s="102"/>
      <c r="D84" s="102"/>
      <c r="E84" s="103"/>
      <c r="F84" s="102"/>
      <c r="G84" s="102"/>
      <c r="H84" s="100"/>
      <c r="I84" s="105"/>
      <c r="J84" s="101"/>
      <c r="K84" s="102"/>
      <c r="L84" s="102"/>
      <c r="M84" s="103"/>
      <c r="N84" s="102"/>
      <c r="O84" s="104"/>
      <c r="P84" s="102"/>
      <c r="Q84" s="102"/>
      <c r="R84" s="102"/>
      <c r="S84" s="102"/>
      <c r="T84" s="102" t="str">
        <f t="shared" si="7"/>
        <v/>
      </c>
      <c r="U84" s="102"/>
      <c r="V84" s="102"/>
      <c r="W84" s="75"/>
      <c r="X84" s="75"/>
      <c r="Y84" s="102"/>
      <c r="Z84" s="103"/>
      <c r="AA84" s="103"/>
      <c r="AB84" s="103"/>
      <c r="AC84" s="103"/>
      <c r="AD84" s="81"/>
    </row>
    <row r="85" spans="1:30" ht="14.25" x14ac:dyDescent="0.15">
      <c r="A85" s="102"/>
      <c r="B85" s="102"/>
      <c r="C85" s="102"/>
      <c r="D85" s="102"/>
      <c r="E85" s="103"/>
      <c r="F85" s="102"/>
      <c r="G85" s="102"/>
      <c r="H85" s="100"/>
      <c r="I85" s="105"/>
      <c r="J85" s="101"/>
      <c r="K85" s="102"/>
      <c r="L85" s="102"/>
      <c r="M85" s="103"/>
      <c r="N85" s="102"/>
      <c r="O85" s="104"/>
      <c r="P85" s="102"/>
      <c r="Q85" s="102"/>
      <c r="R85" s="102"/>
      <c r="S85" s="102"/>
      <c r="T85" s="102" t="str">
        <f t="shared" si="7"/>
        <v/>
      </c>
      <c r="U85" s="102"/>
      <c r="V85" s="102"/>
      <c r="W85" s="75"/>
      <c r="X85" s="75"/>
      <c r="Y85" s="102"/>
      <c r="Z85" s="103"/>
      <c r="AA85" s="103"/>
      <c r="AB85" s="103"/>
      <c r="AC85" s="103"/>
      <c r="AD85" s="81"/>
    </row>
    <row r="86" spans="1:30" ht="14.25" x14ac:dyDescent="0.15">
      <c r="A86" s="102"/>
      <c r="B86" s="102"/>
      <c r="C86" s="102"/>
      <c r="D86" s="102"/>
      <c r="E86" s="103"/>
      <c r="F86" s="102"/>
      <c r="G86" s="102"/>
      <c r="H86" s="100"/>
      <c r="I86" s="100"/>
      <c r="J86" s="101"/>
      <c r="K86" s="102"/>
      <c r="L86" s="102"/>
      <c r="M86" s="103"/>
      <c r="N86" s="102"/>
      <c r="O86" s="104"/>
      <c r="P86" s="102"/>
      <c r="Q86" s="102"/>
      <c r="R86" s="102"/>
      <c r="S86" s="102"/>
      <c r="T86" s="102" t="str">
        <f t="shared" si="7"/>
        <v/>
      </c>
      <c r="U86" s="102"/>
      <c r="V86" s="102"/>
      <c r="W86" s="75"/>
      <c r="X86" s="75"/>
      <c r="Y86" s="102"/>
      <c r="Z86" s="103"/>
      <c r="AA86" s="103"/>
      <c r="AB86" s="103"/>
      <c r="AC86" s="103"/>
      <c r="AD86" s="81"/>
    </row>
    <row r="87" spans="1:30" ht="14.25" x14ac:dyDescent="0.15">
      <c r="A87" s="102"/>
      <c r="B87" s="102"/>
      <c r="C87" s="102"/>
      <c r="D87" s="102"/>
      <c r="E87" s="103"/>
      <c r="F87" s="102"/>
      <c r="G87" s="102"/>
      <c r="H87" s="100"/>
      <c r="I87" s="100"/>
      <c r="J87" s="101"/>
      <c r="K87" s="102"/>
      <c r="L87" s="102"/>
      <c r="M87" s="103"/>
      <c r="N87" s="102"/>
      <c r="O87" s="104"/>
      <c r="P87" s="102"/>
      <c r="Q87" s="102"/>
      <c r="R87" s="102"/>
      <c r="S87" s="102"/>
      <c r="T87" s="102" t="str">
        <f t="shared" si="7"/>
        <v/>
      </c>
      <c r="U87" s="102"/>
      <c r="V87" s="102"/>
      <c r="W87" s="75"/>
      <c r="X87" s="75"/>
      <c r="Y87" s="102"/>
      <c r="Z87" s="103"/>
      <c r="AA87" s="103"/>
      <c r="AB87" s="103"/>
      <c r="AC87" s="103"/>
      <c r="AD87" s="81"/>
    </row>
    <row r="88" spans="1:30" ht="14.25" x14ac:dyDescent="0.15">
      <c r="A88" s="102"/>
      <c r="B88" s="102"/>
      <c r="C88" s="102"/>
      <c r="D88" s="102"/>
      <c r="E88" s="103"/>
      <c r="F88" s="102"/>
      <c r="G88" s="102"/>
      <c r="H88" s="100"/>
      <c r="I88" s="100"/>
      <c r="J88" s="101"/>
      <c r="K88" s="102"/>
      <c r="L88" s="102"/>
      <c r="M88" s="103"/>
      <c r="N88" s="102"/>
      <c r="O88" s="104"/>
      <c r="P88" s="102"/>
      <c r="Q88" s="102"/>
      <c r="R88" s="102"/>
      <c r="S88" s="102"/>
      <c r="T88" s="102" t="str">
        <f t="shared" si="7"/>
        <v/>
      </c>
      <c r="U88" s="102"/>
      <c r="V88" s="102"/>
      <c r="W88" s="75"/>
      <c r="X88" s="75"/>
      <c r="Y88" s="102"/>
      <c r="Z88" s="103"/>
      <c r="AA88" s="103"/>
      <c r="AB88" s="103"/>
      <c r="AC88" s="103"/>
      <c r="AD88" s="81"/>
    </row>
    <row r="89" spans="1:30" ht="14.25" x14ac:dyDescent="0.15">
      <c r="A89" s="102"/>
      <c r="B89" s="102"/>
      <c r="C89" s="102"/>
      <c r="D89" s="102"/>
      <c r="E89" s="103"/>
      <c r="F89" s="102"/>
      <c r="G89" s="102"/>
      <c r="H89" s="100"/>
      <c r="I89" s="100"/>
      <c r="J89" s="101"/>
      <c r="K89" s="102"/>
      <c r="L89" s="102"/>
      <c r="M89" s="103"/>
      <c r="N89" s="102"/>
      <c r="O89" s="104"/>
      <c r="P89" s="102"/>
      <c r="Q89" s="102"/>
      <c r="R89" s="102"/>
      <c r="S89" s="102"/>
      <c r="T89" s="102" t="str">
        <f t="shared" si="7"/>
        <v/>
      </c>
      <c r="U89" s="102"/>
      <c r="V89" s="102"/>
      <c r="W89" s="75"/>
      <c r="X89" s="75"/>
      <c r="Y89" s="102"/>
      <c r="Z89" s="103"/>
      <c r="AA89" s="103"/>
      <c r="AB89" s="103"/>
      <c r="AC89" s="103"/>
      <c r="AD89" s="81"/>
    </row>
    <row r="90" spans="1:30" ht="14.25" x14ac:dyDescent="0.15">
      <c r="A90" s="102"/>
      <c r="B90" s="102"/>
      <c r="C90" s="102"/>
      <c r="D90" s="102"/>
      <c r="E90" s="103"/>
      <c r="F90" s="102"/>
      <c r="G90" s="102"/>
      <c r="H90" s="100"/>
      <c r="I90" s="100"/>
      <c r="J90" s="101"/>
      <c r="K90" s="102"/>
      <c r="L90" s="102"/>
      <c r="M90" s="103"/>
      <c r="N90" s="102"/>
      <c r="O90" s="104"/>
      <c r="P90" s="102"/>
      <c r="Q90" s="102"/>
      <c r="R90" s="102"/>
      <c r="S90" s="102"/>
      <c r="T90" s="102" t="str">
        <f t="shared" si="7"/>
        <v/>
      </c>
      <c r="U90" s="102"/>
      <c r="V90" s="102"/>
      <c r="W90" s="75"/>
      <c r="X90" s="75"/>
      <c r="Y90" s="102"/>
      <c r="Z90" s="103"/>
      <c r="AA90" s="103"/>
      <c r="AB90" s="103"/>
      <c r="AC90" s="103"/>
      <c r="AD90" s="81"/>
    </row>
    <row r="91" spans="1:30" ht="14.25" x14ac:dyDescent="0.15">
      <c r="A91" s="102"/>
      <c r="B91" s="102"/>
      <c r="C91" s="102"/>
      <c r="D91" s="102"/>
      <c r="E91" s="103"/>
      <c r="F91" s="102"/>
      <c r="G91" s="102"/>
      <c r="H91" s="100"/>
      <c r="I91" s="100"/>
      <c r="J91" s="101"/>
      <c r="K91" s="102"/>
      <c r="L91" s="102"/>
      <c r="M91" s="103"/>
      <c r="N91" s="102"/>
      <c r="O91" s="104"/>
      <c r="P91" s="102"/>
      <c r="Q91" s="102"/>
      <c r="R91" s="102"/>
      <c r="S91" s="102"/>
      <c r="T91" s="102" t="str">
        <f t="shared" si="7"/>
        <v/>
      </c>
      <c r="U91" s="102"/>
      <c r="V91" s="102"/>
      <c r="W91" s="75"/>
      <c r="X91" s="75"/>
      <c r="Y91" s="102"/>
      <c r="Z91" s="103"/>
      <c r="AA91" s="103"/>
      <c r="AB91" s="103"/>
      <c r="AC91" s="103"/>
      <c r="AD91" s="81"/>
    </row>
    <row r="92" spans="1:30" ht="14.25" x14ac:dyDescent="0.15">
      <c r="A92" s="102"/>
      <c r="B92" s="102"/>
      <c r="C92" s="102"/>
      <c r="D92" s="102"/>
      <c r="E92" s="103"/>
      <c r="F92" s="102"/>
      <c r="G92" s="102"/>
      <c r="H92" s="100"/>
      <c r="I92" s="100"/>
      <c r="J92" s="101"/>
      <c r="K92" s="102"/>
      <c r="L92" s="102"/>
      <c r="M92" s="103"/>
      <c r="N92" s="102"/>
      <c r="O92" s="104"/>
      <c r="P92" s="102"/>
      <c r="Q92" s="102"/>
      <c r="R92" s="102"/>
      <c r="S92" s="102"/>
      <c r="T92" s="102" t="str">
        <f t="shared" si="7"/>
        <v/>
      </c>
      <c r="U92" s="102"/>
      <c r="V92" s="102"/>
      <c r="W92" s="75"/>
      <c r="X92" s="75"/>
      <c r="Y92" s="102"/>
      <c r="Z92" s="103"/>
      <c r="AA92" s="103"/>
      <c r="AB92" s="103"/>
      <c r="AC92" s="103"/>
      <c r="AD92" s="81"/>
    </row>
    <row r="93" spans="1:30" ht="14.25" x14ac:dyDescent="0.15">
      <c r="A93" s="102"/>
      <c r="B93" s="102"/>
      <c r="C93" s="102"/>
      <c r="D93" s="102"/>
      <c r="E93" s="103"/>
      <c r="F93" s="102"/>
      <c r="G93" s="102"/>
      <c r="H93" s="100"/>
      <c r="I93" s="100"/>
      <c r="J93" s="101"/>
      <c r="K93" s="102"/>
      <c r="L93" s="102"/>
      <c r="M93" s="103"/>
      <c r="N93" s="102"/>
      <c r="O93" s="104"/>
      <c r="P93" s="102"/>
      <c r="Q93" s="102"/>
      <c r="R93" s="102"/>
      <c r="S93" s="102"/>
      <c r="T93" s="102" t="str">
        <f t="shared" si="7"/>
        <v/>
      </c>
      <c r="U93" s="102"/>
      <c r="V93" s="102"/>
      <c r="W93" s="75"/>
      <c r="X93" s="75"/>
      <c r="Y93" s="102"/>
      <c r="Z93" s="103"/>
      <c r="AA93" s="103"/>
      <c r="AB93" s="103"/>
      <c r="AC93" s="103"/>
      <c r="AD93" s="81"/>
    </row>
    <row r="94" spans="1:30" ht="14.25" x14ac:dyDescent="0.15">
      <c r="A94" s="102"/>
      <c r="B94" s="102"/>
      <c r="C94" s="102"/>
      <c r="D94" s="102"/>
      <c r="E94" s="103"/>
      <c r="F94" s="102"/>
      <c r="G94" s="102"/>
      <c r="H94" s="100"/>
      <c r="I94" s="100"/>
      <c r="J94" s="101"/>
      <c r="K94" s="102"/>
      <c r="L94" s="102"/>
      <c r="M94" s="103"/>
      <c r="N94" s="102"/>
      <c r="O94" s="104"/>
      <c r="P94" s="102"/>
      <c r="Q94" s="102"/>
      <c r="R94" s="102"/>
      <c r="S94" s="102"/>
      <c r="T94" s="102" t="str">
        <f t="shared" si="7"/>
        <v/>
      </c>
      <c r="U94" s="102"/>
      <c r="V94" s="102"/>
      <c r="W94" s="75"/>
      <c r="X94" s="75"/>
      <c r="Y94" s="102"/>
      <c r="Z94" s="103"/>
      <c r="AA94" s="103"/>
      <c r="AB94" s="103"/>
      <c r="AC94" s="103"/>
      <c r="AD94" s="81"/>
    </row>
    <row r="95" spans="1:30" ht="14.25" x14ac:dyDescent="0.15">
      <c r="A95" s="102"/>
      <c r="B95" s="102"/>
      <c r="C95" s="102"/>
      <c r="D95" s="102"/>
      <c r="E95" s="103"/>
      <c r="F95" s="102"/>
      <c r="G95" s="102"/>
      <c r="H95" s="100"/>
      <c r="I95" s="100"/>
      <c r="J95" s="101"/>
      <c r="K95" s="102"/>
      <c r="L95" s="102"/>
      <c r="M95" s="103"/>
      <c r="N95" s="102"/>
      <c r="O95" s="104"/>
      <c r="P95" s="102"/>
      <c r="Q95" s="102"/>
      <c r="R95" s="102"/>
      <c r="S95" s="102"/>
      <c r="T95" s="102" t="str">
        <f t="shared" si="7"/>
        <v/>
      </c>
      <c r="U95" s="102"/>
      <c r="V95" s="102"/>
      <c r="W95" s="75"/>
      <c r="X95" s="75"/>
      <c r="Y95" s="102"/>
      <c r="Z95" s="103"/>
      <c r="AA95" s="103"/>
      <c r="AB95" s="103"/>
      <c r="AC95" s="103"/>
      <c r="AD95" s="81"/>
    </row>
    <row r="96" spans="1:30" ht="14.25" x14ac:dyDescent="0.15">
      <c r="A96" s="102"/>
      <c r="B96" s="102"/>
      <c r="C96" s="102"/>
      <c r="D96" s="102"/>
      <c r="E96" s="103"/>
      <c r="F96" s="102"/>
      <c r="G96" s="102"/>
      <c r="H96" s="100"/>
      <c r="I96" s="100"/>
      <c r="J96" s="101"/>
      <c r="K96" s="102"/>
      <c r="L96" s="102"/>
      <c r="M96" s="103"/>
      <c r="N96" s="102"/>
      <c r="O96" s="104"/>
      <c r="P96" s="102"/>
      <c r="Q96" s="102"/>
      <c r="R96" s="102"/>
      <c r="S96" s="102"/>
      <c r="T96" s="102" t="str">
        <f t="shared" si="7"/>
        <v/>
      </c>
      <c r="U96" s="102"/>
      <c r="V96" s="102"/>
      <c r="W96" s="75"/>
      <c r="X96" s="75"/>
      <c r="Y96" s="102"/>
      <c r="Z96" s="103"/>
      <c r="AA96" s="103"/>
      <c r="AB96" s="103"/>
      <c r="AC96" s="103"/>
      <c r="AD96" s="81"/>
    </row>
    <row r="97" spans="1:30" ht="14.25" x14ac:dyDescent="0.15">
      <c r="A97" s="102"/>
      <c r="B97" s="102"/>
      <c r="C97" s="102"/>
      <c r="D97" s="102"/>
      <c r="E97" s="103"/>
      <c r="F97" s="102"/>
      <c r="G97" s="102"/>
      <c r="H97" s="100"/>
      <c r="I97" s="100"/>
      <c r="J97" s="101"/>
      <c r="K97" s="102"/>
      <c r="L97" s="102"/>
      <c r="M97" s="103"/>
      <c r="N97" s="102"/>
      <c r="O97" s="104"/>
      <c r="P97" s="102"/>
      <c r="Q97" s="102"/>
      <c r="R97" s="102"/>
      <c r="S97" s="102"/>
      <c r="T97" s="102" t="str">
        <f t="shared" si="7"/>
        <v/>
      </c>
      <c r="U97" s="102"/>
      <c r="V97" s="102"/>
      <c r="W97" s="75"/>
      <c r="X97" s="75"/>
      <c r="Y97" s="102"/>
      <c r="Z97" s="103"/>
      <c r="AA97" s="103"/>
      <c r="AB97" s="103"/>
      <c r="AC97" s="103"/>
      <c r="AD97" s="81"/>
    </row>
    <row r="98" spans="1:30" ht="14.25" x14ac:dyDescent="0.15">
      <c r="A98" s="102"/>
      <c r="B98" s="102"/>
      <c r="C98" s="102"/>
      <c r="D98" s="102"/>
      <c r="E98" s="103"/>
      <c r="F98" s="102"/>
      <c r="G98" s="102"/>
      <c r="H98" s="100"/>
      <c r="I98" s="100"/>
      <c r="J98" s="101"/>
      <c r="K98" s="102"/>
      <c r="L98" s="102"/>
      <c r="M98" s="103"/>
      <c r="N98" s="102"/>
      <c r="O98" s="104"/>
      <c r="P98" s="102"/>
      <c r="Q98" s="102"/>
      <c r="R98" s="102"/>
      <c r="S98" s="102"/>
      <c r="T98" s="102" t="str">
        <f t="shared" si="7"/>
        <v/>
      </c>
      <c r="U98" s="102"/>
      <c r="V98" s="102"/>
      <c r="W98" s="75"/>
      <c r="X98" s="75"/>
      <c r="Y98" s="102"/>
      <c r="Z98" s="103"/>
      <c r="AA98" s="103"/>
      <c r="AB98" s="103"/>
      <c r="AC98" s="103"/>
      <c r="AD98" s="81"/>
    </row>
    <row r="99" spans="1:30" ht="14.25" x14ac:dyDescent="0.15">
      <c r="A99" s="102"/>
      <c r="B99" s="102"/>
      <c r="C99" s="102"/>
      <c r="D99" s="102"/>
      <c r="E99" s="103"/>
      <c r="F99" s="102"/>
      <c r="G99" s="102"/>
      <c r="H99" s="100"/>
      <c r="I99" s="100"/>
      <c r="J99" s="101"/>
      <c r="K99" s="102"/>
      <c r="L99" s="102"/>
      <c r="M99" s="103"/>
      <c r="N99" s="102"/>
      <c r="O99" s="104"/>
      <c r="P99" s="102"/>
      <c r="Q99" s="102"/>
      <c r="R99" s="102"/>
      <c r="S99" s="102"/>
      <c r="T99" s="102" t="str">
        <f t="shared" si="7"/>
        <v/>
      </c>
      <c r="U99" s="102"/>
      <c r="V99" s="102"/>
      <c r="W99" s="75"/>
      <c r="X99" s="75"/>
      <c r="Y99" s="102"/>
      <c r="Z99" s="103"/>
      <c r="AA99" s="103"/>
      <c r="AB99" s="103"/>
      <c r="AC99" s="103"/>
      <c r="AD99" s="81"/>
    </row>
  </sheetData>
  <protectedRanges>
    <protectedRange sqref="A1:B1" name="区域1_1_1"/>
  </protectedRanges>
  <autoFilter ref="A1:AE99" xr:uid="{00000000-0009-0000-0000-000000000000}"/>
  <mergeCells count="91">
    <mergeCell ref="G54:G57"/>
    <mergeCell ref="A58:A61"/>
    <mergeCell ref="B58:B61"/>
    <mergeCell ref="C58:C61"/>
    <mergeCell ref="D58:D61"/>
    <mergeCell ref="E58:E61"/>
    <mergeCell ref="F58:F61"/>
    <mergeCell ref="G58:G61"/>
    <mergeCell ref="D54:D57"/>
    <mergeCell ref="E54:E57"/>
    <mergeCell ref="F54:F57"/>
    <mergeCell ref="E38:E45"/>
    <mergeCell ref="D38:D45"/>
    <mergeCell ref="A38:A45"/>
    <mergeCell ref="A46:A53"/>
    <mergeCell ref="A54:A57"/>
    <mergeCell ref="B54:B57"/>
    <mergeCell ref="C54:C57"/>
    <mergeCell ref="C38:C45"/>
    <mergeCell ref="B38:B45"/>
    <mergeCell ref="B46:B53"/>
    <mergeCell ref="C46:C53"/>
    <mergeCell ref="D46:D53"/>
    <mergeCell ref="E46:E53"/>
    <mergeCell ref="G34:G37"/>
    <mergeCell ref="G38:G45"/>
    <mergeCell ref="F38:F45"/>
    <mergeCell ref="F34:F37"/>
    <mergeCell ref="F46:F53"/>
    <mergeCell ref="G46:G53"/>
    <mergeCell ref="A34:A37"/>
    <mergeCell ref="B34:B37"/>
    <mergeCell ref="C34:C37"/>
    <mergeCell ref="D34:D37"/>
    <mergeCell ref="E34:E37"/>
    <mergeCell ref="G26:G29"/>
    <mergeCell ref="A30:A33"/>
    <mergeCell ref="B30:B33"/>
    <mergeCell ref="C30:C33"/>
    <mergeCell ref="D30:D33"/>
    <mergeCell ref="E30:E33"/>
    <mergeCell ref="F30:F33"/>
    <mergeCell ref="G30:G33"/>
    <mergeCell ref="A26:A29"/>
    <mergeCell ref="B26:B29"/>
    <mergeCell ref="C26:C29"/>
    <mergeCell ref="D26:D29"/>
    <mergeCell ref="E26:E29"/>
    <mergeCell ref="F26:F29"/>
    <mergeCell ref="G18:G21"/>
    <mergeCell ref="A22:A25"/>
    <mergeCell ref="B22:B25"/>
    <mergeCell ref="C22:C25"/>
    <mergeCell ref="D22:D25"/>
    <mergeCell ref="E22:E25"/>
    <mergeCell ref="F22:F25"/>
    <mergeCell ref="G22:G25"/>
    <mergeCell ref="A18:A21"/>
    <mergeCell ref="B18:B21"/>
    <mergeCell ref="C18:C21"/>
    <mergeCell ref="D18:D21"/>
    <mergeCell ref="E18:E21"/>
    <mergeCell ref="F18:F21"/>
    <mergeCell ref="G10:G13"/>
    <mergeCell ref="A14:A17"/>
    <mergeCell ref="B14:B17"/>
    <mergeCell ref="C14:C17"/>
    <mergeCell ref="D14:D17"/>
    <mergeCell ref="E14:E17"/>
    <mergeCell ref="F14:F17"/>
    <mergeCell ref="G14:G17"/>
    <mergeCell ref="A10:A13"/>
    <mergeCell ref="B10:B13"/>
    <mergeCell ref="C10:C13"/>
    <mergeCell ref="D10:D13"/>
    <mergeCell ref="E10:E13"/>
    <mergeCell ref="F10:F13"/>
    <mergeCell ref="G2:G5"/>
    <mergeCell ref="A6:A9"/>
    <mergeCell ref="B6:B9"/>
    <mergeCell ref="C6:C9"/>
    <mergeCell ref="D6:D9"/>
    <mergeCell ref="E6:E9"/>
    <mergeCell ref="F6:F9"/>
    <mergeCell ref="G6:G9"/>
    <mergeCell ref="A2:A5"/>
    <mergeCell ref="B2:B5"/>
    <mergeCell ref="C2:C5"/>
    <mergeCell ref="D2:D5"/>
    <mergeCell ref="E2:E5"/>
    <mergeCell ref="F2:F5"/>
  </mergeCells>
  <phoneticPr fontId="2" type="noConversion"/>
  <conditionalFormatting sqref="P1:T1">
    <cfRule type="containsErrors" dxfId="3" priority="2">
      <formula>ISERROR(P1)</formula>
    </cfRule>
  </conditionalFormatting>
  <conditionalFormatting sqref="D1">
    <cfRule type="containsText" dxfId="2" priority="1" operator="containsText" text="/">
      <formula>NOT(ISERROR(SEARCH("/",D1)))</formula>
    </cfRule>
  </conditionalFormatting>
  <dataValidations count="5">
    <dataValidation type="list" allowBlank="1" showInputMessage="1" showErrorMessage="1" sqref="C2 C38 C6 C10 C14 C18 C22 C26 C30 C34 C62:C99 C46 C54 C58" xr:uid="{00000000-0002-0000-0000-000000000000}">
      <formula1>"Periodic, Event,POE,NMM,DiagResponse,DiagRequest"</formula1>
    </dataValidation>
    <dataValidation type="list" allowBlank="1" showInputMessage="1" showErrorMessage="1" sqref="Y2:Y99" xr:uid="{00000000-0002-0000-0000-000001000000}">
      <formula1>"Yes, No"</formula1>
    </dataValidation>
    <dataValidation type="list" allowBlank="1" showInputMessage="1" showErrorMessage="1" sqref="M2:M99" xr:uid="{00000000-0002-0000-0000-000002000000}">
      <formula1>"Unsigned,Signed,Enum"</formula1>
    </dataValidation>
    <dataValidation type="list" allowBlank="1" showInputMessage="1" showErrorMessage="1" sqref="N2:N99" xr:uid="{00000000-0002-0000-0000-000003000000}">
      <formula1>"Intel,Moto"</formula1>
    </dataValidation>
    <dataValidation type="textLength" operator="lessThan" allowBlank="1" showInputMessage="1" showErrorMessage="1" sqref="H54:H1048576 H1:H29" xr:uid="{00000000-0002-0000-0000-000004000000}">
      <formula1>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AR375"/>
  <sheetViews>
    <sheetView zoomScale="115" zoomScaleNormal="115" workbookViewId="0">
      <pane ySplit="4" topLeftCell="A38" activePane="bottomLeft" state="frozen"/>
      <selection activeCell="I1" sqref="I1"/>
      <selection pane="bottomLeft" activeCell="C16" sqref="C16"/>
    </sheetView>
  </sheetViews>
  <sheetFormatPr defaultRowHeight="13.5" x14ac:dyDescent="0.15"/>
  <cols>
    <col min="1" max="1" width="16.625" customWidth="1"/>
    <col min="2" max="2" width="9.75" style="3" customWidth="1"/>
    <col min="3" max="3" width="14" style="3" customWidth="1"/>
    <col min="4" max="4" width="8.625" style="3" customWidth="1"/>
    <col min="5" max="5" width="9.25" style="3" customWidth="1"/>
    <col min="6" max="6" width="10.375" style="3" customWidth="1"/>
    <col min="7" max="7" width="11.125" hidden="1" customWidth="1"/>
    <col min="8" max="8" width="7.875" style="3" hidden="1" customWidth="1"/>
    <col min="9" max="9" width="8.25" style="3" hidden="1" customWidth="1"/>
    <col min="10" max="10" width="28.375" style="6" customWidth="1"/>
    <col min="11" max="11" width="24" style="6" customWidth="1"/>
    <col min="12" max="12" width="10.125" style="3" customWidth="1"/>
    <col min="13" max="13" width="6.5" style="3" customWidth="1"/>
    <col min="14" max="14" width="7.75" style="3" customWidth="1"/>
    <col min="16" max="16" width="5.875" customWidth="1"/>
    <col min="17" max="17" width="36.625" customWidth="1"/>
    <col min="18" max="20" width="8" style="3" customWidth="1"/>
    <col min="21" max="21" width="12.75" style="3" customWidth="1"/>
    <col min="22" max="22" width="11.75" style="3" customWidth="1"/>
    <col min="23" max="24" width="6" style="3" customWidth="1"/>
    <col min="25" max="25" width="6" style="36" hidden="1" customWidth="1"/>
    <col min="26" max="26" width="6.375" style="36" hidden="1" customWidth="1"/>
    <col min="27" max="27" width="6.375" style="3" customWidth="1"/>
    <col min="28" max="40" width="4.25" customWidth="1"/>
    <col min="42" max="42" width="32.5" customWidth="1"/>
  </cols>
  <sheetData>
    <row r="1" spans="1:44" x14ac:dyDescent="0.15">
      <c r="Y1" s="1" t="str">
        <f>IF(AA1="","",AA1+1)</f>
        <v/>
      </c>
      <c r="Z1" s="1" t="str">
        <f t="shared" ref="Z1" si="0">IF(Y1="","",Y1+1)</f>
        <v/>
      </c>
    </row>
    <row r="2" spans="1:44" x14ac:dyDescent="0.15">
      <c r="Y2" s="31"/>
      <c r="Z2" s="1"/>
    </row>
    <row r="3" spans="1:44" x14ac:dyDescent="0.15">
      <c r="Y3" s="31"/>
      <c r="Z3" s="1"/>
    </row>
    <row r="4" spans="1:44" s="2" customFormat="1" ht="105.75" x14ac:dyDescent="0.2">
      <c r="A4" s="11" t="s">
        <v>25</v>
      </c>
      <c r="B4" s="11" t="s">
        <v>12</v>
      </c>
      <c r="C4" s="12" t="s">
        <v>18</v>
      </c>
      <c r="D4" s="38" t="s">
        <v>0</v>
      </c>
      <c r="E4" s="39" t="s">
        <v>1</v>
      </c>
      <c r="F4" s="14" t="s">
        <v>2</v>
      </c>
      <c r="G4" s="15" t="s">
        <v>71</v>
      </c>
      <c r="H4" s="15" t="s">
        <v>72</v>
      </c>
      <c r="I4" s="11" t="s">
        <v>13</v>
      </c>
      <c r="J4" s="46" t="s">
        <v>729</v>
      </c>
      <c r="K4" s="46" t="s">
        <v>678</v>
      </c>
      <c r="L4" s="16" t="s">
        <v>14</v>
      </c>
      <c r="M4" s="17" t="s">
        <v>15</v>
      </c>
      <c r="N4" s="18" t="s">
        <v>16</v>
      </c>
      <c r="O4" s="11" t="s">
        <v>17</v>
      </c>
      <c r="P4" s="19" t="s">
        <v>507</v>
      </c>
      <c r="Q4" s="20" t="s">
        <v>3</v>
      </c>
      <c r="R4" s="21" t="s">
        <v>4</v>
      </c>
      <c r="S4" s="21" t="s">
        <v>5</v>
      </c>
      <c r="T4" s="21" t="s">
        <v>6</v>
      </c>
      <c r="U4" s="21" t="s">
        <v>7</v>
      </c>
      <c r="V4" s="21" t="s">
        <v>8</v>
      </c>
      <c r="W4" s="32" t="s">
        <v>20</v>
      </c>
      <c r="X4" s="32" t="s">
        <v>21</v>
      </c>
      <c r="Y4" s="37" t="s">
        <v>22</v>
      </c>
      <c r="Z4" s="32" t="s">
        <v>23</v>
      </c>
      <c r="AA4" s="32" t="s">
        <v>506</v>
      </c>
      <c r="AB4" s="8" t="s">
        <v>70</v>
      </c>
      <c r="AC4" s="8" t="s">
        <v>24</v>
      </c>
      <c r="AD4" s="8" t="s">
        <v>525</v>
      </c>
      <c r="AE4" s="8" t="s">
        <v>526</v>
      </c>
      <c r="AF4" s="8" t="s">
        <v>28</v>
      </c>
      <c r="AG4" s="8" t="s">
        <v>29</v>
      </c>
      <c r="AH4" s="9" t="s">
        <v>73</v>
      </c>
      <c r="AI4" s="8" t="s">
        <v>101</v>
      </c>
      <c r="AJ4" s="8" t="s">
        <v>102</v>
      </c>
      <c r="AK4" s="8" t="s">
        <v>103</v>
      </c>
      <c r="AL4" s="8" t="s">
        <v>104</v>
      </c>
      <c r="AM4" s="8" t="s">
        <v>567</v>
      </c>
      <c r="AN4" s="8" t="s">
        <v>55</v>
      </c>
      <c r="AO4" s="10" t="s">
        <v>9</v>
      </c>
      <c r="AP4" s="22" t="s">
        <v>10</v>
      </c>
      <c r="AQ4" s="13" t="s">
        <v>11</v>
      </c>
    </row>
    <row r="5" spans="1:44" ht="114" x14ac:dyDescent="0.2">
      <c r="A5" s="23" t="s">
        <v>259</v>
      </c>
      <c r="B5" s="24" t="s">
        <v>31</v>
      </c>
      <c r="C5" s="24" t="s">
        <v>611</v>
      </c>
      <c r="D5" s="24" t="s">
        <v>637</v>
      </c>
      <c r="E5" s="24" t="s">
        <v>19</v>
      </c>
      <c r="F5" s="24">
        <v>100</v>
      </c>
      <c r="G5" s="23" t="str">
        <f>IF(OR(E5="Periodic",E5="NMM",E5="DiagResponse",E5="DiagRequest"),"",IF(E5="Event",IF(ISERROR(FIND("/",F5)),IF(F5="","",F5),MID(F5,1,FIND("/",F5)-1)),IF(ISERROR(FIND("POE",E5)),"",IF(F5="","",MID(F5,1,FIND("/",F5)-1)))))</f>
        <v/>
      </c>
      <c r="H5" s="24">
        <f>IF(OR(E5="",E5="NMM",E5="Event",E5="DiagMsgResponse",E5="DiagMsgRequest"),"",IF(OR(E5="POE",E5="Periodic"),IF(ISERROR(FIND("/",F5)),IF(F5="","", F5),RIGHT(F5,LEN(F5)-FIND("/",F5)))))</f>
        <v>100</v>
      </c>
      <c r="I5" s="24">
        <v>8</v>
      </c>
      <c r="J5" s="47" t="s">
        <v>897</v>
      </c>
      <c r="K5" s="47" t="s">
        <v>679</v>
      </c>
      <c r="L5" s="24" t="s">
        <v>34</v>
      </c>
      <c r="M5" s="24">
        <v>0</v>
      </c>
      <c r="N5" s="24">
        <v>16</v>
      </c>
      <c r="O5" s="23" t="s">
        <v>36</v>
      </c>
      <c r="P5" s="24" t="s">
        <v>33</v>
      </c>
      <c r="Q5" s="25" t="s">
        <v>610</v>
      </c>
      <c r="R5" s="24" t="str">
        <f>IF(OR(O5="",O5="Enum"),"",MID(Q5,FIND("*",Q5)+1,IF(ISERROR(FIND("+",Q5,FIND("*",Q5)+2)),IF(ISERROR(FIND("-",Q5,FIND("*",Q5)+2)),IF(ISERROR(FIND("(",Q5,FIND("*",Q5)+2)),"Error",FIND("(",Q5,FIND("*",Q5)+2)-FIND("*",Q5)-1),IF(FIND("-",Q5,FIND("*",Q5)+2)&lt;FIND("(",Q5,FIND("*",Q5)+2),FIND("-",Q5,FIND("*",Q5)+2)-FIND("*",Q5)-1,FIND("(",Q5,FIND("*",Q5)+2)-FIND("*",Q5)-1)),IF(FIND("+",Q5,FIND("*",Q5)+2)&lt;FIND("(",Q5,FIND("*",Q5)+2),FIND("+",Q5,FIND("*",Q5)+2)-FIND("*",Q5)-1,IF(ISERROR(FIND("-",Q5,FIND("*",Q5)+2)),IF(ISERROR(FIND("(",Q5,FIND("*",Q5)+2)),"Error",FIND("(",Q5,FIND("*",Q5)+2)-FIND("*",Q5)-1),IF(FIND("-",Q5,FIND("*",Q5)+2)&lt;FIND("(",Q5,FIND("*",Q5)+2),FIND("-",Q5,FIND("*",Q5)+2)-FIND("*",Q5)-1,FIND("(",Q5,FIND("*",Q5)+2)-FIND("*",Q5)-1))))))</f>
        <v/>
      </c>
      <c r="S5" s="24" t="str">
        <f>IF(OR(O5="",O5="Enum"), "",IF(ISERROR(FIND("-",Q5,FIND("*",Q5)+2)),IF(ISERROR(FIND("+",Q5,FIND("*",Q5)+2)),"0",IF(FIND("+",Q5,FIND("*",Q5)+2)&lt;FIND("(",Q5,FIND("*",Q5)+2),MID(Q5,FIND("+",Q5,FIND("*",Q5)+2),FIND("(",Q5,FIND("*",Q5)+2)-FIND("+",Q5,FIND("*",Q5)+2)),"0")),IF(FIND("-",Q5,FIND("*",Q5)+2)&lt;FIND("(",Q5,FIND("*",Q5)+2),MID(Q5,FIND("-",Q5,FIND("*",Q5)+2),FIND("(",Q5,FIND("*",Q5)+2)-FIND("-",Q5,FIND("*",Q5)+2)),IF(ISERROR(FIND("+",Q5,FIND("*",Q5)+2)),"0",IF(FIND("+",Q5,FIND("*",Q5)+2)&lt;FIND("(",Q5,FIND("*",Q5)+2),MID(Q5,FIND("+",Q5,FIND("*",Q5)+2),FIND("(",Q5,FIND("*",Q5)+2)-FIND("+",Q5,FIND("*",Q5)+2)),"0")))))</f>
        <v/>
      </c>
      <c r="T5" s="24" t="str">
        <f xml:space="preserve"> IF(OR(O5="",O5="Enum"),"", MID(Q5,FIND("(",Q5)+1,FIND(")",Q5)-FIND("(",Q5)-1))</f>
        <v/>
      </c>
      <c r="U5" s="24" t="str">
        <f>IF(OR(O5="",O5="Enum"),"", MID(Q5,FIND("{",Q5)+1,FIND(",",Q5)-FIND("{",Q5)-1))</f>
        <v/>
      </c>
      <c r="V5" s="24" t="str">
        <f>IF(OR(O5="",O5="Enum"),"",MID(Q5,FIND(",",Q5)+1,FIND("}",Q5)-FIND(",",Q5)-1))</f>
        <v/>
      </c>
      <c r="W5" s="24"/>
      <c r="X5" s="24"/>
      <c r="Y5" s="26"/>
      <c r="Z5" s="26"/>
      <c r="AA5" s="24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4" t="s">
        <v>69</v>
      </c>
      <c r="AO5" s="23"/>
      <c r="AP5" s="23"/>
      <c r="AQ5" s="23"/>
      <c r="AR5" s="5"/>
    </row>
    <row r="6" spans="1:44" ht="14.25" x14ac:dyDescent="0.2">
      <c r="A6" s="23" t="s">
        <v>259</v>
      </c>
      <c r="B6" s="24" t="s">
        <v>31</v>
      </c>
      <c r="C6" s="24" t="s">
        <v>30</v>
      </c>
      <c r="D6" s="24" t="s">
        <v>637</v>
      </c>
      <c r="E6" s="24" t="s">
        <v>19</v>
      </c>
      <c r="F6" s="24">
        <v>100</v>
      </c>
      <c r="G6" s="23" t="str">
        <f t="shared" ref="G6:G106" si="1">IF(OR(E6="Periodic",E6="NMM",E6="DiagResponse",E6="DiagRequest"),"",IF(E6="Event",IF(ISERROR(FIND("/",F6)),IF(F6="","",F6),MID(F6,1,FIND("/",F6)-1)),IF(ISERROR(FIND("POE",E6)),"",IF(F6="","",MID(F6,1,FIND("/",F6)-1)))))</f>
        <v/>
      </c>
      <c r="H6" s="24">
        <f t="shared" ref="H6:H106" si="2">IF(OR(E6="",E6="NMM",E6="Event",E6="DiagMsgResponse",E6="DiagMsgRequest"),"",IF(OR(E6="POE",E6="Periodic"),IF(ISERROR(FIND("/",F6)),IF(F6="","", F6),RIGHT(F6,LEN(F6)-FIND("/",F6)))))</f>
        <v>100</v>
      </c>
      <c r="I6" s="24">
        <v>8</v>
      </c>
      <c r="J6" s="48" t="s">
        <v>898</v>
      </c>
      <c r="K6" s="48" t="s">
        <v>895</v>
      </c>
      <c r="L6" s="24" t="s">
        <v>37</v>
      </c>
      <c r="M6" s="24">
        <v>16</v>
      </c>
      <c r="N6" s="24">
        <v>16</v>
      </c>
      <c r="O6" s="23" t="s">
        <v>36</v>
      </c>
      <c r="P6" s="24" t="s">
        <v>32</v>
      </c>
      <c r="Q6" s="23"/>
      <c r="R6" s="24" t="str">
        <f t="shared" ref="R6:R106" si="3">IF(OR(O6="",O6="Enum"),"",MID(Q6,FIND("*",Q6)+1,IF(ISERROR(FIND("+",Q6,FIND("*",Q6)+2)),IF(ISERROR(FIND("-",Q6,FIND("*",Q6)+2)),IF(ISERROR(FIND("(",Q6,FIND("*",Q6)+2)),"Error",FIND("(",Q6,FIND("*",Q6)+2)-FIND("*",Q6)-1),IF(FIND("-",Q6,FIND("*",Q6)+2)&lt;FIND("(",Q6,FIND("*",Q6)+2),FIND("-",Q6,FIND("*",Q6)+2)-FIND("*",Q6)-1,FIND("(",Q6,FIND("*",Q6)+2)-FIND("*",Q6)-1)),IF(FIND("+",Q6,FIND("*",Q6)+2)&lt;FIND("(",Q6,FIND("*",Q6)+2),FIND("+",Q6,FIND("*",Q6)+2)-FIND("*",Q6)-1,IF(ISERROR(FIND("-",Q6,FIND("*",Q6)+2)),IF(ISERROR(FIND("(",Q6,FIND("*",Q6)+2)),"Error",FIND("(",Q6,FIND("*",Q6)+2)-FIND("*",Q6)-1),IF(FIND("-",Q6,FIND("*",Q6)+2)&lt;FIND("(",Q6,FIND("*",Q6)+2),FIND("-",Q6,FIND("*",Q6)+2)-FIND("*",Q6)-1,FIND("(",Q6,FIND("*",Q6)+2)-FIND("*",Q6)-1))))))</f>
        <v/>
      </c>
      <c r="S6" s="24" t="str">
        <f t="shared" ref="S6:S106" si="4">IF(OR(O6="",O6="Enum"), "",IF(ISERROR(FIND("-",Q6,FIND("*",Q6)+2)),IF(ISERROR(FIND("+",Q6,FIND("*",Q6)+2)),"0",IF(FIND("+",Q6,FIND("*",Q6)+2)&lt;FIND("(",Q6,FIND("*",Q6)+2),MID(Q6,FIND("+",Q6,FIND("*",Q6)+2),FIND("(",Q6,FIND("*",Q6)+2)-FIND("+",Q6,FIND("*",Q6)+2)),"0")),IF(FIND("-",Q6,FIND("*",Q6)+2)&lt;FIND("(",Q6,FIND("*",Q6)+2),MID(Q6,FIND("-",Q6,FIND("*",Q6)+2),FIND("(",Q6,FIND("*",Q6)+2)-FIND("-",Q6,FIND("*",Q6)+2)),IF(ISERROR(FIND("+",Q6,FIND("*",Q6)+2)),"0",IF(FIND("+",Q6,FIND("*",Q6)+2)&lt;FIND("(",Q6,FIND("*",Q6)+2),MID(Q6,FIND("+",Q6,FIND("*",Q6)+2),FIND("(",Q6,FIND("*",Q6)+2)-FIND("+",Q6,FIND("*",Q6)+2)),"0")))))</f>
        <v/>
      </c>
      <c r="T6" s="24" t="str">
        <f t="shared" ref="T6:T106" si="5" xml:space="preserve"> IF(OR(O6="",O6="Enum"),"", MID(Q6,FIND("(",Q6)+1,FIND(")",Q6)-FIND("(",Q6)-1))</f>
        <v/>
      </c>
      <c r="U6" s="24" t="str">
        <f t="shared" ref="U6:U106" si="6">IF(OR(O6="",O6="Enum"),"", MID(Q6,FIND("{",Q6)+1,FIND(",",Q6)-FIND("{",Q6)-1))</f>
        <v/>
      </c>
      <c r="V6" s="24" t="str">
        <f t="shared" ref="V6:V106" si="7">IF(OR(O6="",O6="Enum"),"",MID(Q6,FIND(",",Q6)+1,FIND("}",Q6)-FIND(",",Q6)-1))</f>
        <v/>
      </c>
      <c r="W6" s="24"/>
      <c r="X6" s="24"/>
      <c r="Y6" s="33"/>
      <c r="Z6" s="33"/>
      <c r="AA6" s="24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4" t="s">
        <v>69</v>
      </c>
      <c r="AO6" s="23"/>
      <c r="AP6" s="23" t="s">
        <v>612</v>
      </c>
      <c r="AQ6" s="23"/>
      <c r="AR6" s="5"/>
    </row>
    <row r="7" spans="1:44" s="72" customFormat="1" ht="42.75" x14ac:dyDescent="0.2">
      <c r="A7" s="66" t="s">
        <v>259</v>
      </c>
      <c r="B7" s="67" t="s">
        <v>31</v>
      </c>
      <c r="C7" s="67" t="s">
        <v>30</v>
      </c>
      <c r="D7" s="67" t="s">
        <v>637</v>
      </c>
      <c r="E7" s="67" t="s">
        <v>19</v>
      </c>
      <c r="F7" s="67">
        <v>100</v>
      </c>
      <c r="G7" s="66" t="str">
        <f t="shared" si="1"/>
        <v/>
      </c>
      <c r="H7" s="67">
        <f t="shared" si="2"/>
        <v>100</v>
      </c>
      <c r="I7" s="67">
        <v>8</v>
      </c>
      <c r="J7" s="68" t="s">
        <v>896</v>
      </c>
      <c r="K7" s="68" t="s">
        <v>684</v>
      </c>
      <c r="L7" s="67" t="s">
        <v>44</v>
      </c>
      <c r="M7" s="67">
        <v>8</v>
      </c>
      <c r="N7" s="67">
        <v>8</v>
      </c>
      <c r="O7" s="66" t="s">
        <v>38</v>
      </c>
      <c r="P7" s="67" t="s">
        <v>32</v>
      </c>
      <c r="Q7" s="69" t="s">
        <v>40</v>
      </c>
      <c r="R7" s="67" t="str">
        <f t="shared" si="3"/>
        <v>1</v>
      </c>
      <c r="S7" s="67" t="str">
        <f t="shared" si="4"/>
        <v>0</v>
      </c>
      <c r="T7" s="67" t="str">
        <f t="shared" si="5"/>
        <v>°C</v>
      </c>
      <c r="U7" s="67" t="str">
        <f t="shared" si="6"/>
        <v>-128</v>
      </c>
      <c r="V7" s="67" t="str">
        <f t="shared" si="7"/>
        <v>127</v>
      </c>
      <c r="W7" s="67">
        <v>0</v>
      </c>
      <c r="X7" s="67">
        <v>0</v>
      </c>
      <c r="Y7" s="70"/>
      <c r="Z7" s="70"/>
      <c r="AA7" s="67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7" t="s">
        <v>69</v>
      </c>
      <c r="AO7" s="66"/>
      <c r="AP7" s="66" t="s">
        <v>613</v>
      </c>
      <c r="AQ7" s="66"/>
      <c r="AR7" s="71"/>
    </row>
    <row r="8" spans="1:44" s="72" customFormat="1" ht="42.75" x14ac:dyDescent="0.2">
      <c r="A8" s="66" t="s">
        <v>259</v>
      </c>
      <c r="B8" s="67" t="s">
        <v>31</v>
      </c>
      <c r="C8" s="67" t="s">
        <v>30</v>
      </c>
      <c r="D8" s="67" t="s">
        <v>637</v>
      </c>
      <c r="E8" s="67" t="s">
        <v>19</v>
      </c>
      <c r="F8" s="67">
        <v>100</v>
      </c>
      <c r="G8" s="66" t="str">
        <f t="shared" si="1"/>
        <v/>
      </c>
      <c r="H8" s="67">
        <f t="shared" si="2"/>
        <v>100</v>
      </c>
      <c r="I8" s="67">
        <v>8</v>
      </c>
      <c r="J8" s="68" t="s">
        <v>681</v>
      </c>
      <c r="K8" s="68" t="s">
        <v>685</v>
      </c>
      <c r="L8" s="67" t="s">
        <v>45</v>
      </c>
      <c r="M8" s="67">
        <v>40</v>
      </c>
      <c r="N8" s="67">
        <v>16</v>
      </c>
      <c r="O8" s="66" t="s">
        <v>38</v>
      </c>
      <c r="P8" s="67" t="s">
        <v>32</v>
      </c>
      <c r="Q8" s="69" t="s">
        <v>558</v>
      </c>
      <c r="R8" s="67" t="str">
        <f t="shared" si="3"/>
        <v>1</v>
      </c>
      <c r="S8" s="67" t="str">
        <f t="shared" si="4"/>
        <v>0</v>
      </c>
      <c r="T8" s="67" t="str">
        <f t="shared" si="5"/>
        <v>°C</v>
      </c>
      <c r="U8" s="67" t="str">
        <f t="shared" si="6"/>
        <v>-50</v>
      </c>
      <c r="V8" s="67" t="str">
        <f t="shared" si="7"/>
        <v>250</v>
      </c>
      <c r="W8" s="67">
        <v>0</v>
      </c>
      <c r="X8" s="67">
        <v>0</v>
      </c>
      <c r="Y8" s="70"/>
      <c r="Z8" s="70"/>
      <c r="AA8" s="67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7" t="s">
        <v>69</v>
      </c>
      <c r="AO8" s="66"/>
      <c r="AP8" s="66" t="s">
        <v>614</v>
      </c>
      <c r="AQ8" s="66"/>
      <c r="AR8" s="71"/>
    </row>
    <row r="9" spans="1:44" ht="42.75" x14ac:dyDescent="0.2">
      <c r="A9" s="23" t="s">
        <v>259</v>
      </c>
      <c r="B9" s="24" t="s">
        <v>31</v>
      </c>
      <c r="C9" s="24" t="s">
        <v>42</v>
      </c>
      <c r="D9" s="24" t="s">
        <v>638</v>
      </c>
      <c r="E9" s="24" t="s">
        <v>19</v>
      </c>
      <c r="F9" s="24">
        <v>10</v>
      </c>
      <c r="G9" s="23" t="str">
        <f t="shared" si="1"/>
        <v/>
      </c>
      <c r="H9" s="24">
        <f t="shared" si="2"/>
        <v>10</v>
      </c>
      <c r="I9" s="24">
        <v>8</v>
      </c>
      <c r="J9" s="48" t="s">
        <v>899</v>
      </c>
      <c r="K9" s="48" t="s">
        <v>686</v>
      </c>
      <c r="L9" s="24" t="s">
        <v>46</v>
      </c>
      <c r="M9" s="24">
        <v>0</v>
      </c>
      <c r="N9" s="24">
        <v>32</v>
      </c>
      <c r="O9" s="23" t="s">
        <v>38</v>
      </c>
      <c r="P9" s="24" t="s">
        <v>32</v>
      </c>
      <c r="Q9" s="25" t="s">
        <v>48</v>
      </c>
      <c r="R9" s="24" t="str">
        <f t="shared" si="3"/>
        <v>1</v>
      </c>
      <c r="S9" s="24" t="str">
        <f t="shared" si="4"/>
        <v>0</v>
      </c>
      <c r="T9" s="24" t="str">
        <f t="shared" si="5"/>
        <v>rpm</v>
      </c>
      <c r="U9" s="24" t="str">
        <f t="shared" si="6"/>
        <v>-20000</v>
      </c>
      <c r="V9" s="24" t="str">
        <f t="shared" si="7"/>
        <v>20000</v>
      </c>
      <c r="W9" s="24">
        <v>0</v>
      </c>
      <c r="X9" s="24">
        <v>0</v>
      </c>
      <c r="Y9" s="33"/>
      <c r="Z9" s="33"/>
      <c r="AA9" s="24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4" t="s">
        <v>69</v>
      </c>
      <c r="AO9" s="23"/>
      <c r="AP9" s="23"/>
      <c r="AQ9" s="23"/>
      <c r="AR9" s="5"/>
    </row>
    <row r="10" spans="1:44" ht="42.75" x14ac:dyDescent="0.2">
      <c r="A10" s="23" t="s">
        <v>259</v>
      </c>
      <c r="B10" s="24" t="s">
        <v>31</v>
      </c>
      <c r="C10" s="24" t="s">
        <v>42</v>
      </c>
      <c r="D10" s="24" t="s">
        <v>638</v>
      </c>
      <c r="E10" s="24" t="s">
        <v>19</v>
      </c>
      <c r="F10" s="24">
        <v>10</v>
      </c>
      <c r="G10" s="23" t="str">
        <f t="shared" si="1"/>
        <v/>
      </c>
      <c r="H10" s="24">
        <f t="shared" si="2"/>
        <v>10</v>
      </c>
      <c r="I10" s="24">
        <v>8</v>
      </c>
      <c r="J10" s="48" t="s">
        <v>900</v>
      </c>
      <c r="K10" s="48" t="s">
        <v>687</v>
      </c>
      <c r="L10" s="24" t="s">
        <v>47</v>
      </c>
      <c r="M10" s="24">
        <v>32</v>
      </c>
      <c r="N10" s="24">
        <v>16</v>
      </c>
      <c r="O10" s="23" t="s">
        <v>38</v>
      </c>
      <c r="P10" s="24" t="s">
        <v>32</v>
      </c>
      <c r="Q10" s="25" t="s">
        <v>49</v>
      </c>
      <c r="R10" s="24" t="str">
        <f t="shared" si="3"/>
        <v>1</v>
      </c>
      <c r="S10" s="24" t="str">
        <f t="shared" si="4"/>
        <v>0</v>
      </c>
      <c r="T10" s="24" t="str">
        <f t="shared" si="5"/>
        <v>Nm</v>
      </c>
      <c r="U10" s="24" t="str">
        <f t="shared" si="6"/>
        <v>-1000</v>
      </c>
      <c r="V10" s="24" t="str">
        <f t="shared" si="7"/>
        <v>1000</v>
      </c>
      <c r="W10" s="24">
        <v>0</v>
      </c>
      <c r="X10" s="24">
        <v>0</v>
      </c>
      <c r="Y10" s="33"/>
      <c r="Z10" s="33"/>
      <c r="AA10" s="24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4" t="s">
        <v>69</v>
      </c>
      <c r="AO10" s="23"/>
      <c r="AP10" s="23"/>
      <c r="AQ10" s="23"/>
      <c r="AR10" s="5"/>
    </row>
    <row r="11" spans="1:44" ht="42.75" x14ac:dyDescent="0.2">
      <c r="A11" s="23" t="s">
        <v>259</v>
      </c>
      <c r="B11" s="24" t="s">
        <v>31</v>
      </c>
      <c r="C11" s="24" t="s">
        <v>559</v>
      </c>
      <c r="D11" s="24" t="s">
        <v>638</v>
      </c>
      <c r="E11" s="24" t="s">
        <v>19</v>
      </c>
      <c r="F11" s="24">
        <v>10</v>
      </c>
      <c r="G11" s="23" t="str">
        <f t="shared" si="1"/>
        <v/>
      </c>
      <c r="H11" s="24">
        <f t="shared" si="2"/>
        <v>10</v>
      </c>
      <c r="I11" s="24">
        <v>8</v>
      </c>
      <c r="J11" s="48" t="s">
        <v>682</v>
      </c>
      <c r="K11" s="48" t="s">
        <v>688</v>
      </c>
      <c r="L11" s="24" t="s">
        <v>50</v>
      </c>
      <c r="M11" s="24">
        <v>48</v>
      </c>
      <c r="N11" s="24">
        <v>16</v>
      </c>
      <c r="O11" s="23" t="s">
        <v>38</v>
      </c>
      <c r="P11" s="24" t="s">
        <v>32</v>
      </c>
      <c r="Q11" s="25" t="s">
        <v>51</v>
      </c>
      <c r="R11" s="24" t="str">
        <f t="shared" si="3"/>
        <v>1</v>
      </c>
      <c r="S11" s="24" t="str">
        <f t="shared" si="4"/>
        <v>0</v>
      </c>
      <c r="T11" s="24" t="str">
        <f t="shared" si="5"/>
        <v>A</v>
      </c>
      <c r="U11" s="24" t="str">
        <f t="shared" si="6"/>
        <v>-1000</v>
      </c>
      <c r="V11" s="24" t="str">
        <f t="shared" si="7"/>
        <v>1000</v>
      </c>
      <c r="W11" s="24">
        <v>0</v>
      </c>
      <c r="X11" s="24">
        <v>0</v>
      </c>
      <c r="Y11" s="33"/>
      <c r="Z11" s="33"/>
      <c r="AA11" s="24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4" t="s">
        <v>69</v>
      </c>
      <c r="AO11" s="23"/>
      <c r="AP11" s="23"/>
      <c r="AQ11" s="23"/>
      <c r="AR11" s="5"/>
    </row>
    <row r="12" spans="1:44" ht="42.75" x14ac:dyDescent="0.2">
      <c r="A12" s="23" t="s">
        <v>259</v>
      </c>
      <c r="B12" s="24" t="s">
        <v>31</v>
      </c>
      <c r="C12" s="24" t="s">
        <v>52</v>
      </c>
      <c r="D12" s="24" t="s">
        <v>639</v>
      </c>
      <c r="E12" s="24" t="s">
        <v>19</v>
      </c>
      <c r="F12" s="24">
        <v>20</v>
      </c>
      <c r="G12" s="23" t="str">
        <f t="shared" si="1"/>
        <v/>
      </c>
      <c r="H12" s="24">
        <f t="shared" si="2"/>
        <v>20</v>
      </c>
      <c r="I12" s="24">
        <v>8</v>
      </c>
      <c r="J12" s="48" t="s">
        <v>683</v>
      </c>
      <c r="K12" s="48" t="s">
        <v>689</v>
      </c>
      <c r="L12" s="24" t="s">
        <v>34</v>
      </c>
      <c r="M12" s="24">
        <v>0</v>
      </c>
      <c r="N12" s="24">
        <v>16</v>
      </c>
      <c r="O12" s="23" t="s">
        <v>53</v>
      </c>
      <c r="P12" s="24" t="s">
        <v>32</v>
      </c>
      <c r="Q12" s="25" t="s">
        <v>54</v>
      </c>
      <c r="R12" s="24" t="str">
        <f t="shared" si="3"/>
        <v>0.0625</v>
      </c>
      <c r="S12" s="24" t="str">
        <f t="shared" si="4"/>
        <v>0</v>
      </c>
      <c r="T12" s="24" t="str">
        <f t="shared" si="5"/>
        <v>V</v>
      </c>
      <c r="U12" s="24" t="str">
        <f t="shared" si="6"/>
        <v>0</v>
      </c>
      <c r="V12" s="24" t="str">
        <f t="shared" si="7"/>
        <v>4095.9375</v>
      </c>
      <c r="W12" s="24">
        <v>0</v>
      </c>
      <c r="X12" s="24">
        <v>0</v>
      </c>
      <c r="Y12" s="33"/>
      <c r="Z12" s="33"/>
      <c r="AA12" s="24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4" t="s">
        <v>69</v>
      </c>
      <c r="AO12" s="23"/>
      <c r="AP12" s="23"/>
      <c r="AQ12" s="23"/>
      <c r="AR12" s="5"/>
    </row>
    <row r="13" spans="1:44" ht="42.75" x14ac:dyDescent="0.2">
      <c r="A13" s="23" t="s">
        <v>259</v>
      </c>
      <c r="B13" s="24" t="s">
        <v>31</v>
      </c>
      <c r="C13" s="24" t="s">
        <v>52</v>
      </c>
      <c r="D13" s="24" t="s">
        <v>639</v>
      </c>
      <c r="E13" s="24" t="s">
        <v>19</v>
      </c>
      <c r="F13" s="24">
        <v>20</v>
      </c>
      <c r="G13" s="23" t="str">
        <f t="shared" si="1"/>
        <v/>
      </c>
      <c r="H13" s="24">
        <f t="shared" si="2"/>
        <v>20</v>
      </c>
      <c r="I13" s="24">
        <v>8</v>
      </c>
      <c r="J13" s="48" t="s">
        <v>690</v>
      </c>
      <c r="K13" s="48" t="s">
        <v>691</v>
      </c>
      <c r="L13" s="24" t="s">
        <v>37</v>
      </c>
      <c r="M13" s="24">
        <v>16</v>
      </c>
      <c r="N13" s="24">
        <v>16</v>
      </c>
      <c r="O13" s="23" t="s">
        <v>38</v>
      </c>
      <c r="P13" s="24" t="s">
        <v>32</v>
      </c>
      <c r="Q13" s="25" t="s">
        <v>51</v>
      </c>
      <c r="R13" s="24" t="str">
        <f t="shared" si="3"/>
        <v>1</v>
      </c>
      <c r="S13" s="24" t="str">
        <f t="shared" si="4"/>
        <v>0</v>
      </c>
      <c r="T13" s="24" t="str">
        <f t="shared" si="5"/>
        <v>A</v>
      </c>
      <c r="U13" s="24" t="str">
        <f t="shared" si="6"/>
        <v>-1000</v>
      </c>
      <c r="V13" s="24" t="str">
        <f t="shared" si="7"/>
        <v>1000</v>
      </c>
      <c r="W13" s="24">
        <v>0</v>
      </c>
      <c r="X13" s="24">
        <v>0</v>
      </c>
      <c r="Y13" s="33"/>
      <c r="Z13" s="33"/>
      <c r="AA13" s="24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4" t="s">
        <v>69</v>
      </c>
      <c r="AO13" s="23"/>
      <c r="AP13" s="23"/>
      <c r="AQ13" s="23"/>
      <c r="AR13" s="5"/>
    </row>
    <row r="14" spans="1:44" s="72" customFormat="1" ht="42.75" x14ac:dyDescent="0.2">
      <c r="A14" s="66" t="s">
        <v>259</v>
      </c>
      <c r="B14" s="67" t="s">
        <v>31</v>
      </c>
      <c r="C14" s="67" t="s">
        <v>52</v>
      </c>
      <c r="D14" s="67" t="s">
        <v>639</v>
      </c>
      <c r="E14" s="67" t="s">
        <v>19</v>
      </c>
      <c r="F14" s="67">
        <v>20</v>
      </c>
      <c r="G14" s="66" t="str">
        <f t="shared" si="1"/>
        <v/>
      </c>
      <c r="H14" s="67">
        <f t="shared" si="2"/>
        <v>20</v>
      </c>
      <c r="I14" s="67">
        <v>8</v>
      </c>
      <c r="J14" s="68" t="s">
        <v>694</v>
      </c>
      <c r="K14" s="68" t="s">
        <v>693</v>
      </c>
      <c r="L14" s="67" t="s">
        <v>47</v>
      </c>
      <c r="M14" s="67">
        <v>32</v>
      </c>
      <c r="N14" s="67">
        <v>16</v>
      </c>
      <c r="O14" s="66" t="s">
        <v>53</v>
      </c>
      <c r="P14" s="67" t="s">
        <v>32</v>
      </c>
      <c r="Q14" s="69" t="s">
        <v>563</v>
      </c>
      <c r="R14" s="67" t="str">
        <f t="shared" si="3"/>
        <v>0.003921569</v>
      </c>
      <c r="S14" s="67" t="str">
        <f t="shared" si="4"/>
        <v>0</v>
      </c>
      <c r="T14" s="67" t="str">
        <f t="shared" si="5"/>
        <v>/</v>
      </c>
      <c r="U14" s="67" t="str">
        <f t="shared" si="6"/>
        <v>0</v>
      </c>
      <c r="V14" s="67" t="str">
        <f t="shared" si="7"/>
        <v>255</v>
      </c>
      <c r="W14" s="67">
        <v>0</v>
      </c>
      <c r="X14" s="67">
        <v>0</v>
      </c>
      <c r="Y14" s="70"/>
      <c r="Z14" s="70"/>
      <c r="AA14" s="67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7" t="s">
        <v>69</v>
      </c>
      <c r="AO14" s="66"/>
      <c r="AP14" s="66" t="s">
        <v>560</v>
      </c>
      <c r="AQ14" s="66"/>
      <c r="AR14" s="71"/>
    </row>
    <row r="15" spans="1:44" s="72" customFormat="1" ht="42.75" x14ac:dyDescent="0.2">
      <c r="A15" s="66" t="s">
        <v>259</v>
      </c>
      <c r="B15" s="67" t="s">
        <v>31</v>
      </c>
      <c r="C15" s="67" t="s">
        <v>52</v>
      </c>
      <c r="D15" s="67" t="s">
        <v>639</v>
      </c>
      <c r="E15" s="67" t="s">
        <v>19</v>
      </c>
      <c r="F15" s="67">
        <v>20</v>
      </c>
      <c r="G15" s="66" t="str">
        <f t="shared" si="1"/>
        <v/>
      </c>
      <c r="H15" s="67">
        <f t="shared" si="2"/>
        <v>20</v>
      </c>
      <c r="I15" s="67">
        <v>8</v>
      </c>
      <c r="J15" s="68" t="s">
        <v>695</v>
      </c>
      <c r="K15" s="68" t="s">
        <v>692</v>
      </c>
      <c r="L15" s="67" t="s">
        <v>50</v>
      </c>
      <c r="M15" s="67">
        <v>48</v>
      </c>
      <c r="N15" s="67">
        <v>16</v>
      </c>
      <c r="O15" s="66" t="s">
        <v>53</v>
      </c>
      <c r="P15" s="67" t="s">
        <v>32</v>
      </c>
      <c r="Q15" s="69" t="s">
        <v>562</v>
      </c>
      <c r="R15" s="67" t="str">
        <f t="shared" si="3"/>
        <v>0.003921569</v>
      </c>
      <c r="S15" s="67" t="str">
        <f t="shared" si="4"/>
        <v>0</v>
      </c>
      <c r="T15" s="67" t="str">
        <f t="shared" si="5"/>
        <v>/</v>
      </c>
      <c r="U15" s="67" t="str">
        <f t="shared" si="6"/>
        <v>0</v>
      </c>
      <c r="V15" s="67" t="str">
        <f t="shared" si="7"/>
        <v>255</v>
      </c>
      <c r="W15" s="67">
        <v>0</v>
      </c>
      <c r="X15" s="67">
        <v>0</v>
      </c>
      <c r="Y15" s="70"/>
      <c r="Z15" s="70"/>
      <c r="AA15" s="67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7" t="s">
        <v>69</v>
      </c>
      <c r="AO15" s="66"/>
      <c r="AP15" s="66" t="s">
        <v>561</v>
      </c>
      <c r="AQ15" s="66"/>
      <c r="AR15" s="71"/>
    </row>
    <row r="16" spans="1:44" ht="114" x14ac:dyDescent="0.2">
      <c r="A16" s="23" t="s">
        <v>259</v>
      </c>
      <c r="B16" s="24" t="s">
        <v>60</v>
      </c>
      <c r="C16" s="24" t="s">
        <v>57</v>
      </c>
      <c r="D16" s="24" t="s">
        <v>640</v>
      </c>
      <c r="E16" s="24" t="s">
        <v>19</v>
      </c>
      <c r="F16" s="24">
        <v>100</v>
      </c>
      <c r="G16" s="23" t="str">
        <f t="shared" si="1"/>
        <v/>
      </c>
      <c r="H16" s="24">
        <f t="shared" si="2"/>
        <v>100</v>
      </c>
      <c r="I16" s="24">
        <v>8</v>
      </c>
      <c r="J16" s="47" t="s">
        <v>696</v>
      </c>
      <c r="K16" s="47" t="s">
        <v>679</v>
      </c>
      <c r="L16" s="24" t="s">
        <v>34</v>
      </c>
      <c r="M16" s="24">
        <v>0</v>
      </c>
      <c r="N16" s="24">
        <v>16</v>
      </c>
      <c r="O16" s="23" t="s">
        <v>36</v>
      </c>
      <c r="P16" s="24" t="s">
        <v>33</v>
      </c>
      <c r="Q16" s="25" t="s">
        <v>610</v>
      </c>
      <c r="R16" s="24" t="str">
        <f t="shared" si="3"/>
        <v/>
      </c>
      <c r="S16" s="24" t="str">
        <f t="shared" si="4"/>
        <v/>
      </c>
      <c r="T16" s="24" t="str">
        <f t="shared" si="5"/>
        <v/>
      </c>
      <c r="U16" s="24" t="str">
        <f t="shared" si="6"/>
        <v/>
      </c>
      <c r="V16" s="24" t="str">
        <f t="shared" si="7"/>
        <v/>
      </c>
      <c r="W16" s="24"/>
      <c r="X16" s="24"/>
      <c r="Y16" s="26"/>
      <c r="Z16" s="26"/>
      <c r="AA16" s="24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4" t="s">
        <v>69</v>
      </c>
      <c r="AO16" s="23"/>
      <c r="AP16" s="23"/>
      <c r="AQ16" s="23"/>
      <c r="AR16" s="5"/>
    </row>
    <row r="17" spans="1:44" ht="14.25" x14ac:dyDescent="0.2">
      <c r="A17" s="23" t="s">
        <v>259</v>
      </c>
      <c r="B17" s="24" t="s">
        <v>60</v>
      </c>
      <c r="C17" s="24" t="s">
        <v>57</v>
      </c>
      <c r="D17" s="24" t="s">
        <v>640</v>
      </c>
      <c r="E17" s="24" t="s">
        <v>19</v>
      </c>
      <c r="F17" s="24">
        <v>100</v>
      </c>
      <c r="G17" s="23" t="str">
        <f t="shared" si="1"/>
        <v/>
      </c>
      <c r="H17" s="24">
        <f t="shared" si="2"/>
        <v>100</v>
      </c>
      <c r="I17" s="24">
        <v>8</v>
      </c>
      <c r="J17" s="48" t="s">
        <v>697</v>
      </c>
      <c r="K17" s="48" t="s">
        <v>680</v>
      </c>
      <c r="L17" s="24" t="s">
        <v>37</v>
      </c>
      <c r="M17" s="24">
        <v>16</v>
      </c>
      <c r="N17" s="24">
        <v>16</v>
      </c>
      <c r="O17" s="23" t="s">
        <v>36</v>
      </c>
      <c r="P17" s="24" t="s">
        <v>32</v>
      </c>
      <c r="Q17" s="23"/>
      <c r="R17" s="24" t="str">
        <f t="shared" si="3"/>
        <v/>
      </c>
      <c r="S17" s="24" t="str">
        <f t="shared" si="4"/>
        <v/>
      </c>
      <c r="T17" s="24" t="str">
        <f t="shared" si="5"/>
        <v/>
      </c>
      <c r="U17" s="24" t="str">
        <f t="shared" si="6"/>
        <v/>
      </c>
      <c r="V17" s="24" t="str">
        <f t="shared" si="7"/>
        <v/>
      </c>
      <c r="W17" s="24"/>
      <c r="X17" s="24"/>
      <c r="Y17" s="33"/>
      <c r="Z17" s="33"/>
      <c r="AA17" s="24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4" t="s">
        <v>69</v>
      </c>
      <c r="AO17" s="23"/>
      <c r="AP17" s="23"/>
      <c r="AQ17" s="23"/>
      <c r="AR17" s="5"/>
    </row>
    <row r="18" spans="1:44" ht="42.75" x14ac:dyDescent="0.2">
      <c r="A18" s="23" t="s">
        <v>259</v>
      </c>
      <c r="B18" s="24" t="s">
        <v>60</v>
      </c>
      <c r="C18" s="24" t="s">
        <v>57</v>
      </c>
      <c r="D18" s="24" t="s">
        <v>640</v>
      </c>
      <c r="E18" s="24" t="s">
        <v>19</v>
      </c>
      <c r="F18" s="24">
        <v>100</v>
      </c>
      <c r="G18" s="23" t="str">
        <f t="shared" si="1"/>
        <v/>
      </c>
      <c r="H18" s="24">
        <f t="shared" si="2"/>
        <v>100</v>
      </c>
      <c r="I18" s="24">
        <v>8</v>
      </c>
      <c r="J18" s="48" t="s">
        <v>698</v>
      </c>
      <c r="K18" s="48" t="s">
        <v>684</v>
      </c>
      <c r="L18" s="24" t="s">
        <v>44</v>
      </c>
      <c r="M18" s="24">
        <v>8</v>
      </c>
      <c r="N18" s="24">
        <v>8</v>
      </c>
      <c r="O18" s="23" t="s">
        <v>38</v>
      </c>
      <c r="P18" s="24" t="s">
        <v>32</v>
      </c>
      <c r="Q18" s="25" t="s">
        <v>40</v>
      </c>
      <c r="R18" s="24" t="str">
        <f t="shared" si="3"/>
        <v>1</v>
      </c>
      <c r="S18" s="24" t="str">
        <f t="shared" si="4"/>
        <v>0</v>
      </c>
      <c r="T18" s="24" t="str">
        <f t="shared" si="5"/>
        <v>°C</v>
      </c>
      <c r="U18" s="24" t="str">
        <f t="shared" si="6"/>
        <v>-128</v>
      </c>
      <c r="V18" s="24" t="str">
        <f t="shared" si="7"/>
        <v>127</v>
      </c>
      <c r="W18" s="24">
        <v>0</v>
      </c>
      <c r="X18" s="24">
        <v>0</v>
      </c>
      <c r="Y18" s="33"/>
      <c r="Z18" s="33"/>
      <c r="AA18" s="24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4" t="s">
        <v>69</v>
      </c>
      <c r="AO18" s="23"/>
      <c r="AP18" s="23"/>
      <c r="AQ18" s="23"/>
      <c r="AR18" s="5"/>
    </row>
    <row r="19" spans="1:44" ht="42.75" x14ac:dyDescent="0.2">
      <c r="A19" s="23" t="s">
        <v>259</v>
      </c>
      <c r="B19" s="24" t="s">
        <v>60</v>
      </c>
      <c r="C19" s="24" t="s">
        <v>57</v>
      </c>
      <c r="D19" s="24" t="s">
        <v>640</v>
      </c>
      <c r="E19" s="24" t="s">
        <v>19</v>
      </c>
      <c r="F19" s="24">
        <v>100</v>
      </c>
      <c r="G19" s="23" t="str">
        <f t="shared" si="1"/>
        <v/>
      </c>
      <c r="H19" s="24">
        <f t="shared" si="2"/>
        <v>100</v>
      </c>
      <c r="I19" s="24">
        <v>8</v>
      </c>
      <c r="J19" s="48" t="s">
        <v>699</v>
      </c>
      <c r="K19" s="48" t="s">
        <v>685</v>
      </c>
      <c r="L19" s="24" t="s">
        <v>45</v>
      </c>
      <c r="M19" s="24">
        <v>40</v>
      </c>
      <c r="N19" s="24">
        <v>16</v>
      </c>
      <c r="O19" s="23" t="s">
        <v>38</v>
      </c>
      <c r="P19" s="24" t="s">
        <v>32</v>
      </c>
      <c r="Q19" s="25" t="s">
        <v>41</v>
      </c>
      <c r="R19" s="24" t="str">
        <f t="shared" si="3"/>
        <v>1</v>
      </c>
      <c r="S19" s="24" t="str">
        <f t="shared" si="4"/>
        <v>0</v>
      </c>
      <c r="T19" s="24" t="str">
        <f t="shared" si="5"/>
        <v>°C</v>
      </c>
      <c r="U19" s="24" t="str">
        <f t="shared" si="6"/>
        <v>-50</v>
      </c>
      <c r="V19" s="24" t="str">
        <f t="shared" si="7"/>
        <v>250</v>
      </c>
      <c r="W19" s="24">
        <v>0</v>
      </c>
      <c r="X19" s="24">
        <v>0</v>
      </c>
      <c r="Y19" s="33"/>
      <c r="Z19" s="33"/>
      <c r="AA19" s="24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4" t="s">
        <v>69</v>
      </c>
      <c r="AO19" s="23"/>
      <c r="AP19" s="23"/>
      <c r="AQ19" s="23"/>
      <c r="AR19" s="5"/>
    </row>
    <row r="20" spans="1:44" ht="42.75" x14ac:dyDescent="0.2">
      <c r="A20" s="23" t="s">
        <v>259</v>
      </c>
      <c r="B20" s="24" t="s">
        <v>60</v>
      </c>
      <c r="C20" s="24" t="s">
        <v>58</v>
      </c>
      <c r="D20" s="24" t="s">
        <v>641</v>
      </c>
      <c r="E20" s="24" t="s">
        <v>19</v>
      </c>
      <c r="F20" s="24">
        <v>10</v>
      </c>
      <c r="G20" s="23" t="str">
        <f t="shared" si="1"/>
        <v/>
      </c>
      <c r="H20" s="24">
        <f t="shared" si="2"/>
        <v>10</v>
      </c>
      <c r="I20" s="24">
        <v>8</v>
      </c>
      <c r="J20" s="48" t="s">
        <v>700</v>
      </c>
      <c r="K20" s="48" t="s">
        <v>686</v>
      </c>
      <c r="L20" s="24" t="s">
        <v>46</v>
      </c>
      <c r="M20" s="24">
        <v>0</v>
      </c>
      <c r="N20" s="24">
        <v>32</v>
      </c>
      <c r="O20" s="23" t="s">
        <v>38</v>
      </c>
      <c r="P20" s="24" t="s">
        <v>32</v>
      </c>
      <c r="Q20" s="25" t="s">
        <v>48</v>
      </c>
      <c r="R20" s="24" t="str">
        <f t="shared" si="3"/>
        <v>1</v>
      </c>
      <c r="S20" s="24" t="str">
        <f t="shared" si="4"/>
        <v>0</v>
      </c>
      <c r="T20" s="24" t="str">
        <f t="shared" si="5"/>
        <v>rpm</v>
      </c>
      <c r="U20" s="24" t="str">
        <f t="shared" si="6"/>
        <v>-20000</v>
      </c>
      <c r="V20" s="24" t="str">
        <f t="shared" si="7"/>
        <v>20000</v>
      </c>
      <c r="W20" s="24">
        <v>0</v>
      </c>
      <c r="X20" s="24">
        <v>0</v>
      </c>
      <c r="Y20" s="33"/>
      <c r="Z20" s="33"/>
      <c r="AA20" s="24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4" t="s">
        <v>69</v>
      </c>
      <c r="AO20" s="23"/>
      <c r="AP20" s="23"/>
      <c r="AQ20" s="23"/>
      <c r="AR20" s="5"/>
    </row>
    <row r="21" spans="1:44" ht="42.75" x14ac:dyDescent="0.2">
      <c r="A21" s="23" t="s">
        <v>259</v>
      </c>
      <c r="B21" s="24" t="s">
        <v>60</v>
      </c>
      <c r="C21" s="24" t="s">
        <v>58</v>
      </c>
      <c r="D21" s="24" t="s">
        <v>641</v>
      </c>
      <c r="E21" s="24" t="s">
        <v>19</v>
      </c>
      <c r="F21" s="24">
        <v>10</v>
      </c>
      <c r="G21" s="23" t="str">
        <f t="shared" si="1"/>
        <v/>
      </c>
      <c r="H21" s="24">
        <f t="shared" si="2"/>
        <v>10</v>
      </c>
      <c r="I21" s="24">
        <v>8</v>
      </c>
      <c r="J21" s="48" t="s">
        <v>701</v>
      </c>
      <c r="K21" s="48" t="s">
        <v>687</v>
      </c>
      <c r="L21" s="24" t="s">
        <v>47</v>
      </c>
      <c r="M21" s="24">
        <v>32</v>
      </c>
      <c r="N21" s="24">
        <v>16</v>
      </c>
      <c r="O21" s="23" t="s">
        <v>38</v>
      </c>
      <c r="P21" s="24" t="s">
        <v>32</v>
      </c>
      <c r="Q21" s="25" t="s">
        <v>49</v>
      </c>
      <c r="R21" s="24" t="str">
        <f t="shared" si="3"/>
        <v>1</v>
      </c>
      <c r="S21" s="24" t="str">
        <f t="shared" si="4"/>
        <v>0</v>
      </c>
      <c r="T21" s="24" t="str">
        <f t="shared" si="5"/>
        <v>Nm</v>
      </c>
      <c r="U21" s="24" t="str">
        <f t="shared" si="6"/>
        <v>-1000</v>
      </c>
      <c r="V21" s="24" t="str">
        <f t="shared" si="7"/>
        <v>1000</v>
      </c>
      <c r="W21" s="24">
        <v>0</v>
      </c>
      <c r="X21" s="24">
        <v>0</v>
      </c>
      <c r="Y21" s="33"/>
      <c r="Z21" s="33"/>
      <c r="AA21" s="24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4" t="s">
        <v>69</v>
      </c>
      <c r="AO21" s="23"/>
      <c r="AP21" s="23"/>
      <c r="AQ21" s="23"/>
      <c r="AR21" s="5"/>
    </row>
    <row r="22" spans="1:44" ht="42.75" x14ac:dyDescent="0.2">
      <c r="A22" s="23" t="s">
        <v>259</v>
      </c>
      <c r="B22" s="24" t="s">
        <v>60</v>
      </c>
      <c r="C22" s="24" t="s">
        <v>58</v>
      </c>
      <c r="D22" s="24" t="s">
        <v>641</v>
      </c>
      <c r="E22" s="24" t="s">
        <v>19</v>
      </c>
      <c r="F22" s="24">
        <v>10</v>
      </c>
      <c r="G22" s="23" t="str">
        <f t="shared" si="1"/>
        <v/>
      </c>
      <c r="H22" s="24">
        <f t="shared" si="2"/>
        <v>10</v>
      </c>
      <c r="I22" s="24">
        <v>8</v>
      </c>
      <c r="J22" s="48" t="s">
        <v>702</v>
      </c>
      <c r="K22" s="48" t="s">
        <v>688</v>
      </c>
      <c r="L22" s="24" t="s">
        <v>50</v>
      </c>
      <c r="M22" s="24">
        <v>48</v>
      </c>
      <c r="N22" s="24">
        <v>16</v>
      </c>
      <c r="O22" s="23" t="s">
        <v>38</v>
      </c>
      <c r="P22" s="24" t="s">
        <v>32</v>
      </c>
      <c r="Q22" s="25" t="s">
        <v>51</v>
      </c>
      <c r="R22" s="24" t="str">
        <f t="shared" si="3"/>
        <v>1</v>
      </c>
      <c r="S22" s="24" t="str">
        <f t="shared" si="4"/>
        <v>0</v>
      </c>
      <c r="T22" s="24" t="str">
        <f t="shared" si="5"/>
        <v>A</v>
      </c>
      <c r="U22" s="24" t="str">
        <f t="shared" si="6"/>
        <v>-1000</v>
      </c>
      <c r="V22" s="24" t="str">
        <f t="shared" si="7"/>
        <v>1000</v>
      </c>
      <c r="W22" s="24">
        <v>0</v>
      </c>
      <c r="X22" s="24">
        <v>0</v>
      </c>
      <c r="Y22" s="33"/>
      <c r="Z22" s="33"/>
      <c r="AA22" s="24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4" t="s">
        <v>69</v>
      </c>
      <c r="AO22" s="23"/>
      <c r="AP22" s="23"/>
      <c r="AQ22" s="23"/>
      <c r="AR22" s="5"/>
    </row>
    <row r="23" spans="1:44" ht="42.75" x14ac:dyDescent="0.2">
      <c r="A23" s="23" t="s">
        <v>259</v>
      </c>
      <c r="B23" s="24" t="s">
        <v>60</v>
      </c>
      <c r="C23" s="24" t="s">
        <v>59</v>
      </c>
      <c r="D23" s="24" t="s">
        <v>642</v>
      </c>
      <c r="E23" s="24" t="s">
        <v>19</v>
      </c>
      <c r="F23" s="24">
        <v>20</v>
      </c>
      <c r="G23" s="23" t="str">
        <f t="shared" si="1"/>
        <v/>
      </c>
      <c r="H23" s="24">
        <f t="shared" si="2"/>
        <v>20</v>
      </c>
      <c r="I23" s="24">
        <v>8</v>
      </c>
      <c r="J23" s="48" t="s">
        <v>703</v>
      </c>
      <c r="K23" s="48" t="s">
        <v>689</v>
      </c>
      <c r="L23" s="24" t="s">
        <v>34</v>
      </c>
      <c r="M23" s="24">
        <v>0</v>
      </c>
      <c r="N23" s="24">
        <v>16</v>
      </c>
      <c r="O23" s="23" t="s">
        <v>53</v>
      </c>
      <c r="P23" s="24" t="s">
        <v>32</v>
      </c>
      <c r="Q23" s="25" t="s">
        <v>54</v>
      </c>
      <c r="R23" s="24" t="str">
        <f t="shared" si="3"/>
        <v>0.0625</v>
      </c>
      <c r="S23" s="24" t="str">
        <f t="shared" si="4"/>
        <v>0</v>
      </c>
      <c r="T23" s="24" t="str">
        <f t="shared" si="5"/>
        <v>V</v>
      </c>
      <c r="U23" s="24" t="str">
        <f t="shared" si="6"/>
        <v>0</v>
      </c>
      <c r="V23" s="24" t="str">
        <f t="shared" si="7"/>
        <v>4095.9375</v>
      </c>
      <c r="W23" s="24">
        <v>0</v>
      </c>
      <c r="X23" s="24">
        <v>0</v>
      </c>
      <c r="Y23" s="33"/>
      <c r="Z23" s="33"/>
      <c r="AA23" s="24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4" t="s">
        <v>69</v>
      </c>
      <c r="AO23" s="23"/>
      <c r="AP23" s="23"/>
      <c r="AQ23" s="23"/>
      <c r="AR23" s="5"/>
    </row>
    <row r="24" spans="1:44" ht="42.75" x14ac:dyDescent="0.2">
      <c r="A24" s="23" t="s">
        <v>259</v>
      </c>
      <c r="B24" s="24" t="s">
        <v>60</v>
      </c>
      <c r="C24" s="24" t="s">
        <v>59</v>
      </c>
      <c r="D24" s="24" t="s">
        <v>642</v>
      </c>
      <c r="E24" s="24" t="s">
        <v>19</v>
      </c>
      <c r="F24" s="24">
        <v>20</v>
      </c>
      <c r="G24" s="23" t="str">
        <f t="shared" si="1"/>
        <v/>
      </c>
      <c r="H24" s="24">
        <f t="shared" si="2"/>
        <v>20</v>
      </c>
      <c r="I24" s="24">
        <v>8</v>
      </c>
      <c r="J24" s="48" t="s">
        <v>704</v>
      </c>
      <c r="K24" s="48" t="s">
        <v>691</v>
      </c>
      <c r="L24" s="24" t="s">
        <v>37</v>
      </c>
      <c r="M24" s="24">
        <v>16</v>
      </c>
      <c r="N24" s="24">
        <v>16</v>
      </c>
      <c r="O24" s="23" t="s">
        <v>38</v>
      </c>
      <c r="P24" s="24" t="s">
        <v>32</v>
      </c>
      <c r="Q24" s="25" t="s">
        <v>51</v>
      </c>
      <c r="R24" s="24" t="str">
        <f t="shared" si="3"/>
        <v>1</v>
      </c>
      <c r="S24" s="24" t="str">
        <f t="shared" si="4"/>
        <v>0</v>
      </c>
      <c r="T24" s="24" t="str">
        <f t="shared" si="5"/>
        <v>A</v>
      </c>
      <c r="U24" s="24" t="str">
        <f t="shared" si="6"/>
        <v>-1000</v>
      </c>
      <c r="V24" s="24" t="str">
        <f t="shared" si="7"/>
        <v>1000</v>
      </c>
      <c r="W24" s="24">
        <v>0</v>
      </c>
      <c r="X24" s="24">
        <v>0</v>
      </c>
      <c r="Y24" s="33"/>
      <c r="Z24" s="33"/>
      <c r="AA24" s="24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4" t="s">
        <v>69</v>
      </c>
      <c r="AO24" s="23"/>
      <c r="AP24" s="23"/>
      <c r="AQ24" s="23"/>
      <c r="AR24" s="5"/>
    </row>
    <row r="25" spans="1:44" ht="42.75" x14ac:dyDescent="0.2">
      <c r="A25" s="23" t="s">
        <v>259</v>
      </c>
      <c r="B25" s="24" t="s">
        <v>60</v>
      </c>
      <c r="C25" s="24" t="s">
        <v>59</v>
      </c>
      <c r="D25" s="24" t="s">
        <v>642</v>
      </c>
      <c r="E25" s="24" t="s">
        <v>19</v>
      </c>
      <c r="F25" s="24">
        <v>20</v>
      </c>
      <c r="G25" s="23" t="str">
        <f t="shared" si="1"/>
        <v/>
      </c>
      <c r="H25" s="24">
        <f t="shared" si="2"/>
        <v>20</v>
      </c>
      <c r="I25" s="24">
        <v>8</v>
      </c>
      <c r="J25" s="48" t="s">
        <v>705</v>
      </c>
      <c r="K25" s="48" t="s">
        <v>693</v>
      </c>
      <c r="L25" s="24" t="s">
        <v>47</v>
      </c>
      <c r="M25" s="24">
        <v>32</v>
      </c>
      <c r="N25" s="24">
        <v>16</v>
      </c>
      <c r="O25" s="23" t="s">
        <v>53</v>
      </c>
      <c r="P25" s="24" t="s">
        <v>32</v>
      </c>
      <c r="Q25" s="25" t="s">
        <v>35</v>
      </c>
      <c r="R25" s="24" t="str">
        <f t="shared" si="3"/>
        <v>1</v>
      </c>
      <c r="S25" s="24" t="str">
        <f t="shared" si="4"/>
        <v>0</v>
      </c>
      <c r="T25" s="24" t="str">
        <f t="shared" si="5"/>
        <v>/</v>
      </c>
      <c r="U25" s="24" t="str">
        <f t="shared" si="6"/>
        <v>0</v>
      </c>
      <c r="V25" s="24" t="str">
        <f t="shared" si="7"/>
        <v>255</v>
      </c>
      <c r="W25" s="24">
        <v>0</v>
      </c>
      <c r="X25" s="24">
        <v>0</v>
      </c>
      <c r="Y25" s="33"/>
      <c r="Z25" s="33"/>
      <c r="AA25" s="24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4" t="s">
        <v>69</v>
      </c>
      <c r="AO25" s="23"/>
      <c r="AP25" s="23"/>
      <c r="AQ25" s="23"/>
      <c r="AR25" s="5"/>
    </row>
    <row r="26" spans="1:44" ht="42.75" x14ac:dyDescent="0.2">
      <c r="A26" s="23" t="s">
        <v>259</v>
      </c>
      <c r="B26" s="24" t="s">
        <v>60</v>
      </c>
      <c r="C26" s="24" t="s">
        <v>59</v>
      </c>
      <c r="D26" s="24" t="s">
        <v>642</v>
      </c>
      <c r="E26" s="24" t="s">
        <v>19</v>
      </c>
      <c r="F26" s="24">
        <v>20</v>
      </c>
      <c r="G26" s="23" t="str">
        <f t="shared" si="1"/>
        <v/>
      </c>
      <c r="H26" s="24">
        <f t="shared" si="2"/>
        <v>20</v>
      </c>
      <c r="I26" s="24">
        <v>8</v>
      </c>
      <c r="J26" s="48" t="s">
        <v>706</v>
      </c>
      <c r="K26" s="48" t="s">
        <v>692</v>
      </c>
      <c r="L26" s="24" t="s">
        <v>50</v>
      </c>
      <c r="M26" s="24">
        <v>48</v>
      </c>
      <c r="N26" s="24">
        <v>16</v>
      </c>
      <c r="O26" s="23" t="s">
        <v>53</v>
      </c>
      <c r="P26" s="24" t="s">
        <v>32</v>
      </c>
      <c r="Q26" s="25" t="s">
        <v>35</v>
      </c>
      <c r="R26" s="24" t="str">
        <f t="shared" si="3"/>
        <v>1</v>
      </c>
      <c r="S26" s="24" t="str">
        <f t="shared" si="4"/>
        <v>0</v>
      </c>
      <c r="T26" s="24" t="str">
        <f t="shared" si="5"/>
        <v>/</v>
      </c>
      <c r="U26" s="24" t="str">
        <f t="shared" si="6"/>
        <v>0</v>
      </c>
      <c r="V26" s="24" t="str">
        <f t="shared" si="7"/>
        <v>255</v>
      </c>
      <c r="W26" s="24">
        <v>0</v>
      </c>
      <c r="X26" s="24">
        <v>0</v>
      </c>
      <c r="Y26" s="33"/>
      <c r="Z26" s="33"/>
      <c r="AA26" s="24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4" t="s">
        <v>69</v>
      </c>
      <c r="AO26" s="23"/>
      <c r="AP26" s="23"/>
      <c r="AQ26" s="23"/>
      <c r="AR26" s="5"/>
    </row>
    <row r="27" spans="1:44" ht="114" x14ac:dyDescent="0.2">
      <c r="A27" s="23" t="s">
        <v>259</v>
      </c>
      <c r="B27" s="24" t="s">
        <v>61</v>
      </c>
      <c r="C27" s="24" t="s">
        <v>62</v>
      </c>
      <c r="D27" s="24" t="s">
        <v>643</v>
      </c>
      <c r="E27" s="24" t="s">
        <v>19</v>
      </c>
      <c r="F27" s="24">
        <v>100</v>
      </c>
      <c r="G27" s="23" t="str">
        <f t="shared" si="1"/>
        <v/>
      </c>
      <c r="H27" s="24">
        <f t="shared" si="2"/>
        <v>100</v>
      </c>
      <c r="I27" s="24">
        <v>8</v>
      </c>
      <c r="J27" s="47" t="s">
        <v>707</v>
      </c>
      <c r="K27" s="47" t="s">
        <v>679</v>
      </c>
      <c r="L27" s="24" t="s">
        <v>34</v>
      </c>
      <c r="M27" s="24">
        <v>0</v>
      </c>
      <c r="N27" s="24">
        <v>16</v>
      </c>
      <c r="O27" s="23" t="s">
        <v>36</v>
      </c>
      <c r="P27" s="24" t="s">
        <v>33</v>
      </c>
      <c r="Q27" s="25" t="s">
        <v>610</v>
      </c>
      <c r="R27" s="24" t="str">
        <f t="shared" si="3"/>
        <v/>
      </c>
      <c r="S27" s="24" t="str">
        <f t="shared" si="4"/>
        <v/>
      </c>
      <c r="T27" s="24" t="str">
        <f t="shared" si="5"/>
        <v/>
      </c>
      <c r="U27" s="24" t="str">
        <f t="shared" si="6"/>
        <v/>
      </c>
      <c r="V27" s="24" t="str">
        <f t="shared" si="7"/>
        <v/>
      </c>
      <c r="W27" s="24"/>
      <c r="X27" s="24"/>
      <c r="Y27" s="26"/>
      <c r="Z27" s="26"/>
      <c r="AA27" s="24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4" t="s">
        <v>69</v>
      </c>
      <c r="AO27" s="23"/>
      <c r="AP27" s="23"/>
      <c r="AQ27" s="23"/>
      <c r="AR27" s="5"/>
    </row>
    <row r="28" spans="1:44" ht="14.25" x14ac:dyDescent="0.2">
      <c r="A28" s="23" t="s">
        <v>259</v>
      </c>
      <c r="B28" s="24" t="s">
        <v>61</v>
      </c>
      <c r="C28" s="24" t="s">
        <v>62</v>
      </c>
      <c r="D28" s="24" t="s">
        <v>643</v>
      </c>
      <c r="E28" s="24" t="s">
        <v>19</v>
      </c>
      <c r="F28" s="24">
        <v>100</v>
      </c>
      <c r="G28" s="23" t="str">
        <f t="shared" si="1"/>
        <v/>
      </c>
      <c r="H28" s="24">
        <f t="shared" si="2"/>
        <v>100</v>
      </c>
      <c r="I28" s="24">
        <v>8</v>
      </c>
      <c r="J28" s="48" t="s">
        <v>708</v>
      </c>
      <c r="K28" s="48" t="s">
        <v>680</v>
      </c>
      <c r="L28" s="24" t="s">
        <v>37</v>
      </c>
      <c r="M28" s="24">
        <v>16</v>
      </c>
      <c r="N28" s="24">
        <v>16</v>
      </c>
      <c r="O28" s="23" t="s">
        <v>36</v>
      </c>
      <c r="P28" s="24" t="s">
        <v>32</v>
      </c>
      <c r="Q28" s="23"/>
      <c r="R28" s="24" t="str">
        <f t="shared" si="3"/>
        <v/>
      </c>
      <c r="S28" s="24" t="str">
        <f t="shared" si="4"/>
        <v/>
      </c>
      <c r="T28" s="24" t="str">
        <f t="shared" si="5"/>
        <v/>
      </c>
      <c r="U28" s="24" t="str">
        <f t="shared" si="6"/>
        <v/>
      </c>
      <c r="V28" s="24" t="str">
        <f t="shared" si="7"/>
        <v/>
      </c>
      <c r="W28" s="24"/>
      <c r="X28" s="24"/>
      <c r="Y28" s="33"/>
      <c r="Z28" s="33"/>
      <c r="AA28" s="24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4" t="s">
        <v>69</v>
      </c>
      <c r="AO28" s="23"/>
      <c r="AP28" s="23"/>
      <c r="AQ28" s="23"/>
      <c r="AR28" s="5"/>
    </row>
    <row r="29" spans="1:44" ht="42.75" x14ac:dyDescent="0.2">
      <c r="A29" s="23" t="s">
        <v>259</v>
      </c>
      <c r="B29" s="24" t="s">
        <v>61</v>
      </c>
      <c r="C29" s="24" t="s">
        <v>62</v>
      </c>
      <c r="D29" s="24" t="s">
        <v>643</v>
      </c>
      <c r="E29" s="24" t="s">
        <v>19</v>
      </c>
      <c r="F29" s="24">
        <v>100</v>
      </c>
      <c r="G29" s="23" t="str">
        <f t="shared" si="1"/>
        <v/>
      </c>
      <c r="H29" s="24">
        <f t="shared" si="2"/>
        <v>100</v>
      </c>
      <c r="I29" s="24">
        <v>8</v>
      </c>
      <c r="J29" s="48" t="s">
        <v>709</v>
      </c>
      <c r="K29" s="48" t="s">
        <v>684</v>
      </c>
      <c r="L29" s="24" t="s">
        <v>44</v>
      </c>
      <c r="M29" s="24">
        <v>8</v>
      </c>
      <c r="N29" s="24">
        <v>8</v>
      </c>
      <c r="O29" s="23" t="s">
        <v>38</v>
      </c>
      <c r="P29" s="24" t="s">
        <v>32</v>
      </c>
      <c r="Q29" s="25" t="s">
        <v>40</v>
      </c>
      <c r="R29" s="24" t="str">
        <f t="shared" si="3"/>
        <v>1</v>
      </c>
      <c r="S29" s="24" t="str">
        <f t="shared" si="4"/>
        <v>0</v>
      </c>
      <c r="T29" s="24" t="str">
        <f t="shared" si="5"/>
        <v>°C</v>
      </c>
      <c r="U29" s="24" t="str">
        <f t="shared" si="6"/>
        <v>-128</v>
      </c>
      <c r="V29" s="24" t="str">
        <f t="shared" si="7"/>
        <v>127</v>
      </c>
      <c r="W29" s="24">
        <v>0</v>
      </c>
      <c r="X29" s="24">
        <v>0</v>
      </c>
      <c r="Y29" s="33"/>
      <c r="Z29" s="33"/>
      <c r="AA29" s="24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4" t="s">
        <v>69</v>
      </c>
      <c r="AO29" s="23"/>
      <c r="AP29" s="23"/>
      <c r="AQ29" s="23"/>
      <c r="AR29" s="5"/>
    </row>
    <row r="30" spans="1:44" ht="42.75" x14ac:dyDescent="0.2">
      <c r="A30" s="23" t="s">
        <v>259</v>
      </c>
      <c r="B30" s="24" t="s">
        <v>61</v>
      </c>
      <c r="C30" s="24" t="s">
        <v>62</v>
      </c>
      <c r="D30" s="24" t="s">
        <v>643</v>
      </c>
      <c r="E30" s="24" t="s">
        <v>19</v>
      </c>
      <c r="F30" s="24">
        <v>100</v>
      </c>
      <c r="G30" s="23" t="str">
        <f t="shared" si="1"/>
        <v/>
      </c>
      <c r="H30" s="24">
        <f t="shared" si="2"/>
        <v>100</v>
      </c>
      <c r="I30" s="24">
        <v>8</v>
      </c>
      <c r="J30" s="48" t="s">
        <v>710</v>
      </c>
      <c r="K30" s="48" t="s">
        <v>685</v>
      </c>
      <c r="L30" s="24" t="s">
        <v>45</v>
      </c>
      <c r="M30" s="24">
        <v>40</v>
      </c>
      <c r="N30" s="24">
        <v>16</v>
      </c>
      <c r="O30" s="23" t="s">
        <v>38</v>
      </c>
      <c r="P30" s="24" t="s">
        <v>32</v>
      </c>
      <c r="Q30" s="25" t="s">
        <v>41</v>
      </c>
      <c r="R30" s="24" t="str">
        <f t="shared" si="3"/>
        <v>1</v>
      </c>
      <c r="S30" s="24" t="str">
        <f t="shared" si="4"/>
        <v>0</v>
      </c>
      <c r="T30" s="24" t="str">
        <f t="shared" si="5"/>
        <v>°C</v>
      </c>
      <c r="U30" s="24" t="str">
        <f t="shared" si="6"/>
        <v>-50</v>
      </c>
      <c r="V30" s="24" t="str">
        <f t="shared" si="7"/>
        <v>250</v>
      </c>
      <c r="W30" s="24">
        <v>0</v>
      </c>
      <c r="X30" s="24">
        <v>0</v>
      </c>
      <c r="Y30" s="33"/>
      <c r="Z30" s="33"/>
      <c r="AA30" s="24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4" t="s">
        <v>69</v>
      </c>
      <c r="AO30" s="23"/>
      <c r="AP30" s="23"/>
      <c r="AQ30" s="23"/>
      <c r="AR30" s="5"/>
    </row>
    <row r="31" spans="1:44" ht="42.75" x14ac:dyDescent="0.2">
      <c r="A31" s="23" t="s">
        <v>259</v>
      </c>
      <c r="B31" s="24" t="s">
        <v>61</v>
      </c>
      <c r="C31" s="24" t="s">
        <v>63</v>
      </c>
      <c r="D31" s="24" t="s">
        <v>644</v>
      </c>
      <c r="E31" s="24" t="s">
        <v>19</v>
      </c>
      <c r="F31" s="24">
        <v>10</v>
      </c>
      <c r="G31" s="23" t="str">
        <f t="shared" si="1"/>
        <v/>
      </c>
      <c r="H31" s="24">
        <f t="shared" si="2"/>
        <v>10</v>
      </c>
      <c r="I31" s="24">
        <v>8</v>
      </c>
      <c r="J31" s="48" t="s">
        <v>711</v>
      </c>
      <c r="K31" s="48" t="s">
        <v>686</v>
      </c>
      <c r="L31" s="24" t="s">
        <v>46</v>
      </c>
      <c r="M31" s="24">
        <v>0</v>
      </c>
      <c r="N31" s="24">
        <v>32</v>
      </c>
      <c r="O31" s="23" t="s">
        <v>38</v>
      </c>
      <c r="P31" s="24" t="s">
        <v>32</v>
      </c>
      <c r="Q31" s="25" t="s">
        <v>48</v>
      </c>
      <c r="R31" s="24" t="str">
        <f t="shared" si="3"/>
        <v>1</v>
      </c>
      <c r="S31" s="24" t="str">
        <f t="shared" si="4"/>
        <v>0</v>
      </c>
      <c r="T31" s="24" t="str">
        <f t="shared" si="5"/>
        <v>rpm</v>
      </c>
      <c r="U31" s="24" t="str">
        <f t="shared" si="6"/>
        <v>-20000</v>
      </c>
      <c r="V31" s="24" t="str">
        <f t="shared" si="7"/>
        <v>20000</v>
      </c>
      <c r="W31" s="24">
        <v>0</v>
      </c>
      <c r="X31" s="24">
        <v>0</v>
      </c>
      <c r="Y31" s="33"/>
      <c r="Z31" s="33"/>
      <c r="AA31" s="24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4" t="s">
        <v>69</v>
      </c>
      <c r="AO31" s="23"/>
      <c r="AP31" s="23"/>
      <c r="AQ31" s="23"/>
      <c r="AR31" s="5"/>
    </row>
    <row r="32" spans="1:44" ht="42.75" x14ac:dyDescent="0.2">
      <c r="A32" s="23" t="s">
        <v>259</v>
      </c>
      <c r="B32" s="24" t="s">
        <v>61</v>
      </c>
      <c r="C32" s="24" t="s">
        <v>63</v>
      </c>
      <c r="D32" s="24" t="s">
        <v>644</v>
      </c>
      <c r="E32" s="24" t="s">
        <v>19</v>
      </c>
      <c r="F32" s="24">
        <v>10</v>
      </c>
      <c r="G32" s="23" t="str">
        <f t="shared" si="1"/>
        <v/>
      </c>
      <c r="H32" s="24">
        <f t="shared" si="2"/>
        <v>10</v>
      </c>
      <c r="I32" s="24">
        <v>8</v>
      </c>
      <c r="J32" s="48" t="s">
        <v>712</v>
      </c>
      <c r="K32" s="48" t="s">
        <v>687</v>
      </c>
      <c r="L32" s="24" t="s">
        <v>47</v>
      </c>
      <c r="M32" s="24">
        <v>32</v>
      </c>
      <c r="N32" s="24">
        <v>16</v>
      </c>
      <c r="O32" s="23" t="s">
        <v>38</v>
      </c>
      <c r="P32" s="24" t="s">
        <v>32</v>
      </c>
      <c r="Q32" s="25" t="s">
        <v>49</v>
      </c>
      <c r="R32" s="24" t="str">
        <f t="shared" si="3"/>
        <v>1</v>
      </c>
      <c r="S32" s="24" t="str">
        <f t="shared" si="4"/>
        <v>0</v>
      </c>
      <c r="T32" s="24" t="str">
        <f t="shared" si="5"/>
        <v>Nm</v>
      </c>
      <c r="U32" s="24" t="str">
        <f t="shared" si="6"/>
        <v>-1000</v>
      </c>
      <c r="V32" s="24" t="str">
        <f t="shared" si="7"/>
        <v>1000</v>
      </c>
      <c r="W32" s="24">
        <v>0</v>
      </c>
      <c r="X32" s="24">
        <v>0</v>
      </c>
      <c r="Y32" s="33"/>
      <c r="Z32" s="33"/>
      <c r="AA32" s="24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4" t="s">
        <v>69</v>
      </c>
      <c r="AO32" s="23"/>
      <c r="AP32" s="23"/>
      <c r="AQ32" s="23"/>
      <c r="AR32" s="5"/>
    </row>
    <row r="33" spans="1:44" ht="42.75" x14ac:dyDescent="0.2">
      <c r="A33" s="23" t="s">
        <v>259</v>
      </c>
      <c r="B33" s="24" t="s">
        <v>61</v>
      </c>
      <c r="C33" s="24" t="s">
        <v>63</v>
      </c>
      <c r="D33" s="24" t="s">
        <v>644</v>
      </c>
      <c r="E33" s="24" t="s">
        <v>19</v>
      </c>
      <c r="F33" s="24">
        <v>10</v>
      </c>
      <c r="G33" s="23" t="str">
        <f t="shared" si="1"/>
        <v/>
      </c>
      <c r="H33" s="24">
        <f t="shared" si="2"/>
        <v>10</v>
      </c>
      <c r="I33" s="24">
        <v>8</v>
      </c>
      <c r="J33" s="48" t="s">
        <v>713</v>
      </c>
      <c r="K33" s="48" t="s">
        <v>688</v>
      </c>
      <c r="L33" s="24" t="s">
        <v>50</v>
      </c>
      <c r="M33" s="24">
        <v>48</v>
      </c>
      <c r="N33" s="24">
        <v>16</v>
      </c>
      <c r="O33" s="23" t="s">
        <v>38</v>
      </c>
      <c r="P33" s="24" t="s">
        <v>32</v>
      </c>
      <c r="Q33" s="25" t="s">
        <v>51</v>
      </c>
      <c r="R33" s="24" t="str">
        <f t="shared" si="3"/>
        <v>1</v>
      </c>
      <c r="S33" s="24" t="str">
        <f t="shared" si="4"/>
        <v>0</v>
      </c>
      <c r="T33" s="24" t="str">
        <f t="shared" si="5"/>
        <v>A</v>
      </c>
      <c r="U33" s="24" t="str">
        <f t="shared" si="6"/>
        <v>-1000</v>
      </c>
      <c r="V33" s="24" t="str">
        <f t="shared" si="7"/>
        <v>1000</v>
      </c>
      <c r="W33" s="24">
        <v>0</v>
      </c>
      <c r="X33" s="24">
        <v>0</v>
      </c>
      <c r="Y33" s="33"/>
      <c r="Z33" s="33"/>
      <c r="AA33" s="24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4" t="s">
        <v>69</v>
      </c>
      <c r="AO33" s="23"/>
      <c r="AP33" s="23"/>
      <c r="AQ33" s="23"/>
      <c r="AR33" s="5"/>
    </row>
    <row r="34" spans="1:44" ht="42.75" x14ac:dyDescent="0.2">
      <c r="A34" s="23" t="s">
        <v>259</v>
      </c>
      <c r="B34" s="24" t="s">
        <v>61</v>
      </c>
      <c r="C34" s="24" t="s">
        <v>64</v>
      </c>
      <c r="D34" s="24" t="s">
        <v>645</v>
      </c>
      <c r="E34" s="24" t="s">
        <v>19</v>
      </c>
      <c r="F34" s="24">
        <v>20</v>
      </c>
      <c r="G34" s="23" t="str">
        <f t="shared" si="1"/>
        <v/>
      </c>
      <c r="H34" s="24">
        <f t="shared" si="2"/>
        <v>20</v>
      </c>
      <c r="I34" s="24">
        <v>8</v>
      </c>
      <c r="J34" s="48" t="s">
        <v>714</v>
      </c>
      <c r="K34" s="48" t="s">
        <v>689</v>
      </c>
      <c r="L34" s="24" t="s">
        <v>34</v>
      </c>
      <c r="M34" s="24">
        <v>0</v>
      </c>
      <c r="N34" s="24">
        <v>16</v>
      </c>
      <c r="O34" s="23" t="s">
        <v>53</v>
      </c>
      <c r="P34" s="24" t="s">
        <v>32</v>
      </c>
      <c r="Q34" s="25" t="s">
        <v>54</v>
      </c>
      <c r="R34" s="24" t="str">
        <f t="shared" si="3"/>
        <v>0.0625</v>
      </c>
      <c r="S34" s="24" t="str">
        <f t="shared" si="4"/>
        <v>0</v>
      </c>
      <c r="T34" s="24" t="str">
        <f t="shared" si="5"/>
        <v>V</v>
      </c>
      <c r="U34" s="24" t="str">
        <f t="shared" si="6"/>
        <v>0</v>
      </c>
      <c r="V34" s="24" t="str">
        <f t="shared" si="7"/>
        <v>4095.9375</v>
      </c>
      <c r="W34" s="24">
        <v>0</v>
      </c>
      <c r="X34" s="24">
        <v>0</v>
      </c>
      <c r="Y34" s="33"/>
      <c r="Z34" s="33"/>
      <c r="AA34" s="24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4" t="s">
        <v>69</v>
      </c>
      <c r="AO34" s="23"/>
      <c r="AP34" s="23"/>
      <c r="AQ34" s="23"/>
      <c r="AR34" s="5"/>
    </row>
    <row r="35" spans="1:44" ht="42.75" x14ac:dyDescent="0.2">
      <c r="A35" s="23" t="s">
        <v>259</v>
      </c>
      <c r="B35" s="24" t="s">
        <v>61</v>
      </c>
      <c r="C35" s="24" t="s">
        <v>64</v>
      </c>
      <c r="D35" s="24" t="s">
        <v>645</v>
      </c>
      <c r="E35" s="24" t="s">
        <v>19</v>
      </c>
      <c r="F35" s="24">
        <v>20</v>
      </c>
      <c r="G35" s="23" t="str">
        <f t="shared" si="1"/>
        <v/>
      </c>
      <c r="H35" s="24">
        <f t="shared" si="2"/>
        <v>20</v>
      </c>
      <c r="I35" s="24">
        <v>8</v>
      </c>
      <c r="J35" s="48" t="s">
        <v>715</v>
      </c>
      <c r="K35" s="48" t="s">
        <v>691</v>
      </c>
      <c r="L35" s="24" t="s">
        <v>37</v>
      </c>
      <c r="M35" s="24">
        <v>16</v>
      </c>
      <c r="N35" s="24">
        <v>16</v>
      </c>
      <c r="O35" s="23" t="s">
        <v>38</v>
      </c>
      <c r="P35" s="24" t="s">
        <v>32</v>
      </c>
      <c r="Q35" s="25" t="s">
        <v>51</v>
      </c>
      <c r="R35" s="24" t="str">
        <f t="shared" si="3"/>
        <v>1</v>
      </c>
      <c r="S35" s="24" t="str">
        <f t="shared" si="4"/>
        <v>0</v>
      </c>
      <c r="T35" s="24" t="str">
        <f t="shared" si="5"/>
        <v>A</v>
      </c>
      <c r="U35" s="24" t="str">
        <f t="shared" si="6"/>
        <v>-1000</v>
      </c>
      <c r="V35" s="24" t="str">
        <f t="shared" si="7"/>
        <v>1000</v>
      </c>
      <c r="W35" s="24">
        <v>0</v>
      </c>
      <c r="X35" s="24">
        <v>0</v>
      </c>
      <c r="Y35" s="33"/>
      <c r="Z35" s="33"/>
      <c r="AA35" s="24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 t="s">
        <v>69</v>
      </c>
      <c r="AO35" s="23"/>
      <c r="AP35" s="23"/>
      <c r="AQ35" s="23"/>
      <c r="AR35" s="5"/>
    </row>
    <row r="36" spans="1:44" ht="42.75" x14ac:dyDescent="0.2">
      <c r="A36" s="23" t="s">
        <v>259</v>
      </c>
      <c r="B36" s="24" t="s">
        <v>61</v>
      </c>
      <c r="C36" s="24" t="s">
        <v>64</v>
      </c>
      <c r="D36" s="24" t="s">
        <v>645</v>
      </c>
      <c r="E36" s="24" t="s">
        <v>19</v>
      </c>
      <c r="F36" s="24">
        <v>20</v>
      </c>
      <c r="G36" s="23" t="str">
        <f t="shared" si="1"/>
        <v/>
      </c>
      <c r="H36" s="24">
        <f t="shared" si="2"/>
        <v>20</v>
      </c>
      <c r="I36" s="24">
        <v>8</v>
      </c>
      <c r="J36" s="48" t="s">
        <v>716</v>
      </c>
      <c r="K36" s="48" t="s">
        <v>693</v>
      </c>
      <c r="L36" s="24" t="s">
        <v>47</v>
      </c>
      <c r="M36" s="24">
        <v>32</v>
      </c>
      <c r="N36" s="24">
        <v>16</v>
      </c>
      <c r="O36" s="23" t="s">
        <v>53</v>
      </c>
      <c r="P36" s="24" t="s">
        <v>32</v>
      </c>
      <c r="Q36" s="25" t="s">
        <v>35</v>
      </c>
      <c r="R36" s="24" t="str">
        <f t="shared" si="3"/>
        <v>1</v>
      </c>
      <c r="S36" s="24" t="str">
        <f t="shared" si="4"/>
        <v>0</v>
      </c>
      <c r="T36" s="24" t="str">
        <f t="shared" si="5"/>
        <v>/</v>
      </c>
      <c r="U36" s="24" t="str">
        <f t="shared" si="6"/>
        <v>0</v>
      </c>
      <c r="V36" s="24" t="str">
        <f t="shared" si="7"/>
        <v>255</v>
      </c>
      <c r="W36" s="24">
        <v>0</v>
      </c>
      <c r="X36" s="24">
        <v>0</v>
      </c>
      <c r="Y36" s="33"/>
      <c r="Z36" s="33"/>
      <c r="AA36" s="24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4" t="s">
        <v>69</v>
      </c>
      <c r="AO36" s="23"/>
      <c r="AP36" s="23"/>
      <c r="AQ36" s="23"/>
      <c r="AR36" s="5"/>
    </row>
    <row r="37" spans="1:44" ht="42.75" x14ac:dyDescent="0.2">
      <c r="A37" s="23" t="s">
        <v>259</v>
      </c>
      <c r="B37" s="24" t="s">
        <v>61</v>
      </c>
      <c r="C37" s="24" t="s">
        <v>64</v>
      </c>
      <c r="D37" s="24" t="s">
        <v>645</v>
      </c>
      <c r="E37" s="24" t="s">
        <v>19</v>
      </c>
      <c r="F37" s="24">
        <v>20</v>
      </c>
      <c r="G37" s="23" t="str">
        <f t="shared" si="1"/>
        <v/>
      </c>
      <c r="H37" s="24">
        <f t="shared" si="2"/>
        <v>20</v>
      </c>
      <c r="I37" s="24">
        <v>8</v>
      </c>
      <c r="J37" s="48" t="s">
        <v>717</v>
      </c>
      <c r="K37" s="48" t="s">
        <v>692</v>
      </c>
      <c r="L37" s="24" t="s">
        <v>50</v>
      </c>
      <c r="M37" s="24">
        <v>48</v>
      </c>
      <c r="N37" s="24">
        <v>16</v>
      </c>
      <c r="O37" s="23" t="s">
        <v>53</v>
      </c>
      <c r="P37" s="24" t="s">
        <v>32</v>
      </c>
      <c r="Q37" s="25" t="s">
        <v>35</v>
      </c>
      <c r="R37" s="24" t="str">
        <f t="shared" si="3"/>
        <v>1</v>
      </c>
      <c r="S37" s="24" t="str">
        <f t="shared" si="4"/>
        <v>0</v>
      </c>
      <c r="T37" s="24" t="str">
        <f t="shared" si="5"/>
        <v>/</v>
      </c>
      <c r="U37" s="24" t="str">
        <f t="shared" si="6"/>
        <v>0</v>
      </c>
      <c r="V37" s="24" t="str">
        <f t="shared" si="7"/>
        <v>255</v>
      </c>
      <c r="W37" s="24">
        <v>0</v>
      </c>
      <c r="X37" s="24">
        <v>0</v>
      </c>
      <c r="Y37" s="33"/>
      <c r="Z37" s="33"/>
      <c r="AA37" s="24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4" t="s">
        <v>69</v>
      </c>
      <c r="AO37" s="23"/>
      <c r="AP37" s="23"/>
      <c r="AQ37" s="23"/>
      <c r="AR37" s="5"/>
    </row>
    <row r="38" spans="1:44" ht="114" x14ac:dyDescent="0.2">
      <c r="A38" s="23" t="s">
        <v>259</v>
      </c>
      <c r="B38" s="24" t="s">
        <v>65</v>
      </c>
      <c r="C38" s="24" t="s">
        <v>66</v>
      </c>
      <c r="D38" s="24" t="s">
        <v>646</v>
      </c>
      <c r="E38" s="24" t="s">
        <v>19</v>
      </c>
      <c r="F38" s="24">
        <v>100</v>
      </c>
      <c r="G38" s="23" t="str">
        <f t="shared" si="1"/>
        <v/>
      </c>
      <c r="H38" s="24">
        <f t="shared" si="2"/>
        <v>100</v>
      </c>
      <c r="I38" s="24">
        <v>8</v>
      </c>
      <c r="J38" s="47" t="s">
        <v>718</v>
      </c>
      <c r="K38" s="47" t="s">
        <v>679</v>
      </c>
      <c r="L38" s="24" t="s">
        <v>34</v>
      </c>
      <c r="M38" s="24">
        <v>0</v>
      </c>
      <c r="N38" s="24">
        <v>16</v>
      </c>
      <c r="O38" s="23" t="s">
        <v>36</v>
      </c>
      <c r="P38" s="24" t="s">
        <v>33</v>
      </c>
      <c r="Q38" s="25" t="s">
        <v>610</v>
      </c>
      <c r="R38" s="24" t="str">
        <f t="shared" si="3"/>
        <v/>
      </c>
      <c r="S38" s="24" t="str">
        <f t="shared" si="4"/>
        <v/>
      </c>
      <c r="T38" s="24" t="str">
        <f t="shared" si="5"/>
        <v/>
      </c>
      <c r="U38" s="24" t="str">
        <f t="shared" si="6"/>
        <v/>
      </c>
      <c r="V38" s="24" t="str">
        <f t="shared" si="7"/>
        <v/>
      </c>
      <c r="W38" s="24"/>
      <c r="X38" s="24"/>
      <c r="Y38" s="26"/>
      <c r="Z38" s="26"/>
      <c r="AA38" s="24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4" t="s">
        <v>69</v>
      </c>
      <c r="AO38" s="23"/>
      <c r="AP38" s="23"/>
      <c r="AQ38" s="23"/>
      <c r="AR38" s="5"/>
    </row>
    <row r="39" spans="1:44" ht="14.25" x14ac:dyDescent="0.2">
      <c r="A39" s="23" t="s">
        <v>259</v>
      </c>
      <c r="B39" s="24" t="s">
        <v>65</v>
      </c>
      <c r="C39" s="24" t="s">
        <v>66</v>
      </c>
      <c r="D39" s="24" t="s">
        <v>646</v>
      </c>
      <c r="E39" s="24" t="s">
        <v>19</v>
      </c>
      <c r="F39" s="24">
        <v>100</v>
      </c>
      <c r="G39" s="23" t="str">
        <f t="shared" si="1"/>
        <v/>
      </c>
      <c r="H39" s="24">
        <f t="shared" si="2"/>
        <v>100</v>
      </c>
      <c r="I39" s="24">
        <v>8</v>
      </c>
      <c r="J39" s="48" t="s">
        <v>719</v>
      </c>
      <c r="K39" s="48" t="s">
        <v>680</v>
      </c>
      <c r="L39" s="24" t="s">
        <v>37</v>
      </c>
      <c r="M39" s="24">
        <v>16</v>
      </c>
      <c r="N39" s="24">
        <v>16</v>
      </c>
      <c r="O39" s="23" t="s">
        <v>36</v>
      </c>
      <c r="P39" s="24" t="s">
        <v>32</v>
      </c>
      <c r="Q39" s="23"/>
      <c r="R39" s="24" t="str">
        <f t="shared" si="3"/>
        <v/>
      </c>
      <c r="S39" s="24" t="str">
        <f t="shared" si="4"/>
        <v/>
      </c>
      <c r="T39" s="24" t="str">
        <f t="shared" si="5"/>
        <v/>
      </c>
      <c r="U39" s="24" t="str">
        <f t="shared" si="6"/>
        <v/>
      </c>
      <c r="V39" s="24" t="str">
        <f t="shared" si="7"/>
        <v/>
      </c>
      <c r="W39" s="24"/>
      <c r="X39" s="24"/>
      <c r="Y39" s="33"/>
      <c r="Z39" s="33"/>
      <c r="AA39" s="24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4" t="s">
        <v>69</v>
      </c>
      <c r="AO39" s="23"/>
      <c r="AP39" s="23"/>
      <c r="AQ39" s="23"/>
      <c r="AR39" s="5"/>
    </row>
    <row r="40" spans="1:44" ht="42.75" x14ac:dyDescent="0.2">
      <c r="A40" s="23" t="s">
        <v>259</v>
      </c>
      <c r="B40" s="24" t="s">
        <v>65</v>
      </c>
      <c r="C40" s="24" t="s">
        <v>66</v>
      </c>
      <c r="D40" s="24" t="s">
        <v>646</v>
      </c>
      <c r="E40" s="24" t="s">
        <v>19</v>
      </c>
      <c r="F40" s="24">
        <v>100</v>
      </c>
      <c r="G40" s="23" t="str">
        <f t="shared" si="1"/>
        <v/>
      </c>
      <c r="H40" s="24">
        <f t="shared" si="2"/>
        <v>100</v>
      </c>
      <c r="I40" s="24">
        <v>8</v>
      </c>
      <c r="J40" s="48" t="s">
        <v>720</v>
      </c>
      <c r="K40" s="48" t="s">
        <v>684</v>
      </c>
      <c r="L40" s="24" t="s">
        <v>44</v>
      </c>
      <c r="M40" s="24">
        <v>8</v>
      </c>
      <c r="N40" s="24">
        <v>8</v>
      </c>
      <c r="O40" s="23" t="s">
        <v>38</v>
      </c>
      <c r="P40" s="24" t="s">
        <v>32</v>
      </c>
      <c r="Q40" s="25" t="s">
        <v>40</v>
      </c>
      <c r="R40" s="24" t="str">
        <f t="shared" si="3"/>
        <v>1</v>
      </c>
      <c r="S40" s="24" t="str">
        <f t="shared" si="4"/>
        <v>0</v>
      </c>
      <c r="T40" s="24" t="str">
        <f t="shared" si="5"/>
        <v>°C</v>
      </c>
      <c r="U40" s="24" t="str">
        <f t="shared" si="6"/>
        <v>-128</v>
      </c>
      <c r="V40" s="24" t="str">
        <f t="shared" si="7"/>
        <v>127</v>
      </c>
      <c r="W40" s="24">
        <v>0</v>
      </c>
      <c r="X40" s="24">
        <v>0</v>
      </c>
      <c r="Y40" s="33"/>
      <c r="Z40" s="33"/>
      <c r="AA40" s="24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4" t="s">
        <v>69</v>
      </c>
      <c r="AO40" s="23"/>
      <c r="AP40" s="23"/>
      <c r="AQ40" s="23"/>
      <c r="AR40" s="5"/>
    </row>
    <row r="41" spans="1:44" ht="42.75" x14ac:dyDescent="0.2">
      <c r="A41" s="23" t="s">
        <v>259</v>
      </c>
      <c r="B41" s="24" t="s">
        <v>65</v>
      </c>
      <c r="C41" s="24" t="s">
        <v>66</v>
      </c>
      <c r="D41" s="24" t="s">
        <v>646</v>
      </c>
      <c r="E41" s="24" t="s">
        <v>19</v>
      </c>
      <c r="F41" s="24">
        <v>100</v>
      </c>
      <c r="G41" s="23" t="str">
        <f t="shared" si="1"/>
        <v/>
      </c>
      <c r="H41" s="24">
        <f t="shared" si="2"/>
        <v>100</v>
      </c>
      <c r="I41" s="24">
        <v>8</v>
      </c>
      <c r="J41" s="48" t="s">
        <v>721</v>
      </c>
      <c r="K41" s="48" t="s">
        <v>685</v>
      </c>
      <c r="L41" s="24" t="s">
        <v>45</v>
      </c>
      <c r="M41" s="24">
        <v>40</v>
      </c>
      <c r="N41" s="24">
        <v>16</v>
      </c>
      <c r="O41" s="23" t="s">
        <v>38</v>
      </c>
      <c r="P41" s="24" t="s">
        <v>32</v>
      </c>
      <c r="Q41" s="25" t="s">
        <v>41</v>
      </c>
      <c r="R41" s="24" t="str">
        <f t="shared" si="3"/>
        <v>1</v>
      </c>
      <c r="S41" s="24" t="str">
        <f t="shared" si="4"/>
        <v>0</v>
      </c>
      <c r="T41" s="24" t="str">
        <f t="shared" si="5"/>
        <v>°C</v>
      </c>
      <c r="U41" s="24" t="str">
        <f t="shared" si="6"/>
        <v>-50</v>
      </c>
      <c r="V41" s="24" t="str">
        <f t="shared" si="7"/>
        <v>250</v>
      </c>
      <c r="W41" s="24">
        <v>0</v>
      </c>
      <c r="X41" s="24">
        <v>0</v>
      </c>
      <c r="Y41" s="33"/>
      <c r="Z41" s="33"/>
      <c r="AA41" s="24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4" t="s">
        <v>69</v>
      </c>
      <c r="AO41" s="23"/>
      <c r="AP41" s="23"/>
      <c r="AQ41" s="23"/>
      <c r="AR41" s="5"/>
    </row>
    <row r="42" spans="1:44" ht="42.75" x14ac:dyDescent="0.2">
      <c r="A42" s="23" t="s">
        <v>259</v>
      </c>
      <c r="B42" s="24" t="s">
        <v>65</v>
      </c>
      <c r="C42" s="24" t="s">
        <v>67</v>
      </c>
      <c r="D42" s="24" t="s">
        <v>647</v>
      </c>
      <c r="E42" s="24" t="s">
        <v>19</v>
      </c>
      <c r="F42" s="24">
        <v>10</v>
      </c>
      <c r="G42" s="23" t="str">
        <f t="shared" si="1"/>
        <v/>
      </c>
      <c r="H42" s="24">
        <f t="shared" si="2"/>
        <v>10</v>
      </c>
      <c r="I42" s="24">
        <v>8</v>
      </c>
      <c r="J42" s="48" t="s">
        <v>722</v>
      </c>
      <c r="K42" s="48" t="s">
        <v>686</v>
      </c>
      <c r="L42" s="24" t="s">
        <v>46</v>
      </c>
      <c r="M42" s="24">
        <v>0</v>
      </c>
      <c r="N42" s="24">
        <v>32</v>
      </c>
      <c r="O42" s="23" t="s">
        <v>38</v>
      </c>
      <c r="P42" s="24" t="s">
        <v>32</v>
      </c>
      <c r="Q42" s="25" t="s">
        <v>48</v>
      </c>
      <c r="R42" s="24" t="str">
        <f t="shared" si="3"/>
        <v>1</v>
      </c>
      <c r="S42" s="24" t="str">
        <f t="shared" si="4"/>
        <v>0</v>
      </c>
      <c r="T42" s="24" t="str">
        <f t="shared" si="5"/>
        <v>rpm</v>
      </c>
      <c r="U42" s="24" t="str">
        <f t="shared" si="6"/>
        <v>-20000</v>
      </c>
      <c r="V42" s="24" t="str">
        <f t="shared" si="7"/>
        <v>20000</v>
      </c>
      <c r="W42" s="24">
        <v>0</v>
      </c>
      <c r="X42" s="24">
        <v>0</v>
      </c>
      <c r="Y42" s="33"/>
      <c r="Z42" s="33"/>
      <c r="AA42" s="24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4" t="s">
        <v>69</v>
      </c>
      <c r="AO42" s="23"/>
      <c r="AP42" s="23"/>
      <c r="AQ42" s="23"/>
      <c r="AR42" s="5"/>
    </row>
    <row r="43" spans="1:44" ht="42.75" x14ac:dyDescent="0.2">
      <c r="A43" s="23" t="s">
        <v>259</v>
      </c>
      <c r="B43" s="24" t="s">
        <v>65</v>
      </c>
      <c r="C43" s="24" t="s">
        <v>67</v>
      </c>
      <c r="D43" s="24" t="s">
        <v>647</v>
      </c>
      <c r="E43" s="24" t="s">
        <v>19</v>
      </c>
      <c r="F43" s="24">
        <v>10</v>
      </c>
      <c r="G43" s="23" t="str">
        <f t="shared" si="1"/>
        <v/>
      </c>
      <c r="H43" s="24">
        <f t="shared" si="2"/>
        <v>10</v>
      </c>
      <c r="I43" s="24">
        <v>8</v>
      </c>
      <c r="J43" s="48" t="s">
        <v>723</v>
      </c>
      <c r="K43" s="48" t="s">
        <v>687</v>
      </c>
      <c r="L43" s="24" t="s">
        <v>47</v>
      </c>
      <c r="M43" s="24">
        <v>32</v>
      </c>
      <c r="N43" s="24">
        <v>16</v>
      </c>
      <c r="O43" s="23" t="s">
        <v>38</v>
      </c>
      <c r="P43" s="24" t="s">
        <v>32</v>
      </c>
      <c r="Q43" s="25" t="s">
        <v>49</v>
      </c>
      <c r="R43" s="24" t="str">
        <f t="shared" si="3"/>
        <v>1</v>
      </c>
      <c r="S43" s="24" t="str">
        <f t="shared" si="4"/>
        <v>0</v>
      </c>
      <c r="T43" s="24" t="str">
        <f t="shared" si="5"/>
        <v>Nm</v>
      </c>
      <c r="U43" s="24" t="str">
        <f t="shared" si="6"/>
        <v>-1000</v>
      </c>
      <c r="V43" s="24" t="str">
        <f t="shared" si="7"/>
        <v>1000</v>
      </c>
      <c r="W43" s="24">
        <v>0</v>
      </c>
      <c r="X43" s="24">
        <v>0</v>
      </c>
      <c r="Y43" s="33"/>
      <c r="Z43" s="33"/>
      <c r="AA43" s="24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4" t="s">
        <v>69</v>
      </c>
      <c r="AO43" s="23"/>
      <c r="AP43" s="23"/>
      <c r="AQ43" s="23"/>
      <c r="AR43" s="5"/>
    </row>
    <row r="44" spans="1:44" ht="42.75" x14ac:dyDescent="0.2">
      <c r="A44" s="23" t="s">
        <v>259</v>
      </c>
      <c r="B44" s="24" t="s">
        <v>65</v>
      </c>
      <c r="C44" s="24" t="s">
        <v>67</v>
      </c>
      <c r="D44" s="24" t="s">
        <v>647</v>
      </c>
      <c r="E44" s="24" t="s">
        <v>19</v>
      </c>
      <c r="F44" s="24">
        <v>10</v>
      </c>
      <c r="G44" s="23" t="str">
        <f t="shared" si="1"/>
        <v/>
      </c>
      <c r="H44" s="24">
        <f t="shared" si="2"/>
        <v>10</v>
      </c>
      <c r="I44" s="24">
        <v>8</v>
      </c>
      <c r="J44" s="48" t="s">
        <v>724</v>
      </c>
      <c r="K44" s="48" t="s">
        <v>688</v>
      </c>
      <c r="L44" s="24" t="s">
        <v>50</v>
      </c>
      <c r="M44" s="24">
        <v>48</v>
      </c>
      <c r="N44" s="24">
        <v>16</v>
      </c>
      <c r="O44" s="23" t="s">
        <v>38</v>
      </c>
      <c r="P44" s="24" t="s">
        <v>32</v>
      </c>
      <c r="Q44" s="25" t="s">
        <v>51</v>
      </c>
      <c r="R44" s="24" t="str">
        <f t="shared" si="3"/>
        <v>1</v>
      </c>
      <c r="S44" s="24" t="str">
        <f t="shared" si="4"/>
        <v>0</v>
      </c>
      <c r="T44" s="24" t="str">
        <f t="shared" si="5"/>
        <v>A</v>
      </c>
      <c r="U44" s="24" t="str">
        <f t="shared" si="6"/>
        <v>-1000</v>
      </c>
      <c r="V44" s="24" t="str">
        <f t="shared" si="7"/>
        <v>1000</v>
      </c>
      <c r="W44" s="24">
        <v>0</v>
      </c>
      <c r="X44" s="24">
        <v>0</v>
      </c>
      <c r="Y44" s="33"/>
      <c r="Z44" s="33"/>
      <c r="AA44" s="24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4" t="s">
        <v>69</v>
      </c>
      <c r="AO44" s="23"/>
      <c r="AP44" s="23"/>
      <c r="AQ44" s="23"/>
      <c r="AR44" s="5"/>
    </row>
    <row r="45" spans="1:44" ht="42.75" x14ac:dyDescent="0.2">
      <c r="A45" s="23" t="s">
        <v>259</v>
      </c>
      <c r="B45" s="24" t="s">
        <v>65</v>
      </c>
      <c r="C45" s="24" t="s">
        <v>68</v>
      </c>
      <c r="D45" s="24" t="s">
        <v>648</v>
      </c>
      <c r="E45" s="24" t="s">
        <v>19</v>
      </c>
      <c r="F45" s="24">
        <v>20</v>
      </c>
      <c r="G45" s="23" t="str">
        <f t="shared" si="1"/>
        <v/>
      </c>
      <c r="H45" s="24">
        <f t="shared" si="2"/>
        <v>20</v>
      </c>
      <c r="I45" s="24">
        <v>8</v>
      </c>
      <c r="J45" s="48" t="s">
        <v>725</v>
      </c>
      <c r="K45" s="48" t="s">
        <v>689</v>
      </c>
      <c r="L45" s="24" t="s">
        <v>34</v>
      </c>
      <c r="M45" s="24">
        <v>0</v>
      </c>
      <c r="N45" s="24">
        <v>16</v>
      </c>
      <c r="O45" s="23" t="s">
        <v>53</v>
      </c>
      <c r="P45" s="24" t="s">
        <v>32</v>
      </c>
      <c r="Q45" s="25" t="s">
        <v>54</v>
      </c>
      <c r="R45" s="24" t="str">
        <f t="shared" si="3"/>
        <v>0.0625</v>
      </c>
      <c r="S45" s="24" t="str">
        <f t="shared" si="4"/>
        <v>0</v>
      </c>
      <c r="T45" s="24" t="str">
        <f t="shared" si="5"/>
        <v>V</v>
      </c>
      <c r="U45" s="24" t="str">
        <f t="shared" si="6"/>
        <v>0</v>
      </c>
      <c r="V45" s="24" t="str">
        <f t="shared" si="7"/>
        <v>4095.9375</v>
      </c>
      <c r="W45" s="24">
        <v>0</v>
      </c>
      <c r="X45" s="24">
        <v>0</v>
      </c>
      <c r="Y45" s="33"/>
      <c r="Z45" s="33"/>
      <c r="AA45" s="24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4" t="s">
        <v>69</v>
      </c>
      <c r="AO45" s="23"/>
      <c r="AP45" s="23"/>
      <c r="AQ45" s="23"/>
      <c r="AR45" s="5"/>
    </row>
    <row r="46" spans="1:44" ht="42.75" x14ac:dyDescent="0.2">
      <c r="A46" s="23" t="s">
        <v>259</v>
      </c>
      <c r="B46" s="24" t="s">
        <v>65</v>
      </c>
      <c r="C46" s="24" t="s">
        <v>68</v>
      </c>
      <c r="D46" s="24" t="s">
        <v>648</v>
      </c>
      <c r="E46" s="24" t="s">
        <v>19</v>
      </c>
      <c r="F46" s="24">
        <v>20</v>
      </c>
      <c r="G46" s="23" t="str">
        <f t="shared" si="1"/>
        <v/>
      </c>
      <c r="H46" s="24">
        <f t="shared" si="2"/>
        <v>20</v>
      </c>
      <c r="I46" s="24">
        <v>8</v>
      </c>
      <c r="J46" s="48" t="s">
        <v>726</v>
      </c>
      <c r="K46" s="48" t="s">
        <v>691</v>
      </c>
      <c r="L46" s="24" t="s">
        <v>37</v>
      </c>
      <c r="M46" s="24">
        <v>16</v>
      </c>
      <c r="N46" s="24">
        <v>16</v>
      </c>
      <c r="O46" s="23" t="s">
        <v>38</v>
      </c>
      <c r="P46" s="24" t="s">
        <v>32</v>
      </c>
      <c r="Q46" s="25" t="s">
        <v>51</v>
      </c>
      <c r="R46" s="24" t="str">
        <f t="shared" si="3"/>
        <v>1</v>
      </c>
      <c r="S46" s="24" t="str">
        <f t="shared" si="4"/>
        <v>0</v>
      </c>
      <c r="T46" s="24" t="str">
        <f t="shared" si="5"/>
        <v>A</v>
      </c>
      <c r="U46" s="24" t="str">
        <f t="shared" si="6"/>
        <v>-1000</v>
      </c>
      <c r="V46" s="24" t="str">
        <f t="shared" si="7"/>
        <v>1000</v>
      </c>
      <c r="W46" s="24">
        <v>0</v>
      </c>
      <c r="X46" s="24">
        <v>0</v>
      </c>
      <c r="Y46" s="33"/>
      <c r="Z46" s="33"/>
      <c r="AA46" s="24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4" t="s">
        <v>69</v>
      </c>
      <c r="AO46" s="23"/>
      <c r="AP46" s="23"/>
      <c r="AQ46" s="23"/>
      <c r="AR46" s="5"/>
    </row>
    <row r="47" spans="1:44" ht="42.75" x14ac:dyDescent="0.2">
      <c r="A47" s="23" t="s">
        <v>259</v>
      </c>
      <c r="B47" s="24" t="s">
        <v>65</v>
      </c>
      <c r="C47" s="24" t="s">
        <v>68</v>
      </c>
      <c r="D47" s="24" t="s">
        <v>648</v>
      </c>
      <c r="E47" s="24" t="s">
        <v>19</v>
      </c>
      <c r="F47" s="24">
        <v>20</v>
      </c>
      <c r="G47" s="23" t="str">
        <f t="shared" si="1"/>
        <v/>
      </c>
      <c r="H47" s="24">
        <f t="shared" si="2"/>
        <v>20</v>
      </c>
      <c r="I47" s="24">
        <v>8</v>
      </c>
      <c r="J47" s="48" t="s">
        <v>727</v>
      </c>
      <c r="K47" s="48" t="s">
        <v>693</v>
      </c>
      <c r="L47" s="24" t="s">
        <v>47</v>
      </c>
      <c r="M47" s="24">
        <v>32</v>
      </c>
      <c r="N47" s="24">
        <v>16</v>
      </c>
      <c r="O47" s="23" t="s">
        <v>53</v>
      </c>
      <c r="P47" s="24" t="s">
        <v>32</v>
      </c>
      <c r="Q47" s="25" t="s">
        <v>35</v>
      </c>
      <c r="R47" s="24" t="str">
        <f t="shared" si="3"/>
        <v>1</v>
      </c>
      <c r="S47" s="24" t="str">
        <f t="shared" si="4"/>
        <v>0</v>
      </c>
      <c r="T47" s="24" t="str">
        <f t="shared" si="5"/>
        <v>/</v>
      </c>
      <c r="U47" s="24" t="str">
        <f t="shared" si="6"/>
        <v>0</v>
      </c>
      <c r="V47" s="24" t="str">
        <f t="shared" si="7"/>
        <v>255</v>
      </c>
      <c r="W47" s="24">
        <v>0</v>
      </c>
      <c r="X47" s="24">
        <v>0</v>
      </c>
      <c r="Y47" s="33"/>
      <c r="Z47" s="33"/>
      <c r="AA47" s="24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4" t="s">
        <v>69</v>
      </c>
      <c r="AO47" s="23"/>
      <c r="AP47" s="23"/>
      <c r="AQ47" s="23"/>
      <c r="AR47" s="5"/>
    </row>
    <row r="48" spans="1:44" ht="42.75" x14ac:dyDescent="0.2">
      <c r="A48" s="23" t="s">
        <v>259</v>
      </c>
      <c r="B48" s="24" t="s">
        <v>65</v>
      </c>
      <c r="C48" s="24" t="s">
        <v>68</v>
      </c>
      <c r="D48" s="24" t="s">
        <v>648</v>
      </c>
      <c r="E48" s="24" t="s">
        <v>19</v>
      </c>
      <c r="F48" s="24">
        <v>20</v>
      </c>
      <c r="G48" s="23" t="str">
        <f t="shared" si="1"/>
        <v/>
      </c>
      <c r="H48" s="24">
        <f t="shared" si="2"/>
        <v>20</v>
      </c>
      <c r="I48" s="24">
        <v>8</v>
      </c>
      <c r="J48" s="48" t="s">
        <v>728</v>
      </c>
      <c r="K48" s="48" t="s">
        <v>692</v>
      </c>
      <c r="L48" s="24" t="s">
        <v>50</v>
      </c>
      <c r="M48" s="24">
        <v>48</v>
      </c>
      <c r="N48" s="24">
        <v>16</v>
      </c>
      <c r="O48" s="23" t="s">
        <v>53</v>
      </c>
      <c r="P48" s="24" t="s">
        <v>32</v>
      </c>
      <c r="Q48" s="25" t="s">
        <v>35</v>
      </c>
      <c r="R48" s="24" t="str">
        <f t="shared" si="3"/>
        <v>1</v>
      </c>
      <c r="S48" s="24" t="str">
        <f t="shared" si="4"/>
        <v>0</v>
      </c>
      <c r="T48" s="24" t="str">
        <f t="shared" si="5"/>
        <v>/</v>
      </c>
      <c r="U48" s="24" t="str">
        <f t="shared" si="6"/>
        <v>0</v>
      </c>
      <c r="V48" s="24" t="str">
        <f t="shared" si="7"/>
        <v>255</v>
      </c>
      <c r="W48" s="24">
        <v>0</v>
      </c>
      <c r="X48" s="24">
        <v>0</v>
      </c>
      <c r="Y48" s="33"/>
      <c r="Z48" s="33"/>
      <c r="AA48" s="24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4" t="s">
        <v>69</v>
      </c>
      <c r="AO48" s="23"/>
      <c r="AP48" s="23"/>
      <c r="AQ48" s="23"/>
      <c r="AR48" s="5"/>
    </row>
    <row r="49" spans="1:44" s="72" customFormat="1" ht="85.5" x14ac:dyDescent="0.2">
      <c r="A49" s="66" t="s">
        <v>259</v>
      </c>
      <c r="B49" s="67" t="s">
        <v>557</v>
      </c>
      <c r="C49" s="67" t="s">
        <v>588</v>
      </c>
      <c r="D49" s="67" t="s">
        <v>527</v>
      </c>
      <c r="E49" s="67" t="s">
        <v>19</v>
      </c>
      <c r="F49" s="67">
        <v>20</v>
      </c>
      <c r="G49" s="66" t="str">
        <f t="shared" ref="G49" si="8">IF(OR(E49="Periodic",E49="NMM",E49="DiagResponse",E49="DiagRequest"),"",IF(E49="Event",IF(ISERROR(FIND("/",F49)),IF(F49="","",F49),MID(F49,1,FIND("/",F49)-1)),IF(ISERROR(FIND("POE",E49)),"",IF(F49="","",MID(F49,1,FIND("/",F49)-1)))))</f>
        <v/>
      </c>
      <c r="H49" s="67">
        <f t="shared" ref="H49" si="9">IF(OR(E49="",E49="NMM",E49="Event",E49="DiagMsgResponse",E49="DiagMsgRequest"),"",IF(OR(E49="POE",E49="Periodic"),IF(ISERROR(FIND("/",F49)),IF(F49="","", F49),RIGHT(F49,LEN(F49)-FIND("/",F49)))))</f>
        <v>20</v>
      </c>
      <c r="I49" s="67">
        <v>8</v>
      </c>
      <c r="J49" s="68" t="s">
        <v>730</v>
      </c>
      <c r="K49" s="68" t="s">
        <v>731</v>
      </c>
      <c r="L49" s="67" t="s">
        <v>521</v>
      </c>
      <c r="M49" s="67">
        <v>0</v>
      </c>
      <c r="N49" s="67">
        <v>16</v>
      </c>
      <c r="O49" s="66" t="s">
        <v>36</v>
      </c>
      <c r="P49" s="67" t="s">
        <v>32</v>
      </c>
      <c r="Q49" s="69" t="s">
        <v>615</v>
      </c>
      <c r="R49" s="67" t="str">
        <f t="shared" ref="R49" si="10">IF(OR(O49="",O49="Enum"),"",MID(Q49,FIND("*",Q49)+1,IF(ISERROR(FIND("+",Q49,FIND("*",Q49)+2)),IF(ISERROR(FIND("-",Q49,FIND("*",Q49)+2)),IF(ISERROR(FIND("(",Q49,FIND("*",Q49)+2)),"Error",FIND("(",Q49,FIND("*",Q49)+2)-FIND("*",Q49)-1),IF(FIND("-",Q49,FIND("*",Q49)+2)&lt;FIND("(",Q49,FIND("*",Q49)+2),FIND("-",Q49,FIND("*",Q49)+2)-FIND("*",Q49)-1,FIND("(",Q49,FIND("*",Q49)+2)-FIND("*",Q49)-1)),IF(FIND("+",Q49,FIND("*",Q49)+2)&lt;FIND("(",Q49,FIND("*",Q49)+2),FIND("+",Q49,FIND("*",Q49)+2)-FIND("*",Q49)-1,IF(ISERROR(FIND("-",Q49,FIND("*",Q49)+2)),IF(ISERROR(FIND("(",Q49,FIND("*",Q49)+2)),"Error",FIND("(",Q49,FIND("*",Q49)+2)-FIND("*",Q49)-1),IF(FIND("-",Q49,FIND("*",Q49)+2)&lt;FIND("(",Q49,FIND("*",Q49)+2),FIND("-",Q49,FIND("*",Q49)+2)-FIND("*",Q49)-1,FIND("(",Q49,FIND("*",Q49)+2)-FIND("*",Q49)-1))))))</f>
        <v/>
      </c>
      <c r="S49" s="67" t="str">
        <f t="shared" ref="S49" si="11">IF(OR(O49="",O49="Enum"), "",IF(ISERROR(FIND("-",Q49,FIND("*",Q49)+2)),IF(ISERROR(FIND("+",Q49,FIND("*",Q49)+2)),"0",IF(FIND("+",Q49,FIND("*",Q49)+2)&lt;FIND("(",Q49,FIND("*",Q49)+2),MID(Q49,FIND("+",Q49,FIND("*",Q49)+2),FIND("(",Q49,FIND("*",Q49)+2)-FIND("+",Q49,FIND("*",Q49)+2)),"0")),IF(FIND("-",Q49,FIND("*",Q49)+2)&lt;FIND("(",Q49,FIND("*",Q49)+2),MID(Q49,FIND("-",Q49,FIND("*",Q49)+2),FIND("(",Q49,FIND("*",Q49)+2)-FIND("-",Q49,FIND("*",Q49)+2)),IF(ISERROR(FIND("+",Q49,FIND("*",Q49)+2)),"0",IF(FIND("+",Q49,FIND("*",Q49)+2)&lt;FIND("(",Q49,FIND("*",Q49)+2),MID(Q49,FIND("+",Q49,FIND("*",Q49)+2),FIND("(",Q49,FIND("*",Q49)+2)-FIND("+",Q49,FIND("*",Q49)+2)),"0")))))</f>
        <v/>
      </c>
      <c r="T49" s="67" t="str">
        <f t="shared" ref="T49" si="12" xml:space="preserve"> IF(OR(O49="",O49="Enum"),"", MID(Q49,FIND("(",Q49)+1,FIND(")",Q49)-FIND("(",Q49)-1))</f>
        <v/>
      </c>
      <c r="U49" s="67" t="str">
        <f t="shared" ref="U49" si="13">IF(OR(O49="",O49="Enum"),"", MID(Q49,FIND("{",Q49)+1,FIND(",",Q49)-FIND("{",Q49)-1))</f>
        <v/>
      </c>
      <c r="V49" s="67" t="str">
        <f t="shared" ref="V49" si="14">IF(OR(O49="",O49="Enum"),"",MID(Q49,FIND(",",Q49)+1,FIND("}",Q49)-FIND(",",Q49)-1))</f>
        <v/>
      </c>
      <c r="W49" s="67">
        <v>0</v>
      </c>
      <c r="X49" s="67">
        <v>0</v>
      </c>
      <c r="Y49" s="70"/>
      <c r="Z49" s="70"/>
      <c r="AA49" s="67"/>
      <c r="AB49" s="66" t="s">
        <v>69</v>
      </c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71"/>
    </row>
    <row r="50" spans="1:44" ht="42.75" x14ac:dyDescent="0.2">
      <c r="A50" s="23" t="s">
        <v>259</v>
      </c>
      <c r="B50" s="24" t="s">
        <v>55</v>
      </c>
      <c r="C50" s="24" t="s">
        <v>588</v>
      </c>
      <c r="D50" s="24" t="s">
        <v>527</v>
      </c>
      <c r="E50" s="24" t="s">
        <v>19</v>
      </c>
      <c r="F50" s="24">
        <v>20</v>
      </c>
      <c r="G50" s="23" t="str">
        <f t="shared" ref="G50:G52" si="15">IF(OR(E50="Periodic",E50="NMM",E50="DiagResponse",E50="DiagRequest"),"",IF(E50="Event",IF(ISERROR(FIND("/",F50)),IF(F50="","",F50),MID(F50,1,FIND("/",F50)-1)),IF(ISERROR(FIND("POE",E50)),"",IF(F50="","",MID(F50,1,FIND("/",F50)-1)))))</f>
        <v/>
      </c>
      <c r="H50" s="24">
        <f t="shared" ref="H50:H52" si="16">IF(OR(E50="",E50="NMM",E50="Event",E50="DiagMsgResponse",E50="DiagMsgRequest"),"",IF(OR(E50="POE",E50="Periodic"),IF(ISERROR(FIND("/",F50)),IF(F50="","", F50),RIGHT(F50,LEN(F50)-FIND("/",F50)))))</f>
        <v>20</v>
      </c>
      <c r="I50" s="24">
        <v>8</v>
      </c>
      <c r="J50" s="48" t="s">
        <v>737</v>
      </c>
      <c r="K50" s="48" t="s">
        <v>732</v>
      </c>
      <c r="L50" s="24" t="s">
        <v>622</v>
      </c>
      <c r="M50" s="24">
        <v>16</v>
      </c>
      <c r="N50" s="24">
        <v>16</v>
      </c>
      <c r="O50" s="23" t="s">
        <v>38</v>
      </c>
      <c r="P50" s="24" t="s">
        <v>32</v>
      </c>
      <c r="Q50" s="25" t="s">
        <v>56</v>
      </c>
      <c r="R50" s="24" t="str">
        <f t="shared" ref="R50:R52" si="17">IF(OR(O50="",O50="Enum"),"",MID(Q50,FIND("*",Q50)+1,IF(ISERROR(FIND("+",Q50,FIND("*",Q50)+2)),IF(ISERROR(FIND("-",Q50,FIND("*",Q50)+2)),IF(ISERROR(FIND("(",Q50,FIND("*",Q50)+2)),"Error",FIND("(",Q50,FIND("*",Q50)+2)-FIND("*",Q50)-1),IF(FIND("-",Q50,FIND("*",Q50)+2)&lt;FIND("(",Q50,FIND("*",Q50)+2),FIND("-",Q50,FIND("*",Q50)+2)-FIND("*",Q50)-1,FIND("(",Q50,FIND("*",Q50)+2)-FIND("*",Q50)-1)),IF(FIND("+",Q50,FIND("*",Q50)+2)&lt;FIND("(",Q50,FIND("*",Q50)+2),FIND("+",Q50,FIND("*",Q50)+2)-FIND("*",Q50)-1,IF(ISERROR(FIND("-",Q50,FIND("*",Q50)+2)),IF(ISERROR(FIND("(",Q50,FIND("*",Q50)+2)),"Error",FIND("(",Q50,FIND("*",Q50)+2)-FIND("*",Q50)-1),IF(FIND("-",Q50,FIND("*",Q50)+2)&lt;FIND("(",Q50,FIND("*",Q50)+2),FIND("-",Q50,FIND("*",Q50)+2)-FIND("*",Q50)-1,FIND("(",Q50,FIND("*",Q50)+2)-FIND("*",Q50)-1))))))</f>
        <v>0.0625</v>
      </c>
      <c r="S50" s="24" t="str">
        <f t="shared" ref="S50:S52" si="18">IF(OR(O50="",O50="Enum"), "",IF(ISERROR(FIND("-",Q50,FIND("*",Q50)+2)),IF(ISERROR(FIND("+",Q50,FIND("*",Q50)+2)),"0",IF(FIND("+",Q50,FIND("*",Q50)+2)&lt;FIND("(",Q50,FIND("*",Q50)+2),MID(Q50,FIND("+",Q50,FIND("*",Q50)+2),FIND("(",Q50,FIND("*",Q50)+2)-FIND("+",Q50,FIND("*",Q50)+2)),"0")),IF(FIND("-",Q50,FIND("*",Q50)+2)&lt;FIND("(",Q50,FIND("*",Q50)+2),MID(Q50,FIND("-",Q50,FIND("*",Q50)+2),FIND("(",Q50,FIND("*",Q50)+2)-FIND("-",Q50,FIND("*",Q50)+2)),IF(ISERROR(FIND("+",Q50,FIND("*",Q50)+2)),"0",IF(FIND("+",Q50,FIND("*",Q50)+2)&lt;FIND("(",Q50,FIND("*",Q50)+2),MID(Q50,FIND("+",Q50,FIND("*",Q50)+2),FIND("(",Q50,FIND("*",Q50)+2)-FIND("+",Q50,FIND("*",Q50)+2)),"0")))))</f>
        <v>0</v>
      </c>
      <c r="T50" s="24" t="str">
        <f t="shared" ref="T50:T52" si="19" xml:space="preserve"> IF(OR(O50="",O50="Enum"),"", MID(Q50,FIND("(",Q50)+1,FIND(")",Q50)-FIND("(",Q50)-1))</f>
        <v>Nm</v>
      </c>
      <c r="U50" s="24" t="str">
        <f t="shared" ref="U50:U52" si="20">IF(OR(O50="",O50="Enum"),"", MID(Q50,FIND("{",Q50)+1,FIND(",",Q50)-FIND("{",Q50)-1))</f>
        <v>-2048</v>
      </c>
      <c r="V50" s="24" t="str">
        <f t="shared" ref="V50:V52" si="21">IF(OR(O50="",O50="Enum"),"",MID(Q50,FIND(",",Q50)+1,FIND("}",Q50)-FIND(",",Q50)-1))</f>
        <v>2047.9375</v>
      </c>
      <c r="W50" s="34">
        <v>0</v>
      </c>
      <c r="X50" s="34">
        <v>0</v>
      </c>
      <c r="Y50" s="33"/>
      <c r="Z50" s="33"/>
      <c r="AA50" s="24"/>
      <c r="AB50" s="23" t="s">
        <v>69</v>
      </c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5"/>
    </row>
    <row r="51" spans="1:44" s="72" customFormat="1" ht="42.75" x14ac:dyDescent="0.2">
      <c r="A51" s="66" t="s">
        <v>259</v>
      </c>
      <c r="B51" s="67" t="s">
        <v>55</v>
      </c>
      <c r="C51" s="67" t="s">
        <v>588</v>
      </c>
      <c r="D51" s="67" t="s">
        <v>620</v>
      </c>
      <c r="E51" s="67" t="s">
        <v>585</v>
      </c>
      <c r="F51" s="67">
        <v>20</v>
      </c>
      <c r="G51" s="66" t="str">
        <f t="shared" si="15"/>
        <v/>
      </c>
      <c r="H51" s="67">
        <f t="shared" si="16"/>
        <v>20</v>
      </c>
      <c r="I51" s="67">
        <v>8</v>
      </c>
      <c r="J51" s="68" t="s">
        <v>734</v>
      </c>
      <c r="K51" s="68" t="s">
        <v>733</v>
      </c>
      <c r="L51" s="67" t="s">
        <v>523</v>
      </c>
      <c r="M51" s="67">
        <v>32</v>
      </c>
      <c r="N51" s="67">
        <v>16</v>
      </c>
      <c r="O51" s="66" t="s">
        <v>38</v>
      </c>
      <c r="P51" s="67" t="s">
        <v>32</v>
      </c>
      <c r="Q51" s="69" t="s">
        <v>594</v>
      </c>
      <c r="R51" s="67" t="str">
        <f t="shared" si="17"/>
        <v>0.0625</v>
      </c>
      <c r="S51" s="67" t="str">
        <f t="shared" si="18"/>
        <v>0</v>
      </c>
      <c r="T51" s="67" t="str">
        <f t="shared" si="19"/>
        <v>Nm</v>
      </c>
      <c r="U51" s="67" t="str">
        <f t="shared" si="20"/>
        <v>0</v>
      </c>
      <c r="V51" s="67" t="str">
        <f t="shared" si="21"/>
        <v>2047.9375</v>
      </c>
      <c r="W51" s="67">
        <v>0</v>
      </c>
      <c r="X51" s="67">
        <v>0</v>
      </c>
      <c r="Y51" s="70"/>
      <c r="Z51" s="70"/>
      <c r="AA51" s="67"/>
      <c r="AB51" s="66" t="s">
        <v>609</v>
      </c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71"/>
    </row>
    <row r="52" spans="1:44" s="72" customFormat="1" ht="42.75" x14ac:dyDescent="0.2">
      <c r="A52" s="66" t="s">
        <v>259</v>
      </c>
      <c r="B52" s="67" t="s">
        <v>55</v>
      </c>
      <c r="C52" s="67" t="s">
        <v>616</v>
      </c>
      <c r="D52" s="67" t="s">
        <v>621</v>
      </c>
      <c r="E52" s="67" t="s">
        <v>585</v>
      </c>
      <c r="F52" s="67">
        <v>20</v>
      </c>
      <c r="G52" s="66" t="str">
        <f t="shared" si="15"/>
        <v/>
      </c>
      <c r="H52" s="67">
        <f t="shared" si="16"/>
        <v>20</v>
      </c>
      <c r="I52" s="67">
        <v>8</v>
      </c>
      <c r="J52" s="68" t="s">
        <v>735</v>
      </c>
      <c r="K52" s="68" t="s">
        <v>736</v>
      </c>
      <c r="L52" s="67" t="s">
        <v>524</v>
      </c>
      <c r="M52" s="67">
        <v>48</v>
      </c>
      <c r="N52" s="67">
        <v>16</v>
      </c>
      <c r="O52" s="66" t="s">
        <v>38</v>
      </c>
      <c r="P52" s="67" t="s">
        <v>32</v>
      </c>
      <c r="Q52" s="69" t="s">
        <v>595</v>
      </c>
      <c r="R52" s="67" t="str">
        <f t="shared" si="17"/>
        <v>0.0625</v>
      </c>
      <c r="S52" s="67" t="str">
        <f t="shared" si="18"/>
        <v>0</v>
      </c>
      <c r="T52" s="67" t="str">
        <f t="shared" si="19"/>
        <v>Nm</v>
      </c>
      <c r="U52" s="67" t="str">
        <f t="shared" si="20"/>
        <v>-2048</v>
      </c>
      <c r="V52" s="67" t="str">
        <f t="shared" si="21"/>
        <v>0</v>
      </c>
      <c r="W52" s="67">
        <v>0</v>
      </c>
      <c r="X52" s="67">
        <v>0</v>
      </c>
      <c r="Y52" s="70"/>
      <c r="Z52" s="70"/>
      <c r="AA52" s="67"/>
      <c r="AB52" s="66" t="s">
        <v>609</v>
      </c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71"/>
    </row>
    <row r="53" spans="1:44" ht="85.5" x14ac:dyDescent="0.2">
      <c r="A53" s="23" t="s">
        <v>259</v>
      </c>
      <c r="B53" s="24" t="s">
        <v>557</v>
      </c>
      <c r="C53" s="24" t="s">
        <v>617</v>
      </c>
      <c r="D53" s="24" t="s">
        <v>618</v>
      </c>
      <c r="E53" s="24" t="s">
        <v>19</v>
      </c>
      <c r="F53" s="24">
        <v>20</v>
      </c>
      <c r="G53" s="23" t="str">
        <f t="shared" ref="G53" si="22">IF(OR(E53="Periodic",E53="NMM",E53="DiagResponse",E53="DiagRequest"),"",IF(E53="Event",IF(ISERROR(FIND("/",F53)),IF(F53="","",F53),MID(F53,1,FIND("/",F53)-1)),IF(ISERROR(FIND("POE",E53)),"",IF(F53="","",MID(F53,1,FIND("/",F53)-1)))))</f>
        <v/>
      </c>
      <c r="H53" s="24">
        <f t="shared" ref="H53" si="23">IF(OR(E53="",E53="NMM",E53="Event",E53="DiagMsgResponse",E53="DiagMsgRequest"),"",IF(OR(E53="POE",E53="Periodic"),IF(ISERROR(FIND("/",F53)),IF(F53="","", F53),RIGHT(F53,LEN(F53)-FIND("/",F53)))))</f>
        <v>20</v>
      </c>
      <c r="I53" s="24">
        <v>8</v>
      </c>
      <c r="J53" s="48" t="s">
        <v>738</v>
      </c>
      <c r="K53" s="48" t="s">
        <v>731</v>
      </c>
      <c r="L53" s="24" t="s">
        <v>625</v>
      </c>
      <c r="M53" s="24">
        <v>0</v>
      </c>
      <c r="N53" s="24">
        <v>16</v>
      </c>
      <c r="O53" s="23" t="s">
        <v>36</v>
      </c>
      <c r="P53" s="24" t="s">
        <v>32</v>
      </c>
      <c r="Q53" s="25" t="s">
        <v>615</v>
      </c>
      <c r="R53" s="24" t="str">
        <f t="shared" ref="R53" si="24">IF(OR(O53="",O53="Enum"),"",MID(Q53,FIND("*",Q53)+1,IF(ISERROR(FIND("+",Q53,FIND("*",Q53)+2)),IF(ISERROR(FIND("-",Q53,FIND("*",Q53)+2)),IF(ISERROR(FIND("(",Q53,FIND("*",Q53)+2)),"Error",FIND("(",Q53,FIND("*",Q53)+2)-FIND("*",Q53)-1),IF(FIND("-",Q53,FIND("*",Q53)+2)&lt;FIND("(",Q53,FIND("*",Q53)+2),FIND("-",Q53,FIND("*",Q53)+2)-FIND("*",Q53)-1,FIND("(",Q53,FIND("*",Q53)+2)-FIND("*",Q53)-1)),IF(FIND("+",Q53,FIND("*",Q53)+2)&lt;FIND("(",Q53,FIND("*",Q53)+2),FIND("+",Q53,FIND("*",Q53)+2)-FIND("*",Q53)-1,IF(ISERROR(FIND("-",Q53,FIND("*",Q53)+2)),IF(ISERROR(FIND("(",Q53,FIND("*",Q53)+2)),"Error",FIND("(",Q53,FIND("*",Q53)+2)-FIND("*",Q53)-1),IF(FIND("-",Q53,FIND("*",Q53)+2)&lt;FIND("(",Q53,FIND("*",Q53)+2),FIND("-",Q53,FIND("*",Q53)+2)-FIND("*",Q53)-1,FIND("(",Q53,FIND("*",Q53)+2)-FIND("*",Q53)-1))))))</f>
        <v/>
      </c>
      <c r="S53" s="24" t="str">
        <f t="shared" ref="S53" si="25">IF(OR(O53="",O53="Enum"), "",IF(ISERROR(FIND("-",Q53,FIND("*",Q53)+2)),IF(ISERROR(FIND("+",Q53,FIND("*",Q53)+2)),"0",IF(FIND("+",Q53,FIND("*",Q53)+2)&lt;FIND("(",Q53,FIND("*",Q53)+2),MID(Q53,FIND("+",Q53,FIND("*",Q53)+2),FIND("(",Q53,FIND("*",Q53)+2)-FIND("+",Q53,FIND("*",Q53)+2)),"0")),IF(FIND("-",Q53,FIND("*",Q53)+2)&lt;FIND("(",Q53,FIND("*",Q53)+2),MID(Q53,FIND("-",Q53,FIND("*",Q53)+2),FIND("(",Q53,FIND("*",Q53)+2)-FIND("-",Q53,FIND("*",Q53)+2)),IF(ISERROR(FIND("+",Q53,FIND("*",Q53)+2)),"0",IF(FIND("+",Q53,FIND("*",Q53)+2)&lt;FIND("(",Q53,FIND("*",Q53)+2),MID(Q53,FIND("+",Q53,FIND("*",Q53)+2),FIND("(",Q53,FIND("*",Q53)+2)-FIND("+",Q53,FIND("*",Q53)+2)),"0")))))</f>
        <v/>
      </c>
      <c r="T53" s="24" t="str">
        <f t="shared" ref="T53" si="26" xml:space="preserve"> IF(OR(O53="",O53="Enum"),"", MID(Q53,FIND("(",Q53)+1,FIND(")",Q53)-FIND("(",Q53)-1))</f>
        <v/>
      </c>
      <c r="U53" s="24" t="str">
        <f t="shared" ref="U53" si="27">IF(OR(O53="",O53="Enum"),"", MID(Q53,FIND("{",Q53)+1,FIND(",",Q53)-FIND("{",Q53)-1))</f>
        <v/>
      </c>
      <c r="V53" s="24" t="str">
        <f t="shared" ref="V53" si="28">IF(OR(O53="",O53="Enum"),"",MID(Q53,FIND(",",Q53)+1,FIND("}",Q53)-FIND(",",Q53)-1))</f>
        <v/>
      </c>
      <c r="W53" s="34">
        <v>0</v>
      </c>
      <c r="X53" s="34">
        <v>0</v>
      </c>
      <c r="Y53" s="33"/>
      <c r="Z53" s="33"/>
      <c r="AA53" s="24"/>
      <c r="AB53" s="23"/>
      <c r="AC53" s="23" t="s">
        <v>69</v>
      </c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5"/>
    </row>
    <row r="54" spans="1:44" ht="42.75" x14ac:dyDescent="0.2">
      <c r="A54" s="23" t="s">
        <v>259</v>
      </c>
      <c r="B54" s="24" t="s">
        <v>55</v>
      </c>
      <c r="C54" s="24" t="s">
        <v>587</v>
      </c>
      <c r="D54" s="24" t="s">
        <v>619</v>
      </c>
      <c r="E54" s="24" t="s">
        <v>19</v>
      </c>
      <c r="F54" s="24">
        <v>20</v>
      </c>
      <c r="G54" s="23" t="str">
        <f t="shared" ref="G54:G56" si="29">IF(OR(E54="Periodic",E54="NMM",E54="DiagResponse",E54="DiagRequest"),"",IF(E54="Event",IF(ISERROR(FIND("/",F54)),IF(F54="","",F54),MID(F54,1,FIND("/",F54)-1)),IF(ISERROR(FIND("POE",E54)),"",IF(F54="","",MID(F54,1,FIND("/",F54)-1)))))</f>
        <v/>
      </c>
      <c r="H54" s="24">
        <f t="shared" ref="H54:H56" si="30">IF(OR(E54="",E54="NMM",E54="Event",E54="DiagMsgResponse",E54="DiagMsgRequest"),"",IF(OR(E54="POE",E54="Periodic"),IF(ISERROR(FIND("/",F54)),IF(F54="","", F54),RIGHT(F54,LEN(F54)-FIND("/",F54)))))</f>
        <v>20</v>
      </c>
      <c r="I54" s="24">
        <v>8</v>
      </c>
      <c r="J54" s="48" t="s">
        <v>739</v>
      </c>
      <c r="K54" s="48" t="s">
        <v>732</v>
      </c>
      <c r="L54" s="24" t="s">
        <v>522</v>
      </c>
      <c r="M54" s="24">
        <v>16</v>
      </c>
      <c r="N54" s="24">
        <v>16</v>
      </c>
      <c r="O54" s="23" t="s">
        <v>36</v>
      </c>
      <c r="P54" s="24" t="s">
        <v>32</v>
      </c>
      <c r="Q54" s="25" t="s">
        <v>56</v>
      </c>
      <c r="R54" s="24" t="str">
        <f t="shared" ref="R54:R56" si="31">IF(OR(O54="",O54="Enum"),"",MID(Q54,FIND("*",Q54)+1,IF(ISERROR(FIND("+",Q54,FIND("*",Q54)+2)),IF(ISERROR(FIND("-",Q54,FIND("*",Q54)+2)),IF(ISERROR(FIND("(",Q54,FIND("*",Q54)+2)),"Error",FIND("(",Q54,FIND("*",Q54)+2)-FIND("*",Q54)-1),IF(FIND("-",Q54,FIND("*",Q54)+2)&lt;FIND("(",Q54,FIND("*",Q54)+2),FIND("-",Q54,FIND("*",Q54)+2)-FIND("*",Q54)-1,FIND("(",Q54,FIND("*",Q54)+2)-FIND("*",Q54)-1)),IF(FIND("+",Q54,FIND("*",Q54)+2)&lt;FIND("(",Q54,FIND("*",Q54)+2),FIND("+",Q54,FIND("*",Q54)+2)-FIND("*",Q54)-1,IF(ISERROR(FIND("-",Q54,FIND("*",Q54)+2)),IF(ISERROR(FIND("(",Q54,FIND("*",Q54)+2)),"Error",FIND("(",Q54,FIND("*",Q54)+2)-FIND("*",Q54)-1),IF(FIND("-",Q54,FIND("*",Q54)+2)&lt;FIND("(",Q54,FIND("*",Q54)+2),FIND("-",Q54,FIND("*",Q54)+2)-FIND("*",Q54)-1,FIND("(",Q54,FIND("*",Q54)+2)-FIND("*",Q54)-1))))))</f>
        <v/>
      </c>
      <c r="S54" s="24" t="str">
        <f t="shared" ref="S54:S56" si="32">IF(OR(O54="",O54="Enum"), "",IF(ISERROR(FIND("-",Q54,FIND("*",Q54)+2)),IF(ISERROR(FIND("+",Q54,FIND("*",Q54)+2)),"0",IF(FIND("+",Q54,FIND("*",Q54)+2)&lt;FIND("(",Q54,FIND("*",Q54)+2),MID(Q54,FIND("+",Q54,FIND("*",Q54)+2),FIND("(",Q54,FIND("*",Q54)+2)-FIND("+",Q54,FIND("*",Q54)+2)),"0")),IF(FIND("-",Q54,FIND("*",Q54)+2)&lt;FIND("(",Q54,FIND("*",Q54)+2),MID(Q54,FIND("-",Q54,FIND("*",Q54)+2),FIND("(",Q54,FIND("*",Q54)+2)-FIND("-",Q54,FIND("*",Q54)+2)),IF(ISERROR(FIND("+",Q54,FIND("*",Q54)+2)),"0",IF(FIND("+",Q54,FIND("*",Q54)+2)&lt;FIND("(",Q54,FIND("*",Q54)+2),MID(Q54,FIND("+",Q54,FIND("*",Q54)+2),FIND("(",Q54,FIND("*",Q54)+2)-FIND("+",Q54,FIND("*",Q54)+2)),"0")))))</f>
        <v/>
      </c>
      <c r="T54" s="24" t="str">
        <f t="shared" ref="T54:T56" si="33" xml:space="preserve"> IF(OR(O54="",O54="Enum"),"", MID(Q54,FIND("(",Q54)+1,FIND(")",Q54)-FIND("(",Q54)-1))</f>
        <v/>
      </c>
      <c r="U54" s="24" t="str">
        <f t="shared" ref="U54:U56" si="34">IF(OR(O54="",O54="Enum"),"", MID(Q54,FIND("{",Q54)+1,FIND(",",Q54)-FIND("{",Q54)-1))</f>
        <v/>
      </c>
      <c r="V54" s="24" t="str">
        <f t="shared" ref="V54:V56" si="35">IF(OR(O54="",O54="Enum"),"",MID(Q54,FIND(",",Q54)+1,FIND("}",Q54)-FIND(",",Q54)-1))</f>
        <v/>
      </c>
      <c r="W54" s="34">
        <v>0</v>
      </c>
      <c r="X54" s="34">
        <v>0</v>
      </c>
      <c r="Y54" s="33"/>
      <c r="Z54" s="33"/>
      <c r="AA54" s="24"/>
      <c r="AB54" s="23"/>
      <c r="AC54" s="23" t="s">
        <v>69</v>
      </c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5"/>
    </row>
    <row r="55" spans="1:44" ht="42.75" x14ac:dyDescent="0.2">
      <c r="A55" s="23" t="s">
        <v>259</v>
      </c>
      <c r="B55" s="24" t="s">
        <v>55</v>
      </c>
      <c r="C55" s="24" t="s">
        <v>587</v>
      </c>
      <c r="D55" s="24" t="s">
        <v>623</v>
      </c>
      <c r="E55" s="24" t="s">
        <v>585</v>
      </c>
      <c r="F55" s="24">
        <v>20</v>
      </c>
      <c r="G55" s="23" t="str">
        <f t="shared" si="29"/>
        <v/>
      </c>
      <c r="H55" s="24">
        <f t="shared" si="30"/>
        <v>20</v>
      </c>
      <c r="I55" s="24">
        <v>8</v>
      </c>
      <c r="J55" s="48" t="s">
        <v>740</v>
      </c>
      <c r="K55" s="48" t="s">
        <v>733</v>
      </c>
      <c r="L55" s="24" t="s">
        <v>626</v>
      </c>
      <c r="M55" s="24">
        <v>32</v>
      </c>
      <c r="N55" s="24">
        <v>16</v>
      </c>
      <c r="O55" s="23" t="s">
        <v>38</v>
      </c>
      <c r="P55" s="24" t="s">
        <v>32</v>
      </c>
      <c r="Q55" s="25" t="s">
        <v>594</v>
      </c>
      <c r="R55" s="24" t="str">
        <f t="shared" si="31"/>
        <v>0.0625</v>
      </c>
      <c r="S55" s="24" t="str">
        <f t="shared" si="32"/>
        <v>0</v>
      </c>
      <c r="T55" s="24" t="str">
        <f t="shared" si="33"/>
        <v>Nm</v>
      </c>
      <c r="U55" s="24" t="str">
        <f t="shared" si="34"/>
        <v>0</v>
      </c>
      <c r="V55" s="24" t="str">
        <f t="shared" si="35"/>
        <v>2047.9375</v>
      </c>
      <c r="W55" s="34">
        <v>0</v>
      </c>
      <c r="X55" s="34">
        <v>0</v>
      </c>
      <c r="Y55" s="33"/>
      <c r="Z55" s="33"/>
      <c r="AA55" s="24"/>
      <c r="AB55" s="23"/>
      <c r="AC55" s="23" t="s">
        <v>609</v>
      </c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5"/>
    </row>
    <row r="56" spans="1:44" ht="42.75" x14ac:dyDescent="0.2">
      <c r="A56" s="23" t="s">
        <v>259</v>
      </c>
      <c r="B56" s="24" t="s">
        <v>55</v>
      </c>
      <c r="C56" s="24" t="s">
        <v>587</v>
      </c>
      <c r="D56" s="24" t="s">
        <v>623</v>
      </c>
      <c r="E56" s="24" t="s">
        <v>585</v>
      </c>
      <c r="F56" s="24">
        <v>20</v>
      </c>
      <c r="G56" s="23" t="str">
        <f t="shared" si="29"/>
        <v/>
      </c>
      <c r="H56" s="24">
        <f t="shared" si="30"/>
        <v>20</v>
      </c>
      <c r="I56" s="24">
        <v>8</v>
      </c>
      <c r="J56" s="48" t="s">
        <v>741</v>
      </c>
      <c r="K56" s="48" t="s">
        <v>736</v>
      </c>
      <c r="L56" s="24" t="s">
        <v>627</v>
      </c>
      <c r="M56" s="24">
        <v>48</v>
      </c>
      <c r="N56" s="24">
        <v>16</v>
      </c>
      <c r="O56" s="23" t="s">
        <v>38</v>
      </c>
      <c r="P56" s="24" t="s">
        <v>32</v>
      </c>
      <c r="Q56" s="25" t="s">
        <v>595</v>
      </c>
      <c r="R56" s="24" t="str">
        <f t="shared" si="31"/>
        <v>0.0625</v>
      </c>
      <c r="S56" s="24" t="str">
        <f t="shared" si="32"/>
        <v>0</v>
      </c>
      <c r="T56" s="24" t="str">
        <f t="shared" si="33"/>
        <v>Nm</v>
      </c>
      <c r="U56" s="24" t="str">
        <f t="shared" si="34"/>
        <v>-2048</v>
      </c>
      <c r="V56" s="24" t="str">
        <f t="shared" si="35"/>
        <v>0</v>
      </c>
      <c r="W56" s="34">
        <v>0</v>
      </c>
      <c r="X56" s="34">
        <v>0</v>
      </c>
      <c r="Y56" s="33"/>
      <c r="Z56" s="33"/>
      <c r="AA56" s="24"/>
      <c r="AB56" s="23"/>
      <c r="AC56" s="23" t="s">
        <v>609</v>
      </c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5"/>
    </row>
    <row r="57" spans="1:44" ht="85.5" x14ac:dyDescent="0.2">
      <c r="A57" s="23" t="s">
        <v>259</v>
      </c>
      <c r="B57" s="24" t="s">
        <v>557</v>
      </c>
      <c r="C57" s="24" t="s">
        <v>592</v>
      </c>
      <c r="D57" s="24" t="s">
        <v>624</v>
      </c>
      <c r="E57" s="24" t="s">
        <v>19</v>
      </c>
      <c r="F57" s="24">
        <v>20</v>
      </c>
      <c r="G57" s="23" t="str">
        <f t="shared" ref="G57:G60" si="36">IF(OR(E57="Periodic",E57="NMM",E57="DiagResponse",E57="DiagRequest"),"",IF(E57="Event",IF(ISERROR(FIND("/",F57)),IF(F57="","",F57),MID(F57,1,FIND("/",F57)-1)),IF(ISERROR(FIND("POE",E57)),"",IF(F57="","",MID(F57,1,FIND("/",F57)-1)))))</f>
        <v/>
      </c>
      <c r="H57" s="24">
        <f t="shared" ref="H57:H60" si="37">IF(OR(E57="",E57="NMM",E57="Event",E57="DiagMsgResponse",E57="DiagMsgRequest"),"",IF(OR(E57="POE",E57="Periodic"),IF(ISERROR(FIND("/",F57)),IF(F57="","", F57),RIGHT(F57,LEN(F57)-FIND("/",F57)))))</f>
        <v>20</v>
      </c>
      <c r="I57" s="24">
        <v>8</v>
      </c>
      <c r="J57" s="48" t="s">
        <v>742</v>
      </c>
      <c r="K57" s="48" t="s">
        <v>731</v>
      </c>
      <c r="L57" s="24" t="s">
        <v>628</v>
      </c>
      <c r="M57" s="24">
        <v>0</v>
      </c>
      <c r="N57" s="24">
        <v>16</v>
      </c>
      <c r="O57" s="23" t="s">
        <v>36</v>
      </c>
      <c r="P57" s="24" t="s">
        <v>32</v>
      </c>
      <c r="Q57" s="25" t="s">
        <v>615</v>
      </c>
      <c r="R57" s="24" t="str">
        <f t="shared" ref="R57:R60" si="38">IF(OR(O57="",O57="Enum"),"",MID(Q57,FIND("*",Q57)+1,IF(ISERROR(FIND("+",Q57,FIND("*",Q57)+2)),IF(ISERROR(FIND("-",Q57,FIND("*",Q57)+2)),IF(ISERROR(FIND("(",Q57,FIND("*",Q57)+2)),"Error",FIND("(",Q57,FIND("*",Q57)+2)-FIND("*",Q57)-1),IF(FIND("-",Q57,FIND("*",Q57)+2)&lt;FIND("(",Q57,FIND("*",Q57)+2),FIND("-",Q57,FIND("*",Q57)+2)-FIND("*",Q57)-1,FIND("(",Q57,FIND("*",Q57)+2)-FIND("*",Q57)-1)),IF(FIND("+",Q57,FIND("*",Q57)+2)&lt;FIND("(",Q57,FIND("*",Q57)+2),FIND("+",Q57,FIND("*",Q57)+2)-FIND("*",Q57)-1,IF(ISERROR(FIND("-",Q57,FIND("*",Q57)+2)),IF(ISERROR(FIND("(",Q57,FIND("*",Q57)+2)),"Error",FIND("(",Q57,FIND("*",Q57)+2)-FIND("*",Q57)-1),IF(FIND("-",Q57,FIND("*",Q57)+2)&lt;FIND("(",Q57,FIND("*",Q57)+2),FIND("-",Q57,FIND("*",Q57)+2)-FIND("*",Q57)-1,FIND("(",Q57,FIND("*",Q57)+2)-FIND("*",Q57)-1))))))</f>
        <v/>
      </c>
      <c r="S57" s="24" t="str">
        <f t="shared" ref="S57:S60" si="39">IF(OR(O57="",O57="Enum"), "",IF(ISERROR(FIND("-",Q57,FIND("*",Q57)+2)),IF(ISERROR(FIND("+",Q57,FIND("*",Q57)+2)),"0",IF(FIND("+",Q57,FIND("*",Q57)+2)&lt;FIND("(",Q57,FIND("*",Q57)+2),MID(Q57,FIND("+",Q57,FIND("*",Q57)+2),FIND("(",Q57,FIND("*",Q57)+2)-FIND("+",Q57,FIND("*",Q57)+2)),"0")),IF(FIND("-",Q57,FIND("*",Q57)+2)&lt;FIND("(",Q57,FIND("*",Q57)+2),MID(Q57,FIND("-",Q57,FIND("*",Q57)+2),FIND("(",Q57,FIND("*",Q57)+2)-FIND("-",Q57,FIND("*",Q57)+2)),IF(ISERROR(FIND("+",Q57,FIND("*",Q57)+2)),"0",IF(FIND("+",Q57,FIND("*",Q57)+2)&lt;FIND("(",Q57,FIND("*",Q57)+2),MID(Q57,FIND("+",Q57,FIND("*",Q57)+2),FIND("(",Q57,FIND("*",Q57)+2)-FIND("+",Q57,FIND("*",Q57)+2)),"0")))))</f>
        <v/>
      </c>
      <c r="T57" s="24" t="str">
        <f t="shared" ref="T57:T60" si="40" xml:space="preserve"> IF(OR(O57="",O57="Enum"),"", MID(Q57,FIND("(",Q57)+1,FIND(")",Q57)-FIND("(",Q57)-1))</f>
        <v/>
      </c>
      <c r="U57" s="24" t="str">
        <f t="shared" ref="U57:U60" si="41">IF(OR(O57="",O57="Enum"),"", MID(Q57,FIND("{",Q57)+1,FIND(",",Q57)-FIND("{",Q57)-1))</f>
        <v/>
      </c>
      <c r="V57" s="24" t="str">
        <f t="shared" ref="V57:V60" si="42">IF(OR(O57="",O57="Enum"),"",MID(Q57,FIND(",",Q57)+1,FIND("}",Q57)-FIND(",",Q57)-1))</f>
        <v/>
      </c>
      <c r="W57" s="34">
        <v>0</v>
      </c>
      <c r="X57" s="34">
        <v>0</v>
      </c>
      <c r="Y57" s="33"/>
      <c r="Z57" s="33"/>
      <c r="AA57" s="24"/>
      <c r="AB57" s="23"/>
      <c r="AC57" s="23"/>
      <c r="AD57" s="23" t="s">
        <v>69</v>
      </c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5"/>
    </row>
    <row r="58" spans="1:44" ht="42.75" x14ac:dyDescent="0.2">
      <c r="A58" s="23" t="s">
        <v>259</v>
      </c>
      <c r="B58" s="24" t="s">
        <v>55</v>
      </c>
      <c r="C58" s="24" t="s">
        <v>592</v>
      </c>
      <c r="D58" s="24" t="s">
        <v>624</v>
      </c>
      <c r="E58" s="24" t="s">
        <v>19</v>
      </c>
      <c r="F58" s="24">
        <v>20</v>
      </c>
      <c r="G58" s="23" t="str">
        <f t="shared" si="36"/>
        <v/>
      </c>
      <c r="H58" s="24">
        <f t="shared" si="37"/>
        <v>20</v>
      </c>
      <c r="I58" s="24">
        <v>8</v>
      </c>
      <c r="J58" s="48" t="s">
        <v>743</v>
      </c>
      <c r="K58" s="48" t="s">
        <v>732</v>
      </c>
      <c r="L58" s="24" t="s">
        <v>629</v>
      </c>
      <c r="M58" s="24">
        <v>15</v>
      </c>
      <c r="N58" s="24">
        <v>16</v>
      </c>
      <c r="O58" s="23" t="s">
        <v>38</v>
      </c>
      <c r="P58" s="24" t="s">
        <v>32</v>
      </c>
      <c r="Q58" s="25" t="s">
        <v>56</v>
      </c>
      <c r="R58" s="24" t="str">
        <f t="shared" si="38"/>
        <v>0.0625</v>
      </c>
      <c r="S58" s="24" t="str">
        <f t="shared" si="39"/>
        <v>0</v>
      </c>
      <c r="T58" s="24" t="str">
        <f t="shared" si="40"/>
        <v>Nm</v>
      </c>
      <c r="U58" s="24" t="str">
        <f t="shared" si="41"/>
        <v>-2048</v>
      </c>
      <c r="V58" s="24" t="str">
        <f t="shared" si="42"/>
        <v>2047.9375</v>
      </c>
      <c r="W58" s="34">
        <v>0</v>
      </c>
      <c r="X58" s="34">
        <v>0</v>
      </c>
      <c r="Y58" s="33"/>
      <c r="Z58" s="33"/>
      <c r="AA58" s="24"/>
      <c r="AB58" s="23"/>
      <c r="AC58" s="23"/>
      <c r="AD58" s="23" t="s">
        <v>69</v>
      </c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5"/>
    </row>
    <row r="59" spans="1:44" ht="42.75" x14ac:dyDescent="0.2">
      <c r="A59" s="23" t="s">
        <v>259</v>
      </c>
      <c r="B59" s="24" t="s">
        <v>55</v>
      </c>
      <c r="C59" s="24" t="s">
        <v>592</v>
      </c>
      <c r="D59" s="24" t="s">
        <v>604</v>
      </c>
      <c r="E59" s="24" t="s">
        <v>585</v>
      </c>
      <c r="F59" s="24">
        <v>20</v>
      </c>
      <c r="G59" s="23" t="str">
        <f t="shared" si="36"/>
        <v/>
      </c>
      <c r="H59" s="24">
        <f t="shared" si="37"/>
        <v>20</v>
      </c>
      <c r="I59" s="24">
        <v>8</v>
      </c>
      <c r="J59" s="48" t="s">
        <v>744</v>
      </c>
      <c r="K59" s="48" t="s">
        <v>733</v>
      </c>
      <c r="L59" s="24" t="s">
        <v>626</v>
      </c>
      <c r="M59" s="24">
        <v>32</v>
      </c>
      <c r="N59" s="24">
        <v>16</v>
      </c>
      <c r="O59" s="23" t="s">
        <v>38</v>
      </c>
      <c r="P59" s="24" t="s">
        <v>32</v>
      </c>
      <c r="Q59" s="25" t="s">
        <v>594</v>
      </c>
      <c r="R59" s="24" t="str">
        <f t="shared" si="38"/>
        <v>0.0625</v>
      </c>
      <c r="S59" s="24" t="str">
        <f t="shared" si="39"/>
        <v>0</v>
      </c>
      <c r="T59" s="24" t="str">
        <f t="shared" si="40"/>
        <v>Nm</v>
      </c>
      <c r="U59" s="24" t="str">
        <f t="shared" si="41"/>
        <v>0</v>
      </c>
      <c r="V59" s="24" t="str">
        <f t="shared" si="42"/>
        <v>2047.9375</v>
      </c>
      <c r="W59" s="34">
        <v>0</v>
      </c>
      <c r="X59" s="34">
        <v>0</v>
      </c>
      <c r="Y59" s="33"/>
      <c r="Z59" s="33"/>
      <c r="AA59" s="24"/>
      <c r="AB59" s="23"/>
      <c r="AC59" s="23"/>
      <c r="AD59" s="23" t="s">
        <v>609</v>
      </c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5"/>
    </row>
    <row r="60" spans="1:44" ht="42.75" x14ac:dyDescent="0.2">
      <c r="A60" s="23" t="s">
        <v>259</v>
      </c>
      <c r="B60" s="24" t="s">
        <v>55</v>
      </c>
      <c r="C60" s="24" t="s">
        <v>673</v>
      </c>
      <c r="D60" s="24" t="s">
        <v>631</v>
      </c>
      <c r="E60" s="24" t="s">
        <v>585</v>
      </c>
      <c r="F60" s="24">
        <v>20</v>
      </c>
      <c r="G60" s="23" t="str">
        <f t="shared" si="36"/>
        <v/>
      </c>
      <c r="H60" s="24">
        <f t="shared" si="37"/>
        <v>20</v>
      </c>
      <c r="I60" s="24">
        <v>8</v>
      </c>
      <c r="J60" s="48" t="s">
        <v>745</v>
      </c>
      <c r="K60" s="48" t="s">
        <v>736</v>
      </c>
      <c r="L60" s="24" t="s">
        <v>630</v>
      </c>
      <c r="M60" s="24">
        <v>48</v>
      </c>
      <c r="N60" s="24">
        <v>16</v>
      </c>
      <c r="O60" s="23" t="s">
        <v>38</v>
      </c>
      <c r="P60" s="24" t="s">
        <v>32</v>
      </c>
      <c r="Q60" s="25" t="s">
        <v>595</v>
      </c>
      <c r="R60" s="24" t="str">
        <f t="shared" si="38"/>
        <v>0.0625</v>
      </c>
      <c r="S60" s="24" t="str">
        <f t="shared" si="39"/>
        <v>0</v>
      </c>
      <c r="T60" s="24" t="str">
        <f t="shared" si="40"/>
        <v>Nm</v>
      </c>
      <c r="U60" s="24" t="str">
        <f t="shared" si="41"/>
        <v>-2048</v>
      </c>
      <c r="V60" s="24" t="str">
        <f t="shared" si="42"/>
        <v>0</v>
      </c>
      <c r="W60" s="34">
        <v>0</v>
      </c>
      <c r="X60" s="34">
        <v>0</v>
      </c>
      <c r="Y60" s="33"/>
      <c r="Z60" s="33"/>
      <c r="AA60" s="24"/>
      <c r="AB60" s="23"/>
      <c r="AC60" s="23"/>
      <c r="AD60" s="23" t="s">
        <v>609</v>
      </c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5"/>
    </row>
    <row r="61" spans="1:44" ht="85.5" x14ac:dyDescent="0.2">
      <c r="A61" s="23" t="s">
        <v>259</v>
      </c>
      <c r="B61" s="24" t="s">
        <v>557</v>
      </c>
      <c r="C61" s="24" t="s">
        <v>593</v>
      </c>
      <c r="D61" s="24" t="s">
        <v>632</v>
      </c>
      <c r="E61" s="24" t="s">
        <v>586</v>
      </c>
      <c r="F61" s="24">
        <v>20</v>
      </c>
      <c r="G61" s="23" t="str">
        <f t="shared" ref="G61:G64" si="43">IF(OR(E61="Periodic",E61="NMM",E61="DiagResponse",E61="DiagRequest"),"",IF(E61="Event",IF(ISERROR(FIND("/",F61)),IF(F61="","",F61),MID(F61,1,FIND("/",F61)-1)),IF(ISERROR(FIND("POE",E61)),"",IF(F61="","",MID(F61,1,FIND("/",F61)-1)))))</f>
        <v/>
      </c>
      <c r="H61" s="24">
        <f t="shared" ref="H61:H64" si="44">IF(OR(E61="",E61="NMM",E61="Event",E61="DiagMsgResponse",E61="DiagMsgRequest"),"",IF(OR(E61="POE",E61="Periodic"),IF(ISERROR(FIND("/",F61)),IF(F61="","", F61),RIGHT(F61,LEN(F61)-FIND("/",F61)))))</f>
        <v>20</v>
      </c>
      <c r="I61" s="24">
        <v>8</v>
      </c>
      <c r="J61" s="48" t="s">
        <v>746</v>
      </c>
      <c r="K61" s="48" t="s">
        <v>731</v>
      </c>
      <c r="L61" s="24" t="s">
        <v>635</v>
      </c>
      <c r="M61" s="24">
        <v>0</v>
      </c>
      <c r="N61" s="24">
        <v>16</v>
      </c>
      <c r="O61" s="23" t="s">
        <v>36</v>
      </c>
      <c r="P61" s="24" t="s">
        <v>32</v>
      </c>
      <c r="Q61" s="25" t="s">
        <v>615</v>
      </c>
      <c r="R61" s="24" t="str">
        <f t="shared" ref="R61:R64" si="45">IF(OR(O61="",O61="Enum"),"",MID(Q61,FIND("*",Q61)+1,IF(ISERROR(FIND("+",Q61,FIND("*",Q61)+2)),IF(ISERROR(FIND("-",Q61,FIND("*",Q61)+2)),IF(ISERROR(FIND("(",Q61,FIND("*",Q61)+2)),"Error",FIND("(",Q61,FIND("*",Q61)+2)-FIND("*",Q61)-1),IF(FIND("-",Q61,FIND("*",Q61)+2)&lt;FIND("(",Q61,FIND("*",Q61)+2),FIND("-",Q61,FIND("*",Q61)+2)-FIND("*",Q61)-1,FIND("(",Q61,FIND("*",Q61)+2)-FIND("*",Q61)-1)),IF(FIND("+",Q61,FIND("*",Q61)+2)&lt;FIND("(",Q61,FIND("*",Q61)+2),FIND("+",Q61,FIND("*",Q61)+2)-FIND("*",Q61)-1,IF(ISERROR(FIND("-",Q61,FIND("*",Q61)+2)),IF(ISERROR(FIND("(",Q61,FIND("*",Q61)+2)),"Error",FIND("(",Q61,FIND("*",Q61)+2)-FIND("*",Q61)-1),IF(FIND("-",Q61,FIND("*",Q61)+2)&lt;FIND("(",Q61,FIND("*",Q61)+2),FIND("-",Q61,FIND("*",Q61)+2)-FIND("*",Q61)-1,FIND("(",Q61,FIND("*",Q61)+2)-FIND("*",Q61)-1))))))</f>
        <v/>
      </c>
      <c r="S61" s="24" t="str">
        <f t="shared" ref="S61:S64" si="46">IF(OR(O61="",O61="Enum"), "",IF(ISERROR(FIND("-",Q61,FIND("*",Q61)+2)),IF(ISERROR(FIND("+",Q61,FIND("*",Q61)+2)),"0",IF(FIND("+",Q61,FIND("*",Q61)+2)&lt;FIND("(",Q61,FIND("*",Q61)+2),MID(Q61,FIND("+",Q61,FIND("*",Q61)+2),FIND("(",Q61,FIND("*",Q61)+2)-FIND("+",Q61,FIND("*",Q61)+2)),"0")),IF(FIND("-",Q61,FIND("*",Q61)+2)&lt;FIND("(",Q61,FIND("*",Q61)+2),MID(Q61,FIND("-",Q61,FIND("*",Q61)+2),FIND("(",Q61,FIND("*",Q61)+2)-FIND("-",Q61,FIND("*",Q61)+2)),IF(ISERROR(FIND("+",Q61,FIND("*",Q61)+2)),"0",IF(FIND("+",Q61,FIND("*",Q61)+2)&lt;FIND("(",Q61,FIND("*",Q61)+2),MID(Q61,FIND("+",Q61,FIND("*",Q61)+2),FIND("(",Q61,FIND("*",Q61)+2)-FIND("+",Q61,FIND("*",Q61)+2)),"0")))))</f>
        <v/>
      </c>
      <c r="T61" s="24" t="str">
        <f t="shared" ref="T61:T64" si="47" xml:space="preserve"> IF(OR(O61="",O61="Enum"),"", MID(Q61,FIND("(",Q61)+1,FIND(")",Q61)-FIND("(",Q61)-1))</f>
        <v/>
      </c>
      <c r="U61" s="24" t="str">
        <f t="shared" ref="U61:U64" si="48">IF(OR(O61="",O61="Enum"),"", MID(Q61,FIND("{",Q61)+1,FIND(",",Q61)-FIND("{",Q61)-1))</f>
        <v/>
      </c>
      <c r="V61" s="24" t="str">
        <f t="shared" ref="V61:V64" si="49">IF(OR(O61="",O61="Enum"),"",MID(Q61,FIND(",",Q61)+1,FIND("}",Q61)-FIND(",",Q61)-1))</f>
        <v/>
      </c>
      <c r="W61" s="34">
        <v>0</v>
      </c>
      <c r="X61" s="34">
        <v>0</v>
      </c>
      <c r="Y61" s="33"/>
      <c r="Z61" s="33"/>
      <c r="AA61" s="24"/>
      <c r="AB61" s="23"/>
      <c r="AC61" s="23"/>
      <c r="AD61" s="23"/>
      <c r="AE61" s="23" t="s">
        <v>69</v>
      </c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5"/>
    </row>
    <row r="62" spans="1:44" ht="42.75" x14ac:dyDescent="0.2">
      <c r="A62" s="23" t="s">
        <v>259</v>
      </c>
      <c r="B62" s="24" t="s">
        <v>55</v>
      </c>
      <c r="C62" s="24" t="s">
        <v>593</v>
      </c>
      <c r="D62" s="24" t="s">
        <v>633</v>
      </c>
      <c r="E62" s="24" t="s">
        <v>19</v>
      </c>
      <c r="F62" s="24">
        <v>10</v>
      </c>
      <c r="G62" s="23" t="str">
        <f t="shared" si="43"/>
        <v/>
      </c>
      <c r="H62" s="24">
        <f t="shared" si="44"/>
        <v>10</v>
      </c>
      <c r="I62" s="24">
        <v>8</v>
      </c>
      <c r="J62" s="48" t="s">
        <v>747</v>
      </c>
      <c r="K62" s="48" t="s">
        <v>732</v>
      </c>
      <c r="L62" s="24" t="s">
        <v>636</v>
      </c>
      <c r="M62" s="24">
        <v>16</v>
      </c>
      <c r="N62" s="24">
        <v>16</v>
      </c>
      <c r="O62" s="23" t="s">
        <v>38</v>
      </c>
      <c r="P62" s="24" t="s">
        <v>32</v>
      </c>
      <c r="Q62" s="25" t="s">
        <v>56</v>
      </c>
      <c r="R62" s="24" t="str">
        <f t="shared" si="45"/>
        <v>0.0625</v>
      </c>
      <c r="S62" s="24" t="str">
        <f t="shared" si="46"/>
        <v>0</v>
      </c>
      <c r="T62" s="24" t="str">
        <f t="shared" si="47"/>
        <v>Nm</v>
      </c>
      <c r="U62" s="24" t="str">
        <f t="shared" si="48"/>
        <v>-2048</v>
      </c>
      <c r="V62" s="24" t="str">
        <f t="shared" si="49"/>
        <v>2047.9375</v>
      </c>
      <c r="W62" s="34">
        <v>0</v>
      </c>
      <c r="X62" s="34">
        <v>0</v>
      </c>
      <c r="Y62" s="33"/>
      <c r="Z62" s="33"/>
      <c r="AA62" s="24"/>
      <c r="AB62" s="23"/>
      <c r="AC62" s="23"/>
      <c r="AD62" s="23"/>
      <c r="AE62" s="23" t="s">
        <v>69</v>
      </c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5"/>
    </row>
    <row r="63" spans="1:44" ht="42.75" x14ac:dyDescent="0.2">
      <c r="A63" s="23" t="s">
        <v>259</v>
      </c>
      <c r="B63" s="24" t="s">
        <v>55</v>
      </c>
      <c r="C63" s="24" t="s">
        <v>592</v>
      </c>
      <c r="D63" s="24" t="s">
        <v>634</v>
      </c>
      <c r="E63" s="24" t="s">
        <v>585</v>
      </c>
      <c r="F63" s="24">
        <v>20</v>
      </c>
      <c r="G63" s="23" t="str">
        <f t="shared" si="43"/>
        <v/>
      </c>
      <c r="H63" s="24">
        <f t="shared" si="44"/>
        <v>20</v>
      </c>
      <c r="I63" s="24">
        <v>8</v>
      </c>
      <c r="J63" s="48" t="s">
        <v>748</v>
      </c>
      <c r="K63" s="48" t="s">
        <v>733</v>
      </c>
      <c r="L63" s="24" t="s">
        <v>626</v>
      </c>
      <c r="M63" s="24">
        <v>48</v>
      </c>
      <c r="N63" s="24">
        <v>16</v>
      </c>
      <c r="O63" s="23" t="s">
        <v>38</v>
      </c>
      <c r="P63" s="24" t="s">
        <v>32</v>
      </c>
      <c r="Q63" s="25" t="s">
        <v>594</v>
      </c>
      <c r="R63" s="24" t="str">
        <f t="shared" si="45"/>
        <v>0.0625</v>
      </c>
      <c r="S63" s="24" t="str">
        <f t="shared" si="46"/>
        <v>0</v>
      </c>
      <c r="T63" s="24" t="str">
        <f t="shared" si="47"/>
        <v>Nm</v>
      </c>
      <c r="U63" s="24" t="str">
        <f t="shared" si="48"/>
        <v>0</v>
      </c>
      <c r="V63" s="24" t="str">
        <f t="shared" si="49"/>
        <v>2047.9375</v>
      </c>
      <c r="W63" s="34">
        <v>0</v>
      </c>
      <c r="X63" s="34">
        <v>0</v>
      </c>
      <c r="Y63" s="33"/>
      <c r="Z63" s="33"/>
      <c r="AA63" s="24"/>
      <c r="AB63" s="23"/>
      <c r="AC63" s="23"/>
      <c r="AD63" s="23"/>
      <c r="AE63" s="23" t="s">
        <v>609</v>
      </c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5"/>
    </row>
    <row r="64" spans="1:44" ht="42.75" x14ac:dyDescent="0.2">
      <c r="A64" s="23" t="s">
        <v>259</v>
      </c>
      <c r="B64" s="24" t="s">
        <v>55</v>
      </c>
      <c r="C64" s="24" t="s">
        <v>593</v>
      </c>
      <c r="D64" s="24" t="s">
        <v>605</v>
      </c>
      <c r="E64" s="24" t="s">
        <v>585</v>
      </c>
      <c r="F64" s="24">
        <v>20</v>
      </c>
      <c r="G64" s="23" t="str">
        <f t="shared" si="43"/>
        <v/>
      </c>
      <c r="H64" s="24">
        <f t="shared" si="44"/>
        <v>20</v>
      </c>
      <c r="I64" s="24">
        <v>8</v>
      </c>
      <c r="J64" s="48" t="s">
        <v>749</v>
      </c>
      <c r="K64" s="48" t="s">
        <v>736</v>
      </c>
      <c r="L64" s="24" t="s">
        <v>524</v>
      </c>
      <c r="M64" s="24">
        <v>48</v>
      </c>
      <c r="N64" s="24">
        <v>16</v>
      </c>
      <c r="O64" s="23" t="s">
        <v>38</v>
      </c>
      <c r="P64" s="24" t="s">
        <v>32</v>
      </c>
      <c r="Q64" s="25" t="s">
        <v>595</v>
      </c>
      <c r="R64" s="24" t="str">
        <f t="shared" si="45"/>
        <v>0.0625</v>
      </c>
      <c r="S64" s="24" t="str">
        <f t="shared" si="46"/>
        <v>0</v>
      </c>
      <c r="T64" s="24" t="str">
        <f t="shared" si="47"/>
        <v>Nm</v>
      </c>
      <c r="U64" s="24" t="str">
        <f t="shared" si="48"/>
        <v>-2048</v>
      </c>
      <c r="V64" s="24" t="str">
        <f t="shared" si="49"/>
        <v>0</v>
      </c>
      <c r="W64" s="34">
        <v>0</v>
      </c>
      <c r="X64" s="34">
        <v>0</v>
      </c>
      <c r="Y64" s="33"/>
      <c r="Z64" s="33"/>
      <c r="AA64" s="24"/>
      <c r="AB64" s="23"/>
      <c r="AC64" s="23"/>
      <c r="AD64" s="23"/>
      <c r="AE64" s="23" t="s">
        <v>609</v>
      </c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5"/>
    </row>
    <row r="65" spans="1:44" ht="42.75" x14ac:dyDescent="0.2">
      <c r="A65" s="23" t="s">
        <v>259</v>
      </c>
      <c r="B65" s="24" t="s">
        <v>55</v>
      </c>
      <c r="C65" s="24" t="s">
        <v>598</v>
      </c>
      <c r="D65" s="24" t="s">
        <v>606</v>
      </c>
      <c r="E65" s="24" t="s">
        <v>585</v>
      </c>
      <c r="F65" s="24">
        <v>20</v>
      </c>
      <c r="G65" s="23" t="str">
        <f t="shared" ref="G65" si="50">IF(OR(E65="Periodic",E65="NMM",E65="DiagResponse",E65="DiagRequest"),"",IF(E65="Event",IF(ISERROR(FIND("/",F65)),IF(F65="","",F65),MID(F65,1,FIND("/",F65)-1)),IF(ISERROR(FIND("POE",E65)),"",IF(F65="","",MID(F65,1,FIND("/",F65)-1)))))</f>
        <v/>
      </c>
      <c r="H65" s="24">
        <f t="shared" ref="H65" si="51">IF(OR(E65="",E65="NMM",E65="Event",E65="DiagMsgResponse",E65="DiagMsgRequest"),"",IF(OR(E65="POE",E65="Periodic"),IF(ISERROR(FIND("/",F65)),IF(F65="","", F65),RIGHT(F65,LEN(F65)-FIND("/",F65)))))</f>
        <v>20</v>
      </c>
      <c r="I65" s="24">
        <v>8</v>
      </c>
      <c r="J65" s="48" t="s">
        <v>751</v>
      </c>
      <c r="K65" s="48" t="s">
        <v>750</v>
      </c>
      <c r="L65" s="24" t="s">
        <v>521</v>
      </c>
      <c r="M65" s="24">
        <v>0</v>
      </c>
      <c r="N65" s="24">
        <v>16</v>
      </c>
      <c r="O65" s="23" t="s">
        <v>38</v>
      </c>
      <c r="P65" s="24" t="s">
        <v>32</v>
      </c>
      <c r="Q65" s="25" t="s">
        <v>596</v>
      </c>
      <c r="R65" s="24" t="str">
        <f t="shared" ref="R65" si="52">IF(OR(O65="",O65="Enum"),"",MID(Q65,FIND("*",Q65)+1,IF(ISERROR(FIND("+",Q65,FIND("*",Q65)+2)),IF(ISERROR(FIND("-",Q65,FIND("*",Q65)+2)),IF(ISERROR(FIND("(",Q65,FIND("*",Q65)+2)),"Error",FIND("(",Q65,FIND("*",Q65)+2)-FIND("*",Q65)-1),IF(FIND("-",Q65,FIND("*",Q65)+2)&lt;FIND("(",Q65,FIND("*",Q65)+2),FIND("-",Q65,FIND("*",Q65)+2)-FIND("*",Q65)-1,FIND("(",Q65,FIND("*",Q65)+2)-FIND("*",Q65)-1)),IF(FIND("+",Q65,FIND("*",Q65)+2)&lt;FIND("(",Q65,FIND("*",Q65)+2),FIND("+",Q65,FIND("*",Q65)+2)-FIND("*",Q65)-1,IF(ISERROR(FIND("-",Q65,FIND("*",Q65)+2)),IF(ISERROR(FIND("(",Q65,FIND("*",Q65)+2)),"Error",FIND("(",Q65,FIND("*",Q65)+2)-FIND("*",Q65)-1),IF(FIND("-",Q65,FIND("*",Q65)+2)&lt;FIND("(",Q65,FIND("*",Q65)+2),FIND("-",Q65,FIND("*",Q65)+2)-FIND("*",Q65)-1,FIND("(",Q65,FIND("*",Q65)+2)-FIND("*",Q65)-1))))))</f>
        <v>1</v>
      </c>
      <c r="S65" s="24" t="str">
        <f t="shared" ref="S65" si="53">IF(OR(O65="",O65="Enum"), "",IF(ISERROR(FIND("-",Q65,FIND("*",Q65)+2)),IF(ISERROR(FIND("+",Q65,FIND("*",Q65)+2)),"0",IF(FIND("+",Q65,FIND("*",Q65)+2)&lt;FIND("(",Q65,FIND("*",Q65)+2),MID(Q65,FIND("+",Q65,FIND("*",Q65)+2),FIND("(",Q65,FIND("*",Q65)+2)-FIND("+",Q65,FIND("*",Q65)+2)),"0")),IF(FIND("-",Q65,FIND("*",Q65)+2)&lt;FIND("(",Q65,FIND("*",Q65)+2),MID(Q65,FIND("-",Q65,FIND("*",Q65)+2),FIND("(",Q65,FIND("*",Q65)+2)-FIND("-",Q65,FIND("*",Q65)+2)),IF(ISERROR(FIND("+",Q65,FIND("*",Q65)+2)),"0",IF(FIND("+",Q65,FIND("*",Q65)+2)&lt;FIND("(",Q65,FIND("*",Q65)+2),MID(Q65,FIND("+",Q65,FIND("*",Q65)+2),FIND("(",Q65,FIND("*",Q65)+2)-FIND("+",Q65,FIND("*",Q65)+2)),"0")))))</f>
        <v>0</v>
      </c>
      <c r="T65" s="24" t="str">
        <f t="shared" ref="T65" si="54" xml:space="preserve"> IF(OR(O65="",O65="Enum"),"", MID(Q65,FIND("(",Q65)+1,FIND(")",Q65)-FIND("(",Q65)-1))</f>
        <v>RPM</v>
      </c>
      <c r="U65" s="24" t="str">
        <f t="shared" ref="U65" si="55">IF(OR(O65="",O65="Enum"),"", MID(Q65,FIND("{",Q65)+1,FIND(",",Q65)-FIND("{",Q65)-1))</f>
        <v>0</v>
      </c>
      <c r="V65" s="24" t="str">
        <f t="shared" ref="V65" si="56">IF(OR(O65="",O65="Enum"),"",MID(Q65,FIND(",",Q65)+1,FIND("}",Q65)-FIND(",",Q65)-1))</f>
        <v>32767</v>
      </c>
      <c r="W65" s="34">
        <v>0</v>
      </c>
      <c r="X65" s="34">
        <v>0</v>
      </c>
      <c r="Y65" s="33"/>
      <c r="Z65" s="33"/>
      <c r="AA65" s="24"/>
      <c r="AB65" s="23" t="s">
        <v>609</v>
      </c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5"/>
    </row>
    <row r="66" spans="1:44" ht="42.75" x14ac:dyDescent="0.2">
      <c r="A66" s="23" t="s">
        <v>259</v>
      </c>
      <c r="B66" s="24" t="s">
        <v>55</v>
      </c>
      <c r="C66" s="24" t="s">
        <v>598</v>
      </c>
      <c r="D66" s="24" t="s">
        <v>606</v>
      </c>
      <c r="E66" s="24" t="s">
        <v>585</v>
      </c>
      <c r="F66" s="24">
        <v>20</v>
      </c>
      <c r="G66" s="23" t="str">
        <f t="shared" ref="G66:G67" si="57">IF(OR(E66="Periodic",E66="NMM",E66="DiagResponse",E66="DiagRequest"),"",IF(E66="Event",IF(ISERROR(FIND("/",F66)),IF(F66="","",F66),MID(F66,1,FIND("/",F66)-1)),IF(ISERROR(FIND("POE",E66)),"",IF(F66="","",MID(F66,1,FIND("/",F66)-1)))))</f>
        <v/>
      </c>
      <c r="H66" s="24">
        <f t="shared" ref="H66:H67" si="58">IF(OR(E66="",E66="NMM",E66="Event",E66="DiagMsgResponse",E66="DiagMsgRequest"),"",IF(OR(E66="POE",E66="Periodic"),IF(ISERROR(FIND("/",F66)),IF(F66="","", F66),RIGHT(F66,LEN(F66)-FIND("/",F66)))))</f>
        <v>20</v>
      </c>
      <c r="I66" s="24">
        <v>8</v>
      </c>
      <c r="J66" s="48" t="s">
        <v>752</v>
      </c>
      <c r="K66" s="48" t="s">
        <v>750</v>
      </c>
      <c r="L66" s="24" t="s">
        <v>522</v>
      </c>
      <c r="M66" s="24">
        <v>16</v>
      </c>
      <c r="N66" s="24">
        <v>16</v>
      </c>
      <c r="O66" s="23" t="s">
        <v>38</v>
      </c>
      <c r="P66" s="24" t="s">
        <v>32</v>
      </c>
      <c r="Q66" s="25" t="s">
        <v>596</v>
      </c>
      <c r="R66" s="24" t="str">
        <f t="shared" ref="R66:R67" si="59">IF(OR(O66="",O66="Enum"),"",MID(Q66,FIND("*",Q66)+1,IF(ISERROR(FIND("+",Q66,FIND("*",Q66)+2)),IF(ISERROR(FIND("-",Q66,FIND("*",Q66)+2)),IF(ISERROR(FIND("(",Q66,FIND("*",Q66)+2)),"Error",FIND("(",Q66,FIND("*",Q66)+2)-FIND("*",Q66)-1),IF(FIND("-",Q66,FIND("*",Q66)+2)&lt;FIND("(",Q66,FIND("*",Q66)+2),FIND("-",Q66,FIND("*",Q66)+2)-FIND("*",Q66)-1,FIND("(",Q66,FIND("*",Q66)+2)-FIND("*",Q66)-1)),IF(FIND("+",Q66,FIND("*",Q66)+2)&lt;FIND("(",Q66,FIND("*",Q66)+2),FIND("+",Q66,FIND("*",Q66)+2)-FIND("*",Q66)-1,IF(ISERROR(FIND("-",Q66,FIND("*",Q66)+2)),IF(ISERROR(FIND("(",Q66,FIND("*",Q66)+2)),"Error",FIND("(",Q66,FIND("*",Q66)+2)-FIND("*",Q66)-1),IF(FIND("-",Q66,FIND("*",Q66)+2)&lt;FIND("(",Q66,FIND("*",Q66)+2),FIND("-",Q66,FIND("*",Q66)+2)-FIND("*",Q66)-1,FIND("(",Q66,FIND("*",Q66)+2)-FIND("*",Q66)-1))))))</f>
        <v>1</v>
      </c>
      <c r="S66" s="24" t="str">
        <f t="shared" ref="S66:S67" si="60">IF(OR(O66="",O66="Enum"), "",IF(ISERROR(FIND("-",Q66,FIND("*",Q66)+2)),IF(ISERROR(FIND("+",Q66,FIND("*",Q66)+2)),"0",IF(FIND("+",Q66,FIND("*",Q66)+2)&lt;FIND("(",Q66,FIND("*",Q66)+2),MID(Q66,FIND("+",Q66,FIND("*",Q66)+2),FIND("(",Q66,FIND("*",Q66)+2)-FIND("+",Q66,FIND("*",Q66)+2)),"0")),IF(FIND("-",Q66,FIND("*",Q66)+2)&lt;FIND("(",Q66,FIND("*",Q66)+2),MID(Q66,FIND("-",Q66,FIND("*",Q66)+2),FIND("(",Q66,FIND("*",Q66)+2)-FIND("-",Q66,FIND("*",Q66)+2)),IF(ISERROR(FIND("+",Q66,FIND("*",Q66)+2)),"0",IF(FIND("+",Q66,FIND("*",Q66)+2)&lt;FIND("(",Q66,FIND("*",Q66)+2),MID(Q66,FIND("+",Q66,FIND("*",Q66)+2),FIND("(",Q66,FIND("*",Q66)+2)-FIND("+",Q66,FIND("*",Q66)+2)),"0")))))</f>
        <v>0</v>
      </c>
      <c r="T66" s="24" t="str">
        <f t="shared" ref="T66:T67" si="61" xml:space="preserve"> IF(OR(O66="",O66="Enum"),"", MID(Q66,FIND("(",Q66)+1,FIND(")",Q66)-FIND("(",Q66)-1))</f>
        <v>RPM</v>
      </c>
      <c r="U66" s="24" t="str">
        <f t="shared" ref="U66:U67" si="62">IF(OR(O66="",O66="Enum"),"", MID(Q66,FIND("{",Q66)+1,FIND(",",Q66)-FIND("{",Q66)-1))</f>
        <v>0</v>
      </c>
      <c r="V66" s="24" t="str">
        <f t="shared" ref="V66:V67" si="63">IF(OR(O66="",O66="Enum"),"",MID(Q66,FIND(",",Q66)+1,FIND("}",Q66)-FIND(",",Q66)-1))</f>
        <v>32767</v>
      </c>
      <c r="W66" s="34">
        <v>0</v>
      </c>
      <c r="X66" s="34">
        <v>0</v>
      </c>
      <c r="Y66" s="33"/>
      <c r="Z66" s="33"/>
      <c r="AA66" s="24"/>
      <c r="AB66" s="23"/>
      <c r="AC66" s="23" t="s">
        <v>609</v>
      </c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5"/>
    </row>
    <row r="67" spans="1:44" ht="42.75" x14ac:dyDescent="0.2">
      <c r="A67" s="23" t="s">
        <v>259</v>
      </c>
      <c r="B67" s="24" t="s">
        <v>55</v>
      </c>
      <c r="C67" s="24" t="s">
        <v>598</v>
      </c>
      <c r="D67" s="24" t="s">
        <v>606</v>
      </c>
      <c r="E67" s="24" t="s">
        <v>585</v>
      </c>
      <c r="F67" s="24">
        <v>20</v>
      </c>
      <c r="G67" s="23" t="str">
        <f t="shared" si="57"/>
        <v/>
      </c>
      <c r="H67" s="24">
        <f t="shared" si="58"/>
        <v>20</v>
      </c>
      <c r="I67" s="24">
        <v>8</v>
      </c>
      <c r="J67" s="48" t="s">
        <v>753</v>
      </c>
      <c r="K67" s="48" t="s">
        <v>750</v>
      </c>
      <c r="L67" s="24" t="s">
        <v>523</v>
      </c>
      <c r="M67" s="24">
        <v>32</v>
      </c>
      <c r="N67" s="24">
        <v>16</v>
      </c>
      <c r="O67" s="23" t="s">
        <v>38</v>
      </c>
      <c r="P67" s="24" t="s">
        <v>32</v>
      </c>
      <c r="Q67" s="25" t="s">
        <v>596</v>
      </c>
      <c r="R67" s="24" t="str">
        <f t="shared" si="59"/>
        <v>1</v>
      </c>
      <c r="S67" s="24" t="str">
        <f t="shared" si="60"/>
        <v>0</v>
      </c>
      <c r="T67" s="24" t="str">
        <f t="shared" si="61"/>
        <v>RPM</v>
      </c>
      <c r="U67" s="24" t="str">
        <f t="shared" si="62"/>
        <v>0</v>
      </c>
      <c r="V67" s="24" t="str">
        <f t="shared" si="63"/>
        <v>32767</v>
      </c>
      <c r="W67" s="34">
        <v>0</v>
      </c>
      <c r="X67" s="34">
        <v>0</v>
      </c>
      <c r="Y67" s="33"/>
      <c r="Z67" s="33"/>
      <c r="AA67" s="24"/>
      <c r="AB67" s="23"/>
      <c r="AC67" s="23"/>
      <c r="AD67" s="23" t="s">
        <v>609</v>
      </c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5"/>
    </row>
    <row r="68" spans="1:44" ht="42.75" x14ac:dyDescent="0.2">
      <c r="A68" s="23" t="s">
        <v>259</v>
      </c>
      <c r="B68" s="24" t="s">
        <v>55</v>
      </c>
      <c r="C68" s="24" t="s">
        <v>674</v>
      </c>
      <c r="D68" s="24" t="s">
        <v>606</v>
      </c>
      <c r="E68" s="24" t="s">
        <v>585</v>
      </c>
      <c r="F68" s="24">
        <v>20</v>
      </c>
      <c r="G68" s="23" t="str">
        <f t="shared" ref="G68" si="64">IF(OR(E68="Periodic",E68="NMM",E68="DiagResponse",E68="DiagRequest"),"",IF(E68="Event",IF(ISERROR(FIND("/",F68)),IF(F68="","",F68),MID(F68,1,FIND("/",F68)-1)),IF(ISERROR(FIND("POE",E68)),"",IF(F68="","",MID(F68,1,FIND("/",F68)-1)))))</f>
        <v/>
      </c>
      <c r="H68" s="24">
        <f t="shared" ref="H68" si="65">IF(OR(E68="",E68="NMM",E68="Event",E68="DiagMsgResponse",E68="DiagMsgRequest"),"",IF(OR(E68="POE",E68="Periodic"),IF(ISERROR(FIND("/",F68)),IF(F68="","", F68),RIGHT(F68,LEN(F68)-FIND("/",F68)))))</f>
        <v>20</v>
      </c>
      <c r="I68" s="24">
        <v>8</v>
      </c>
      <c r="J68" s="48" t="s">
        <v>754</v>
      </c>
      <c r="K68" s="48" t="s">
        <v>750</v>
      </c>
      <c r="L68" s="24" t="s">
        <v>524</v>
      </c>
      <c r="M68" s="24">
        <v>48</v>
      </c>
      <c r="N68" s="24">
        <v>16</v>
      </c>
      <c r="O68" s="23" t="s">
        <v>38</v>
      </c>
      <c r="P68" s="24" t="s">
        <v>32</v>
      </c>
      <c r="Q68" s="25" t="s">
        <v>596</v>
      </c>
      <c r="R68" s="24" t="str">
        <f t="shared" ref="R68" si="66">IF(OR(O68="",O68="Enum"),"",MID(Q68,FIND("*",Q68)+1,IF(ISERROR(FIND("+",Q68,FIND("*",Q68)+2)),IF(ISERROR(FIND("-",Q68,FIND("*",Q68)+2)),IF(ISERROR(FIND("(",Q68,FIND("*",Q68)+2)),"Error",FIND("(",Q68,FIND("*",Q68)+2)-FIND("*",Q68)-1),IF(FIND("-",Q68,FIND("*",Q68)+2)&lt;FIND("(",Q68,FIND("*",Q68)+2),FIND("-",Q68,FIND("*",Q68)+2)-FIND("*",Q68)-1,FIND("(",Q68,FIND("*",Q68)+2)-FIND("*",Q68)-1)),IF(FIND("+",Q68,FIND("*",Q68)+2)&lt;FIND("(",Q68,FIND("*",Q68)+2),FIND("+",Q68,FIND("*",Q68)+2)-FIND("*",Q68)-1,IF(ISERROR(FIND("-",Q68,FIND("*",Q68)+2)),IF(ISERROR(FIND("(",Q68,FIND("*",Q68)+2)),"Error",FIND("(",Q68,FIND("*",Q68)+2)-FIND("*",Q68)-1),IF(FIND("-",Q68,FIND("*",Q68)+2)&lt;FIND("(",Q68,FIND("*",Q68)+2),FIND("-",Q68,FIND("*",Q68)+2)-FIND("*",Q68)-1,FIND("(",Q68,FIND("*",Q68)+2)-FIND("*",Q68)-1))))))</f>
        <v>1</v>
      </c>
      <c r="S68" s="24" t="str">
        <f t="shared" ref="S68" si="67">IF(OR(O68="",O68="Enum"), "",IF(ISERROR(FIND("-",Q68,FIND("*",Q68)+2)),IF(ISERROR(FIND("+",Q68,FIND("*",Q68)+2)),"0",IF(FIND("+",Q68,FIND("*",Q68)+2)&lt;FIND("(",Q68,FIND("*",Q68)+2),MID(Q68,FIND("+",Q68,FIND("*",Q68)+2),FIND("(",Q68,FIND("*",Q68)+2)-FIND("+",Q68,FIND("*",Q68)+2)),"0")),IF(FIND("-",Q68,FIND("*",Q68)+2)&lt;FIND("(",Q68,FIND("*",Q68)+2),MID(Q68,FIND("-",Q68,FIND("*",Q68)+2),FIND("(",Q68,FIND("*",Q68)+2)-FIND("-",Q68,FIND("*",Q68)+2)),IF(ISERROR(FIND("+",Q68,FIND("*",Q68)+2)),"0",IF(FIND("+",Q68,FIND("*",Q68)+2)&lt;FIND("(",Q68,FIND("*",Q68)+2),MID(Q68,FIND("+",Q68,FIND("*",Q68)+2),FIND("(",Q68,FIND("*",Q68)+2)-FIND("+",Q68,FIND("*",Q68)+2)),"0")))))</f>
        <v>0</v>
      </c>
      <c r="T68" s="24" t="str">
        <f t="shared" ref="T68" si="68" xml:space="preserve"> IF(OR(O68="",O68="Enum"),"", MID(Q68,FIND("(",Q68)+1,FIND(")",Q68)-FIND("(",Q68)-1))</f>
        <v>RPM</v>
      </c>
      <c r="U68" s="24" t="str">
        <f t="shared" ref="U68" si="69">IF(OR(O68="",O68="Enum"),"", MID(Q68,FIND("{",Q68)+1,FIND(",",Q68)-FIND("{",Q68)-1))</f>
        <v>0</v>
      </c>
      <c r="V68" s="24" t="str">
        <f t="shared" ref="V68" si="70">IF(OR(O68="",O68="Enum"),"",MID(Q68,FIND(",",Q68)+1,FIND("}",Q68)-FIND(",",Q68)-1))</f>
        <v>32767</v>
      </c>
      <c r="W68" s="34">
        <v>0</v>
      </c>
      <c r="X68" s="34">
        <v>0</v>
      </c>
      <c r="Y68" s="33"/>
      <c r="Z68" s="33"/>
      <c r="AA68" s="24"/>
      <c r="AB68" s="23"/>
      <c r="AC68" s="23"/>
      <c r="AD68" s="23"/>
      <c r="AE68" s="23" t="s">
        <v>609</v>
      </c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5"/>
    </row>
    <row r="69" spans="1:44" ht="42.75" x14ac:dyDescent="0.2">
      <c r="A69" s="23" t="s">
        <v>259</v>
      </c>
      <c r="B69" s="24" t="s">
        <v>55</v>
      </c>
      <c r="C69" s="24" t="s">
        <v>599</v>
      </c>
      <c r="D69" s="24" t="s">
        <v>607</v>
      </c>
      <c r="E69" s="24" t="s">
        <v>585</v>
      </c>
      <c r="F69" s="24">
        <v>20</v>
      </c>
      <c r="G69" s="23" t="str">
        <f t="shared" ref="G69" si="71">IF(OR(E69="Periodic",E69="NMM",E69="DiagResponse",E69="DiagRequest"),"",IF(E69="Event",IF(ISERROR(FIND("/",F69)),IF(F69="","",F69),MID(F69,1,FIND("/",F69)-1)),IF(ISERROR(FIND("POE",E69)),"",IF(F69="","",MID(F69,1,FIND("/",F69)-1)))))</f>
        <v/>
      </c>
      <c r="H69" s="24">
        <f t="shared" ref="H69" si="72">IF(OR(E69="",E69="NMM",E69="Event",E69="DiagMsgResponse",E69="DiagMsgRequest"),"",IF(OR(E69="POE",E69="Periodic"),IF(ISERROR(FIND("/",F69)),IF(F69="","", F69),RIGHT(F69,LEN(F69)-FIND("/",F69)))))</f>
        <v>20</v>
      </c>
      <c r="I69" s="24">
        <v>8</v>
      </c>
      <c r="J69" s="48" t="s">
        <v>755</v>
      </c>
      <c r="K69" s="48" t="s">
        <v>756</v>
      </c>
      <c r="L69" s="24" t="s">
        <v>601</v>
      </c>
      <c r="M69" s="24">
        <v>0</v>
      </c>
      <c r="N69" s="24">
        <v>16</v>
      </c>
      <c r="O69" s="23" t="s">
        <v>38</v>
      </c>
      <c r="P69" s="24" t="s">
        <v>32</v>
      </c>
      <c r="Q69" s="25" t="s">
        <v>597</v>
      </c>
      <c r="R69" s="24" t="str">
        <f t="shared" ref="R69" si="73">IF(OR(O69="",O69="Enum"),"",MID(Q69,FIND("*",Q69)+1,IF(ISERROR(FIND("+",Q69,FIND("*",Q69)+2)),IF(ISERROR(FIND("-",Q69,FIND("*",Q69)+2)),IF(ISERROR(FIND("(",Q69,FIND("*",Q69)+2)),"Error",FIND("(",Q69,FIND("*",Q69)+2)-FIND("*",Q69)-1),IF(FIND("-",Q69,FIND("*",Q69)+2)&lt;FIND("(",Q69,FIND("*",Q69)+2),FIND("-",Q69,FIND("*",Q69)+2)-FIND("*",Q69)-1,FIND("(",Q69,FIND("*",Q69)+2)-FIND("*",Q69)-1)),IF(FIND("+",Q69,FIND("*",Q69)+2)&lt;FIND("(",Q69,FIND("*",Q69)+2),FIND("+",Q69,FIND("*",Q69)+2)-FIND("*",Q69)-1,IF(ISERROR(FIND("-",Q69,FIND("*",Q69)+2)),IF(ISERROR(FIND("(",Q69,FIND("*",Q69)+2)),"Error",FIND("(",Q69,FIND("*",Q69)+2)-FIND("*",Q69)-1),IF(FIND("-",Q69,FIND("*",Q69)+2)&lt;FIND("(",Q69,FIND("*",Q69)+2),FIND("-",Q69,FIND("*",Q69)+2)-FIND("*",Q69)-1,FIND("(",Q69,FIND("*",Q69)+2)-FIND("*",Q69)-1))))))</f>
        <v>1</v>
      </c>
      <c r="S69" s="24" t="str">
        <f t="shared" ref="S69" si="74">IF(OR(O69="",O69="Enum"), "",IF(ISERROR(FIND("-",Q69,FIND("*",Q69)+2)),IF(ISERROR(FIND("+",Q69,FIND("*",Q69)+2)),"0",IF(FIND("+",Q69,FIND("*",Q69)+2)&lt;FIND("(",Q69,FIND("*",Q69)+2),MID(Q69,FIND("+",Q69,FIND("*",Q69)+2),FIND("(",Q69,FIND("*",Q69)+2)-FIND("+",Q69,FIND("*",Q69)+2)),"0")),IF(FIND("-",Q69,FIND("*",Q69)+2)&lt;FIND("(",Q69,FIND("*",Q69)+2),MID(Q69,FIND("-",Q69,FIND("*",Q69)+2),FIND("(",Q69,FIND("*",Q69)+2)-FIND("-",Q69,FIND("*",Q69)+2)),IF(ISERROR(FIND("+",Q69,FIND("*",Q69)+2)),"0",IF(FIND("+",Q69,FIND("*",Q69)+2)&lt;FIND("(",Q69,FIND("*",Q69)+2),MID(Q69,FIND("+",Q69,FIND("*",Q69)+2),FIND("(",Q69,FIND("*",Q69)+2)-FIND("+",Q69,FIND("*",Q69)+2)),"0")))))</f>
        <v>0</v>
      </c>
      <c r="T69" s="24" t="str">
        <f t="shared" ref="T69" si="75" xml:space="preserve"> IF(OR(O69="",O69="Enum"),"", MID(Q69,FIND("(",Q69)+1,FIND(")",Q69)-FIND("(",Q69)-1))</f>
        <v>RPM</v>
      </c>
      <c r="U69" s="24" t="str">
        <f t="shared" ref="U69" si="76">IF(OR(O69="",O69="Enum"),"", MID(Q69,FIND("{",Q69)+1,FIND(",",Q69)-FIND("{",Q69)-1))</f>
        <v>-32768</v>
      </c>
      <c r="V69" s="24" t="str">
        <f t="shared" ref="V69" si="77">IF(OR(O69="",O69="Enum"),"",MID(Q69,FIND(",",Q69)+1,FIND("}",Q69)-FIND(",",Q69)-1))</f>
        <v>0</v>
      </c>
      <c r="W69" s="34">
        <v>0</v>
      </c>
      <c r="X69" s="34">
        <v>0</v>
      </c>
      <c r="Y69" s="33"/>
      <c r="Z69" s="33"/>
      <c r="AA69" s="24"/>
      <c r="AB69" s="23" t="s">
        <v>609</v>
      </c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5"/>
    </row>
    <row r="70" spans="1:44" ht="42.75" x14ac:dyDescent="0.2">
      <c r="A70" s="23" t="s">
        <v>259</v>
      </c>
      <c r="B70" s="24" t="s">
        <v>55</v>
      </c>
      <c r="C70" s="24" t="s">
        <v>599</v>
      </c>
      <c r="D70" s="24" t="s">
        <v>607</v>
      </c>
      <c r="E70" s="24" t="s">
        <v>585</v>
      </c>
      <c r="F70" s="24">
        <v>20</v>
      </c>
      <c r="G70" s="23" t="str">
        <f t="shared" ref="G70:G71" si="78">IF(OR(E70="Periodic",E70="NMM",E70="DiagResponse",E70="DiagRequest"),"",IF(E70="Event",IF(ISERROR(FIND("/",F70)),IF(F70="","",F70),MID(F70,1,FIND("/",F70)-1)),IF(ISERROR(FIND("POE",E70)),"",IF(F70="","",MID(F70,1,FIND("/",F70)-1)))))</f>
        <v/>
      </c>
      <c r="H70" s="24">
        <f t="shared" ref="H70:H71" si="79">IF(OR(E70="",E70="NMM",E70="Event",E70="DiagMsgResponse",E70="DiagMsgRequest"),"",IF(OR(E70="POE",E70="Periodic"),IF(ISERROR(FIND("/",F70)),IF(F70="","", F70),RIGHT(F70,LEN(F70)-FIND("/",F70)))))</f>
        <v>20</v>
      </c>
      <c r="I70" s="24">
        <v>8</v>
      </c>
      <c r="J70" s="48" t="s">
        <v>757</v>
      </c>
      <c r="K70" s="48" t="s">
        <v>756</v>
      </c>
      <c r="L70" s="24" t="s">
        <v>522</v>
      </c>
      <c r="M70" s="24">
        <v>16</v>
      </c>
      <c r="N70" s="24">
        <v>16</v>
      </c>
      <c r="O70" s="23" t="s">
        <v>38</v>
      </c>
      <c r="P70" s="24" t="s">
        <v>32</v>
      </c>
      <c r="Q70" s="25" t="s">
        <v>597</v>
      </c>
      <c r="R70" s="24" t="str">
        <f t="shared" ref="R70:R71" si="80">IF(OR(O70="",O70="Enum"),"",MID(Q70,FIND("*",Q70)+1,IF(ISERROR(FIND("+",Q70,FIND("*",Q70)+2)),IF(ISERROR(FIND("-",Q70,FIND("*",Q70)+2)),IF(ISERROR(FIND("(",Q70,FIND("*",Q70)+2)),"Error",FIND("(",Q70,FIND("*",Q70)+2)-FIND("*",Q70)-1),IF(FIND("-",Q70,FIND("*",Q70)+2)&lt;FIND("(",Q70,FIND("*",Q70)+2),FIND("-",Q70,FIND("*",Q70)+2)-FIND("*",Q70)-1,FIND("(",Q70,FIND("*",Q70)+2)-FIND("*",Q70)-1)),IF(FIND("+",Q70,FIND("*",Q70)+2)&lt;FIND("(",Q70,FIND("*",Q70)+2),FIND("+",Q70,FIND("*",Q70)+2)-FIND("*",Q70)-1,IF(ISERROR(FIND("-",Q70,FIND("*",Q70)+2)),IF(ISERROR(FIND("(",Q70,FIND("*",Q70)+2)),"Error",FIND("(",Q70,FIND("*",Q70)+2)-FIND("*",Q70)-1),IF(FIND("-",Q70,FIND("*",Q70)+2)&lt;FIND("(",Q70,FIND("*",Q70)+2),FIND("-",Q70,FIND("*",Q70)+2)-FIND("*",Q70)-1,FIND("(",Q70,FIND("*",Q70)+2)-FIND("*",Q70)-1))))))</f>
        <v>1</v>
      </c>
      <c r="S70" s="24" t="str">
        <f t="shared" ref="S70:S71" si="81">IF(OR(O70="",O70="Enum"), "",IF(ISERROR(FIND("-",Q70,FIND("*",Q70)+2)),IF(ISERROR(FIND("+",Q70,FIND("*",Q70)+2)),"0",IF(FIND("+",Q70,FIND("*",Q70)+2)&lt;FIND("(",Q70,FIND("*",Q70)+2),MID(Q70,FIND("+",Q70,FIND("*",Q70)+2),FIND("(",Q70,FIND("*",Q70)+2)-FIND("+",Q70,FIND("*",Q70)+2)),"0")),IF(FIND("-",Q70,FIND("*",Q70)+2)&lt;FIND("(",Q70,FIND("*",Q70)+2),MID(Q70,FIND("-",Q70,FIND("*",Q70)+2),FIND("(",Q70,FIND("*",Q70)+2)-FIND("-",Q70,FIND("*",Q70)+2)),IF(ISERROR(FIND("+",Q70,FIND("*",Q70)+2)),"0",IF(FIND("+",Q70,FIND("*",Q70)+2)&lt;FIND("(",Q70,FIND("*",Q70)+2),MID(Q70,FIND("+",Q70,FIND("*",Q70)+2),FIND("(",Q70,FIND("*",Q70)+2)-FIND("+",Q70,FIND("*",Q70)+2)),"0")))))</f>
        <v>0</v>
      </c>
      <c r="T70" s="24" t="str">
        <f t="shared" ref="T70:T71" si="82" xml:space="preserve"> IF(OR(O70="",O70="Enum"),"", MID(Q70,FIND("(",Q70)+1,FIND(")",Q70)-FIND("(",Q70)-1))</f>
        <v>RPM</v>
      </c>
      <c r="U70" s="24" t="str">
        <f t="shared" ref="U70:U71" si="83">IF(OR(O70="",O70="Enum"),"", MID(Q70,FIND("{",Q70)+1,FIND(",",Q70)-FIND("{",Q70)-1))</f>
        <v>-32768</v>
      </c>
      <c r="V70" s="24" t="str">
        <f t="shared" ref="V70:V71" si="84">IF(OR(O70="",O70="Enum"),"",MID(Q70,FIND(",",Q70)+1,FIND("}",Q70)-FIND(",",Q70)-1))</f>
        <v>0</v>
      </c>
      <c r="W70" s="34">
        <v>0</v>
      </c>
      <c r="X70" s="34">
        <v>0</v>
      </c>
      <c r="Y70" s="33"/>
      <c r="Z70" s="33"/>
      <c r="AA70" s="24"/>
      <c r="AB70" s="23"/>
      <c r="AC70" s="23" t="s">
        <v>609</v>
      </c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5"/>
    </row>
    <row r="71" spans="1:44" ht="42.75" x14ac:dyDescent="0.2">
      <c r="A71" s="23" t="s">
        <v>259</v>
      </c>
      <c r="B71" s="24" t="s">
        <v>55</v>
      </c>
      <c r="C71" s="24" t="s">
        <v>599</v>
      </c>
      <c r="D71" s="24" t="s">
        <v>607</v>
      </c>
      <c r="E71" s="24" t="s">
        <v>585</v>
      </c>
      <c r="F71" s="24">
        <v>20</v>
      </c>
      <c r="G71" s="23" t="str">
        <f t="shared" si="78"/>
        <v/>
      </c>
      <c r="H71" s="24">
        <f t="shared" si="79"/>
        <v>20</v>
      </c>
      <c r="I71" s="24">
        <v>8</v>
      </c>
      <c r="J71" s="48" t="s">
        <v>758</v>
      </c>
      <c r="K71" s="48" t="s">
        <v>756</v>
      </c>
      <c r="L71" s="24" t="s">
        <v>523</v>
      </c>
      <c r="M71" s="24">
        <v>32</v>
      </c>
      <c r="N71" s="24">
        <v>16</v>
      </c>
      <c r="O71" s="23" t="s">
        <v>38</v>
      </c>
      <c r="P71" s="24" t="s">
        <v>32</v>
      </c>
      <c r="Q71" s="25" t="s">
        <v>597</v>
      </c>
      <c r="R71" s="24" t="str">
        <f t="shared" si="80"/>
        <v>1</v>
      </c>
      <c r="S71" s="24" t="str">
        <f t="shared" si="81"/>
        <v>0</v>
      </c>
      <c r="T71" s="24" t="str">
        <f t="shared" si="82"/>
        <v>RPM</v>
      </c>
      <c r="U71" s="24" t="str">
        <f t="shared" si="83"/>
        <v>-32768</v>
      </c>
      <c r="V71" s="24" t="str">
        <f t="shared" si="84"/>
        <v>0</v>
      </c>
      <c r="W71" s="34">
        <v>0</v>
      </c>
      <c r="X71" s="34">
        <v>0</v>
      </c>
      <c r="Y71" s="33"/>
      <c r="Z71" s="33"/>
      <c r="AA71" s="24"/>
      <c r="AB71" s="23"/>
      <c r="AC71" s="23"/>
      <c r="AD71" s="23" t="s">
        <v>609</v>
      </c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5"/>
    </row>
    <row r="72" spans="1:44" ht="42.75" x14ac:dyDescent="0.2">
      <c r="A72" s="23" t="s">
        <v>259</v>
      </c>
      <c r="B72" s="24" t="s">
        <v>55</v>
      </c>
      <c r="C72" s="24" t="s">
        <v>599</v>
      </c>
      <c r="D72" s="24" t="s">
        <v>607</v>
      </c>
      <c r="E72" s="24" t="s">
        <v>585</v>
      </c>
      <c r="F72" s="24">
        <v>20</v>
      </c>
      <c r="G72" s="23" t="str">
        <f t="shared" ref="G72" si="85">IF(OR(E72="Periodic",E72="NMM",E72="DiagResponse",E72="DiagRequest"),"",IF(E72="Event",IF(ISERROR(FIND("/",F72)),IF(F72="","",F72),MID(F72,1,FIND("/",F72)-1)),IF(ISERROR(FIND("POE",E72)),"",IF(F72="","",MID(F72,1,FIND("/",F72)-1)))))</f>
        <v/>
      </c>
      <c r="H72" s="24">
        <f t="shared" ref="H72" si="86">IF(OR(E72="",E72="NMM",E72="Event",E72="DiagMsgResponse",E72="DiagMsgRequest"),"",IF(OR(E72="POE",E72="Periodic"),IF(ISERROR(FIND("/",F72)),IF(F72="","", F72),RIGHT(F72,LEN(F72)-FIND("/",F72)))))</f>
        <v>20</v>
      </c>
      <c r="I72" s="24">
        <v>8</v>
      </c>
      <c r="J72" s="48" t="s">
        <v>759</v>
      </c>
      <c r="K72" s="48" t="s">
        <v>756</v>
      </c>
      <c r="L72" s="24" t="s">
        <v>524</v>
      </c>
      <c r="M72" s="24">
        <v>48</v>
      </c>
      <c r="N72" s="24">
        <v>16</v>
      </c>
      <c r="O72" s="23" t="s">
        <v>38</v>
      </c>
      <c r="P72" s="24" t="s">
        <v>32</v>
      </c>
      <c r="Q72" s="25" t="s">
        <v>597</v>
      </c>
      <c r="R72" s="24" t="str">
        <f t="shared" ref="R72" si="87">IF(OR(O72="",O72="Enum"),"",MID(Q72,FIND("*",Q72)+1,IF(ISERROR(FIND("+",Q72,FIND("*",Q72)+2)),IF(ISERROR(FIND("-",Q72,FIND("*",Q72)+2)),IF(ISERROR(FIND("(",Q72,FIND("*",Q72)+2)),"Error",FIND("(",Q72,FIND("*",Q72)+2)-FIND("*",Q72)-1),IF(FIND("-",Q72,FIND("*",Q72)+2)&lt;FIND("(",Q72,FIND("*",Q72)+2),FIND("-",Q72,FIND("*",Q72)+2)-FIND("*",Q72)-1,FIND("(",Q72,FIND("*",Q72)+2)-FIND("*",Q72)-1)),IF(FIND("+",Q72,FIND("*",Q72)+2)&lt;FIND("(",Q72,FIND("*",Q72)+2),FIND("+",Q72,FIND("*",Q72)+2)-FIND("*",Q72)-1,IF(ISERROR(FIND("-",Q72,FIND("*",Q72)+2)),IF(ISERROR(FIND("(",Q72,FIND("*",Q72)+2)),"Error",FIND("(",Q72,FIND("*",Q72)+2)-FIND("*",Q72)-1),IF(FIND("-",Q72,FIND("*",Q72)+2)&lt;FIND("(",Q72,FIND("*",Q72)+2),FIND("-",Q72,FIND("*",Q72)+2)-FIND("*",Q72)-1,FIND("(",Q72,FIND("*",Q72)+2)-FIND("*",Q72)-1))))))</f>
        <v>1</v>
      </c>
      <c r="S72" s="24" t="str">
        <f t="shared" ref="S72" si="88">IF(OR(O72="",O72="Enum"), "",IF(ISERROR(FIND("-",Q72,FIND("*",Q72)+2)),IF(ISERROR(FIND("+",Q72,FIND("*",Q72)+2)),"0",IF(FIND("+",Q72,FIND("*",Q72)+2)&lt;FIND("(",Q72,FIND("*",Q72)+2),MID(Q72,FIND("+",Q72,FIND("*",Q72)+2),FIND("(",Q72,FIND("*",Q72)+2)-FIND("+",Q72,FIND("*",Q72)+2)),"0")),IF(FIND("-",Q72,FIND("*",Q72)+2)&lt;FIND("(",Q72,FIND("*",Q72)+2),MID(Q72,FIND("-",Q72,FIND("*",Q72)+2),FIND("(",Q72,FIND("*",Q72)+2)-FIND("-",Q72,FIND("*",Q72)+2)),IF(ISERROR(FIND("+",Q72,FIND("*",Q72)+2)),"0",IF(FIND("+",Q72,FIND("*",Q72)+2)&lt;FIND("(",Q72,FIND("*",Q72)+2),MID(Q72,FIND("+",Q72,FIND("*",Q72)+2),FIND("(",Q72,FIND("*",Q72)+2)-FIND("+",Q72,FIND("*",Q72)+2)),"0")))))</f>
        <v>0</v>
      </c>
      <c r="T72" s="24" t="str">
        <f t="shared" ref="T72" si="89" xml:space="preserve"> IF(OR(O72="",O72="Enum"),"", MID(Q72,FIND("(",Q72)+1,FIND(")",Q72)-FIND("(",Q72)-1))</f>
        <v>RPM</v>
      </c>
      <c r="U72" s="24" t="str">
        <f t="shared" ref="U72" si="90">IF(OR(O72="",O72="Enum"),"", MID(Q72,FIND("{",Q72)+1,FIND(",",Q72)-FIND("{",Q72)-1))</f>
        <v>-32768</v>
      </c>
      <c r="V72" s="24" t="str">
        <f t="shared" ref="V72" si="91">IF(OR(O72="",O72="Enum"),"",MID(Q72,FIND(",",Q72)+1,FIND("}",Q72)-FIND(",",Q72)-1))</f>
        <v>0</v>
      </c>
      <c r="W72" s="34">
        <v>0</v>
      </c>
      <c r="X72" s="34">
        <v>0</v>
      </c>
      <c r="Y72" s="33"/>
      <c r="Z72" s="33"/>
      <c r="AA72" s="24"/>
      <c r="AB72" s="23"/>
      <c r="AC72" s="23"/>
      <c r="AD72" s="23"/>
      <c r="AE72" s="23" t="s">
        <v>609</v>
      </c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5"/>
    </row>
    <row r="73" spans="1:44" ht="42.75" x14ac:dyDescent="0.2">
      <c r="A73" s="23" t="s">
        <v>259</v>
      </c>
      <c r="B73" s="24" t="s">
        <v>55</v>
      </c>
      <c r="C73" s="24" t="s">
        <v>600</v>
      </c>
      <c r="D73" s="24" t="s">
        <v>608</v>
      </c>
      <c r="E73" s="24" t="s">
        <v>585</v>
      </c>
      <c r="F73" s="24">
        <v>100</v>
      </c>
      <c r="G73" s="23" t="str">
        <f t="shared" ref="G73" si="92">IF(OR(E73="Periodic",E73="NMM",E73="DiagResponse",E73="DiagRequest"),"",IF(E73="Event",IF(ISERROR(FIND("/",F73)),IF(F73="","",F73),MID(F73,1,FIND("/",F73)-1)),IF(ISERROR(FIND("POE",E73)),"",IF(F73="","",MID(F73,1,FIND("/",F73)-1)))))</f>
        <v/>
      </c>
      <c r="H73" s="24">
        <f t="shared" ref="H73" si="93">IF(OR(E73="",E73="NMM",E73="Event",E73="DiagMsgResponse",E73="DiagMsgRequest"),"",IF(OR(E73="POE",E73="Periodic"),IF(ISERROR(FIND("/",F73)),IF(F73="","", F73),RIGHT(F73,LEN(F73)-FIND("/",F73)))))</f>
        <v>100</v>
      </c>
      <c r="I73" s="24">
        <v>8</v>
      </c>
      <c r="J73" s="48" t="s">
        <v>761</v>
      </c>
      <c r="K73" s="29" t="s">
        <v>760</v>
      </c>
      <c r="L73" s="24" t="s">
        <v>521</v>
      </c>
      <c r="M73" s="24">
        <v>0</v>
      </c>
      <c r="N73" s="24">
        <v>16</v>
      </c>
      <c r="O73" s="23" t="s">
        <v>38</v>
      </c>
      <c r="P73" s="24" t="s">
        <v>32</v>
      </c>
      <c r="Q73" s="25" t="s">
        <v>603</v>
      </c>
      <c r="R73" s="24" t="str">
        <f t="shared" ref="R73" si="94">IF(OR(O73="",O73="Enum"),"",MID(Q73,FIND("*",Q73)+1,IF(ISERROR(FIND("+",Q73,FIND("*",Q73)+2)),IF(ISERROR(FIND("-",Q73,FIND("*",Q73)+2)),IF(ISERROR(FIND("(",Q73,FIND("*",Q73)+2)),"Error",FIND("(",Q73,FIND("*",Q73)+2)-FIND("*",Q73)-1),IF(FIND("-",Q73,FIND("*",Q73)+2)&lt;FIND("(",Q73,FIND("*",Q73)+2),FIND("-",Q73,FIND("*",Q73)+2)-FIND("*",Q73)-1,FIND("(",Q73,FIND("*",Q73)+2)-FIND("*",Q73)-1)),IF(FIND("+",Q73,FIND("*",Q73)+2)&lt;FIND("(",Q73,FIND("*",Q73)+2),FIND("+",Q73,FIND("*",Q73)+2)-FIND("*",Q73)-1,IF(ISERROR(FIND("-",Q73,FIND("*",Q73)+2)),IF(ISERROR(FIND("(",Q73,FIND("*",Q73)+2)),"Error",FIND("(",Q73,FIND("*",Q73)+2)-FIND("*",Q73)-1),IF(FIND("-",Q73,FIND("*",Q73)+2)&lt;FIND("(",Q73,FIND("*",Q73)+2),FIND("-",Q73,FIND("*",Q73)+2)-FIND("*",Q73)-1,FIND("(",Q73,FIND("*",Q73)+2)-FIND("*",Q73)-1))))))</f>
        <v>1</v>
      </c>
      <c r="S73" s="24" t="str">
        <f t="shared" ref="S73" si="95">IF(OR(O73="",O73="Enum"), "",IF(ISERROR(FIND("-",Q73,FIND("*",Q73)+2)),IF(ISERROR(FIND("+",Q73,FIND("*",Q73)+2)),"0",IF(FIND("+",Q73,FIND("*",Q73)+2)&lt;FIND("(",Q73,FIND("*",Q73)+2),MID(Q73,FIND("+",Q73,FIND("*",Q73)+2),FIND("(",Q73,FIND("*",Q73)+2)-FIND("+",Q73,FIND("*",Q73)+2)),"0")),IF(FIND("-",Q73,FIND("*",Q73)+2)&lt;FIND("(",Q73,FIND("*",Q73)+2),MID(Q73,FIND("-",Q73,FIND("*",Q73)+2),FIND("(",Q73,FIND("*",Q73)+2)-FIND("-",Q73,FIND("*",Q73)+2)),IF(ISERROR(FIND("+",Q73,FIND("*",Q73)+2)),"0",IF(FIND("+",Q73,FIND("*",Q73)+2)&lt;FIND("(",Q73,FIND("*",Q73)+2),MID(Q73,FIND("+",Q73,FIND("*",Q73)+2),FIND("(",Q73,FIND("*",Q73)+2)-FIND("+",Q73,FIND("*",Q73)+2)),"0")))))</f>
        <v>0</v>
      </c>
      <c r="T73" s="24" t="str">
        <f t="shared" ref="T73" si="96" xml:space="preserve"> IF(OR(O73="",O73="Enum"),"", MID(Q73,FIND("(",Q73)+1,FIND(")",Q73)-FIND("(",Q73)-1))</f>
        <v>A</v>
      </c>
      <c r="U73" s="24" t="str">
        <f t="shared" ref="U73" si="97">IF(OR(O73="",O73="Enum"),"", MID(Q73,FIND("{",Q73)+1,FIND(",",Q73)-FIND("{",Q73)-1))</f>
        <v>0</v>
      </c>
      <c r="V73" s="24" t="str">
        <f t="shared" ref="V73" si="98">IF(OR(O73="",O73="Enum"),"",MID(Q73,FIND(",",Q73)+1,FIND("}",Q73)-FIND(",",Q73)-1))</f>
        <v>32767</v>
      </c>
      <c r="W73" s="34">
        <v>0</v>
      </c>
      <c r="X73" s="34">
        <v>0</v>
      </c>
      <c r="Y73" s="33"/>
      <c r="Z73" s="33"/>
      <c r="AA73" s="24"/>
      <c r="AB73" s="23" t="s">
        <v>69</v>
      </c>
      <c r="AC73" s="23" t="s">
        <v>69</v>
      </c>
      <c r="AD73" s="23" t="s">
        <v>69</v>
      </c>
      <c r="AE73" s="23" t="s">
        <v>69</v>
      </c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5"/>
    </row>
    <row r="74" spans="1:44" ht="42.75" x14ac:dyDescent="0.2">
      <c r="A74" s="23" t="s">
        <v>259</v>
      </c>
      <c r="B74" s="24" t="s">
        <v>55</v>
      </c>
      <c r="C74" s="24" t="s">
        <v>675</v>
      </c>
      <c r="D74" s="24" t="s">
        <v>608</v>
      </c>
      <c r="E74" s="24" t="s">
        <v>585</v>
      </c>
      <c r="F74" s="24">
        <v>100</v>
      </c>
      <c r="G74" s="23" t="str">
        <f t="shared" ref="G74" si="99">IF(OR(E74="Periodic",E74="NMM",E74="DiagResponse",E74="DiagRequest"),"",IF(E74="Event",IF(ISERROR(FIND("/",F74)),IF(F74="","",F74),MID(F74,1,FIND("/",F74)-1)),IF(ISERROR(FIND("POE",E74)),"",IF(F74="","",MID(F74,1,FIND("/",F74)-1)))))</f>
        <v/>
      </c>
      <c r="H74" s="24">
        <f t="shared" ref="H74" si="100">IF(OR(E74="",E74="NMM",E74="Event",E74="DiagMsgResponse",E74="DiagMsgRequest"),"",IF(OR(E74="POE",E74="Periodic"),IF(ISERROR(FIND("/",F74)),IF(F74="","", F74),RIGHT(F74,LEN(F74)-FIND("/",F74)))))</f>
        <v>100</v>
      </c>
      <c r="I74" s="24">
        <v>8</v>
      </c>
      <c r="J74" s="48" t="s">
        <v>762</v>
      </c>
      <c r="K74" s="29" t="s">
        <v>763</v>
      </c>
      <c r="L74" s="24" t="s">
        <v>522</v>
      </c>
      <c r="M74" s="24">
        <v>16</v>
      </c>
      <c r="N74" s="24">
        <v>16</v>
      </c>
      <c r="O74" s="23" t="s">
        <v>38</v>
      </c>
      <c r="P74" s="24" t="s">
        <v>32</v>
      </c>
      <c r="Q74" s="25" t="s">
        <v>602</v>
      </c>
      <c r="R74" s="24" t="str">
        <f t="shared" ref="R74" si="101">IF(OR(O74="",O74="Enum"),"",MID(Q74,FIND("*",Q74)+1,IF(ISERROR(FIND("+",Q74,FIND("*",Q74)+2)),IF(ISERROR(FIND("-",Q74,FIND("*",Q74)+2)),IF(ISERROR(FIND("(",Q74,FIND("*",Q74)+2)),"Error",FIND("(",Q74,FIND("*",Q74)+2)-FIND("*",Q74)-1),IF(FIND("-",Q74,FIND("*",Q74)+2)&lt;FIND("(",Q74,FIND("*",Q74)+2),FIND("-",Q74,FIND("*",Q74)+2)-FIND("*",Q74)-1,FIND("(",Q74,FIND("*",Q74)+2)-FIND("*",Q74)-1)),IF(FIND("+",Q74,FIND("*",Q74)+2)&lt;FIND("(",Q74,FIND("*",Q74)+2),FIND("+",Q74,FIND("*",Q74)+2)-FIND("*",Q74)-1,IF(ISERROR(FIND("-",Q74,FIND("*",Q74)+2)),IF(ISERROR(FIND("(",Q74,FIND("*",Q74)+2)),"Error",FIND("(",Q74,FIND("*",Q74)+2)-FIND("*",Q74)-1),IF(FIND("-",Q74,FIND("*",Q74)+2)&lt;FIND("(",Q74,FIND("*",Q74)+2),FIND("-",Q74,FIND("*",Q74)+2)-FIND("*",Q74)-1,FIND("(",Q74,FIND("*",Q74)+2)-FIND("*",Q74)-1))))))</f>
        <v>1</v>
      </c>
      <c r="S74" s="24" t="str">
        <f t="shared" ref="S74" si="102">IF(OR(O74="",O74="Enum"), "",IF(ISERROR(FIND("-",Q74,FIND("*",Q74)+2)),IF(ISERROR(FIND("+",Q74,FIND("*",Q74)+2)),"0",IF(FIND("+",Q74,FIND("*",Q74)+2)&lt;FIND("(",Q74,FIND("*",Q74)+2),MID(Q74,FIND("+",Q74,FIND("*",Q74)+2),FIND("(",Q74,FIND("*",Q74)+2)-FIND("+",Q74,FIND("*",Q74)+2)),"0")),IF(FIND("-",Q74,FIND("*",Q74)+2)&lt;FIND("(",Q74,FIND("*",Q74)+2),MID(Q74,FIND("-",Q74,FIND("*",Q74)+2),FIND("(",Q74,FIND("*",Q74)+2)-FIND("-",Q74,FIND("*",Q74)+2)),IF(ISERROR(FIND("+",Q74,FIND("*",Q74)+2)),"0",IF(FIND("+",Q74,FIND("*",Q74)+2)&lt;FIND("(",Q74,FIND("*",Q74)+2),MID(Q74,FIND("+",Q74,FIND("*",Q74)+2),FIND("(",Q74,FIND("*",Q74)+2)-FIND("+",Q74,FIND("*",Q74)+2)),"0")))))</f>
        <v>0</v>
      </c>
      <c r="T74" s="24" t="str">
        <f t="shared" ref="T74" si="103" xml:space="preserve"> IF(OR(O74="",O74="Enum"),"", MID(Q74,FIND("(",Q74)+1,FIND(")",Q74)-FIND("(",Q74)-1))</f>
        <v>A</v>
      </c>
      <c r="U74" s="24" t="str">
        <f t="shared" ref="U74" si="104">IF(OR(O74="",O74="Enum"),"", MID(Q74,FIND("{",Q74)+1,FIND(",",Q74)-FIND("{",Q74)-1))</f>
        <v>-32768</v>
      </c>
      <c r="V74" s="24" t="str">
        <f t="shared" ref="V74" si="105">IF(OR(O74="",O74="Enum"),"",MID(Q74,FIND(",",Q74)+1,FIND("}",Q74)-FIND(",",Q74)-1))</f>
        <v>0</v>
      </c>
      <c r="W74" s="34">
        <v>0</v>
      </c>
      <c r="X74" s="34">
        <v>0</v>
      </c>
      <c r="Y74" s="33"/>
      <c r="Z74" s="33"/>
      <c r="AA74" s="24"/>
      <c r="AB74" s="23" t="s">
        <v>69</v>
      </c>
      <c r="AC74" s="23" t="s">
        <v>69</v>
      </c>
      <c r="AD74" s="23" t="s">
        <v>69</v>
      </c>
      <c r="AE74" s="23" t="s">
        <v>69</v>
      </c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5"/>
    </row>
    <row r="75" spans="1:44" s="72" customFormat="1" ht="42.75" x14ac:dyDescent="0.2">
      <c r="A75" s="66" t="s">
        <v>259</v>
      </c>
      <c r="B75" s="67" t="s">
        <v>55</v>
      </c>
      <c r="C75" s="67" t="s">
        <v>600</v>
      </c>
      <c r="D75" s="67" t="s">
        <v>608</v>
      </c>
      <c r="E75" s="67" t="s">
        <v>585</v>
      </c>
      <c r="F75" s="67">
        <v>100</v>
      </c>
      <c r="G75" s="66" t="str">
        <f t="shared" ref="G75" si="106">IF(OR(E75="Periodic",E75="NMM",E75="DiagResponse",E75="DiagRequest"),"",IF(E75="Event",IF(ISERROR(FIND("/",F75)),IF(F75="","",F75),MID(F75,1,FIND("/",F75)-1)),IF(ISERROR(FIND("POE",E75)),"",IF(F75="","",MID(F75,1,FIND("/",F75)-1)))))</f>
        <v/>
      </c>
      <c r="H75" s="67">
        <f t="shared" ref="H75" si="107">IF(OR(E75="",E75="NMM",E75="Event",E75="DiagMsgResponse",E75="DiagMsgRequest"),"",IF(OR(E75="POE",E75="Periodic"),IF(ISERROR(FIND("/",F75)),IF(F75="","", F75),RIGHT(F75,LEN(F75)-FIND("/",F75)))))</f>
        <v>100</v>
      </c>
      <c r="I75" s="67">
        <v>8</v>
      </c>
      <c r="J75" s="73" t="s">
        <v>765</v>
      </c>
      <c r="K75" s="73" t="s">
        <v>764</v>
      </c>
      <c r="L75" s="67" t="s">
        <v>523</v>
      </c>
      <c r="M75" s="67">
        <v>32</v>
      </c>
      <c r="N75" s="67">
        <v>16</v>
      </c>
      <c r="O75" s="66" t="s">
        <v>38</v>
      </c>
      <c r="P75" s="67" t="s">
        <v>32</v>
      </c>
      <c r="Q75" s="69" t="s">
        <v>676</v>
      </c>
      <c r="R75" s="67" t="str">
        <f t="shared" ref="R75" si="108">IF(OR(O75="",O75="Enum"),"",MID(Q75,FIND("*",Q75)+1,IF(ISERROR(FIND("+",Q75,FIND("*",Q75)+2)),IF(ISERROR(FIND("-",Q75,FIND("*",Q75)+2)),IF(ISERROR(FIND("(",Q75,FIND("*",Q75)+2)),"Error",FIND("(",Q75,FIND("*",Q75)+2)-FIND("*",Q75)-1),IF(FIND("-",Q75,FIND("*",Q75)+2)&lt;FIND("(",Q75,FIND("*",Q75)+2),FIND("-",Q75,FIND("*",Q75)+2)-FIND("*",Q75)-1,FIND("(",Q75,FIND("*",Q75)+2)-FIND("*",Q75)-1)),IF(FIND("+",Q75,FIND("*",Q75)+2)&lt;FIND("(",Q75,FIND("*",Q75)+2),FIND("+",Q75,FIND("*",Q75)+2)-FIND("*",Q75)-1,IF(ISERROR(FIND("-",Q75,FIND("*",Q75)+2)),IF(ISERROR(FIND("(",Q75,FIND("*",Q75)+2)),"Error",FIND("(",Q75,FIND("*",Q75)+2)-FIND("*",Q75)-1),IF(FIND("-",Q75,FIND("*",Q75)+2)&lt;FIND("(",Q75,FIND("*",Q75)+2),FIND("-",Q75,FIND("*",Q75)+2)-FIND("*",Q75)-1,FIND("(",Q75,FIND("*",Q75)+2)-FIND("*",Q75)-1))))))</f>
        <v>0.0625</v>
      </c>
      <c r="S75" s="67" t="str">
        <f t="shared" ref="S75" si="109">IF(OR(O75="",O75="Enum"), "",IF(ISERROR(FIND("-",Q75,FIND("*",Q75)+2)),IF(ISERROR(FIND("+",Q75,FIND("*",Q75)+2)),"0",IF(FIND("+",Q75,FIND("*",Q75)+2)&lt;FIND("(",Q75,FIND("*",Q75)+2),MID(Q75,FIND("+",Q75,FIND("*",Q75)+2),FIND("(",Q75,FIND("*",Q75)+2)-FIND("+",Q75,FIND("*",Q75)+2)),"0")),IF(FIND("-",Q75,FIND("*",Q75)+2)&lt;FIND("(",Q75,FIND("*",Q75)+2),MID(Q75,FIND("-",Q75,FIND("*",Q75)+2),FIND("(",Q75,FIND("*",Q75)+2)-FIND("-",Q75,FIND("*",Q75)+2)),IF(ISERROR(FIND("+",Q75,FIND("*",Q75)+2)),"0",IF(FIND("+",Q75,FIND("*",Q75)+2)&lt;FIND("(",Q75,FIND("*",Q75)+2),MID(Q75,FIND("+",Q75,FIND("*",Q75)+2),FIND("(",Q75,FIND("*",Q75)+2)-FIND("+",Q75,FIND("*",Q75)+2)),"0")))))</f>
        <v>0</v>
      </c>
      <c r="T75" s="67" t="str">
        <f t="shared" ref="T75" si="110" xml:space="preserve"> IF(OR(O75="",O75="Enum"),"", MID(Q75,FIND("(",Q75)+1,FIND(")",Q75)-FIND("(",Q75)-1))</f>
        <v>V</v>
      </c>
      <c r="U75" s="67" t="str">
        <f t="shared" ref="U75" si="111">IF(OR(O75="",O75="Enum"),"", MID(Q75,FIND("{",Q75)+1,FIND(",",Q75)-FIND("{",Q75)-1))</f>
        <v>-2048</v>
      </c>
      <c r="V75" s="67" t="str">
        <f t="shared" ref="V75" si="112">IF(OR(O75="",O75="Enum"),"",MID(Q75,FIND(",",Q75)+1,FIND("}",Q75)-FIND(",",Q75)-1))</f>
        <v>2047.9375</v>
      </c>
      <c r="W75" s="67">
        <v>0</v>
      </c>
      <c r="X75" s="67">
        <v>0</v>
      </c>
      <c r="Y75" s="70"/>
      <c r="Z75" s="70"/>
      <c r="AA75" s="67"/>
      <c r="AB75" s="66" t="s">
        <v>69</v>
      </c>
      <c r="AC75" s="66" t="s">
        <v>69</v>
      </c>
      <c r="AD75" s="66" t="s">
        <v>69</v>
      </c>
      <c r="AE75" s="66" t="s">
        <v>69</v>
      </c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71"/>
    </row>
    <row r="76" spans="1:44" ht="28.5" x14ac:dyDescent="0.2">
      <c r="A76" s="23" t="s">
        <v>259</v>
      </c>
      <c r="B76" s="24" t="s">
        <v>55</v>
      </c>
      <c r="C76" s="24" t="s">
        <v>650</v>
      </c>
      <c r="D76" s="24" t="s">
        <v>669</v>
      </c>
      <c r="E76" s="24" t="s">
        <v>585</v>
      </c>
      <c r="F76" s="24">
        <v>50</v>
      </c>
      <c r="G76" s="23" t="str">
        <f t="shared" ref="G76" si="113">IF(OR(E76="Periodic",E76="NMM",E76="DiagResponse",E76="DiagRequest"),"",IF(E76="Event",IF(ISERROR(FIND("/",F76)),IF(F76="","",F76),MID(F76,1,FIND("/",F76)-1)),IF(ISERROR(FIND("POE",E76)),"",IF(F76="","",MID(F76,1,FIND("/",F76)-1)))))</f>
        <v/>
      </c>
      <c r="H76" s="24">
        <f t="shared" ref="H76" si="114">IF(OR(E76="",E76="NMM",E76="Event",E76="DiagMsgResponse",E76="DiagMsgRequest"),"",IF(OR(E76="POE",E76="Periodic"),IF(ISERROR(FIND("/",F76)),IF(F76="","", F76),RIGHT(F76,LEN(F76)-FIND("/",F76)))))</f>
        <v>50</v>
      </c>
      <c r="I76" s="24">
        <v>8</v>
      </c>
      <c r="J76" s="29" t="s">
        <v>771</v>
      </c>
      <c r="K76" s="29" t="s">
        <v>766</v>
      </c>
      <c r="L76" s="24" t="s">
        <v>651</v>
      </c>
      <c r="M76" s="24">
        <v>0</v>
      </c>
      <c r="N76" s="24">
        <v>8</v>
      </c>
      <c r="O76" s="23" t="s">
        <v>36</v>
      </c>
      <c r="P76" s="24" t="s">
        <v>32</v>
      </c>
      <c r="Q76" s="25" t="s">
        <v>652</v>
      </c>
      <c r="R76" s="24" t="str">
        <f t="shared" ref="R76" si="115">IF(OR(O76="",O76="Enum"),"",MID(Q76,FIND("*",Q76)+1,IF(ISERROR(FIND("+",Q76,FIND("*",Q76)+2)),IF(ISERROR(FIND("-",Q76,FIND("*",Q76)+2)),IF(ISERROR(FIND("(",Q76,FIND("*",Q76)+2)),"Error",FIND("(",Q76,FIND("*",Q76)+2)-FIND("*",Q76)-1),IF(FIND("-",Q76,FIND("*",Q76)+2)&lt;FIND("(",Q76,FIND("*",Q76)+2),FIND("-",Q76,FIND("*",Q76)+2)-FIND("*",Q76)-1,FIND("(",Q76,FIND("*",Q76)+2)-FIND("*",Q76)-1)),IF(FIND("+",Q76,FIND("*",Q76)+2)&lt;FIND("(",Q76,FIND("*",Q76)+2),FIND("+",Q76,FIND("*",Q76)+2)-FIND("*",Q76)-1,IF(ISERROR(FIND("-",Q76,FIND("*",Q76)+2)),IF(ISERROR(FIND("(",Q76,FIND("*",Q76)+2)),"Error",FIND("(",Q76,FIND("*",Q76)+2)-FIND("*",Q76)-1),IF(FIND("-",Q76,FIND("*",Q76)+2)&lt;FIND("(",Q76,FIND("*",Q76)+2),FIND("-",Q76,FIND("*",Q76)+2)-FIND("*",Q76)-1,FIND("(",Q76,FIND("*",Q76)+2)-FIND("*",Q76)-1))))))</f>
        <v/>
      </c>
      <c r="S76" s="24" t="str">
        <f t="shared" ref="S76" si="116">IF(OR(O76="",O76="Enum"), "",IF(ISERROR(FIND("-",Q76,FIND("*",Q76)+2)),IF(ISERROR(FIND("+",Q76,FIND("*",Q76)+2)),"0",IF(FIND("+",Q76,FIND("*",Q76)+2)&lt;FIND("(",Q76,FIND("*",Q76)+2),MID(Q76,FIND("+",Q76,FIND("*",Q76)+2),FIND("(",Q76,FIND("*",Q76)+2)-FIND("+",Q76,FIND("*",Q76)+2)),"0")),IF(FIND("-",Q76,FIND("*",Q76)+2)&lt;FIND("(",Q76,FIND("*",Q76)+2),MID(Q76,FIND("-",Q76,FIND("*",Q76)+2),FIND("(",Q76,FIND("*",Q76)+2)-FIND("-",Q76,FIND("*",Q76)+2)),IF(ISERROR(FIND("+",Q76,FIND("*",Q76)+2)),"0",IF(FIND("+",Q76,FIND("*",Q76)+2)&lt;FIND("(",Q76,FIND("*",Q76)+2),MID(Q76,FIND("+",Q76,FIND("*",Q76)+2),FIND("(",Q76,FIND("*",Q76)+2)-FIND("+",Q76,FIND("*",Q76)+2)),"0")))))</f>
        <v/>
      </c>
      <c r="T76" s="24" t="str">
        <f t="shared" ref="T76" si="117" xml:space="preserve"> IF(OR(O76="",O76="Enum"),"", MID(Q76,FIND("(",Q76)+1,FIND(")",Q76)-FIND("(",Q76)-1))</f>
        <v/>
      </c>
      <c r="U76" s="24" t="str">
        <f t="shared" ref="U76" si="118">IF(OR(O76="",O76="Enum"),"", MID(Q76,FIND("{",Q76)+1,FIND(",",Q76)-FIND("{",Q76)-1))</f>
        <v/>
      </c>
      <c r="V76" s="24" t="str">
        <f t="shared" ref="V76" si="119">IF(OR(O76="",O76="Enum"),"",MID(Q76,FIND(",",Q76)+1,FIND("}",Q76)-FIND(",",Q76)-1))</f>
        <v/>
      </c>
      <c r="W76" s="34">
        <v>0</v>
      </c>
      <c r="X76" s="34">
        <v>0</v>
      </c>
      <c r="Y76" s="33"/>
      <c r="Z76" s="33"/>
      <c r="AA76" s="24"/>
      <c r="AB76" s="23"/>
      <c r="AC76" s="23"/>
      <c r="AD76" s="23"/>
      <c r="AE76" s="23"/>
      <c r="AF76" s="23" t="s">
        <v>653</v>
      </c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5"/>
    </row>
    <row r="77" spans="1:44" ht="42.75" x14ac:dyDescent="0.2">
      <c r="A77" s="23" t="s">
        <v>259</v>
      </c>
      <c r="B77" s="24" t="s">
        <v>55</v>
      </c>
      <c r="C77" s="24" t="s">
        <v>650</v>
      </c>
      <c r="D77" s="24" t="s">
        <v>669</v>
      </c>
      <c r="E77" s="24" t="s">
        <v>585</v>
      </c>
      <c r="F77" s="24">
        <v>50</v>
      </c>
      <c r="G77" s="23" t="str">
        <f t="shared" ref="G77" si="120">IF(OR(E77="Periodic",E77="NMM",E77="DiagResponse",E77="DiagRequest"),"",IF(E77="Event",IF(ISERROR(FIND("/",F77)),IF(F77="","",F77),MID(F77,1,FIND("/",F77)-1)),IF(ISERROR(FIND("POE",E77)),"",IF(F77="","",MID(F77,1,FIND("/",F77)-1)))))</f>
        <v/>
      </c>
      <c r="H77" s="24">
        <f t="shared" ref="H77" si="121">IF(OR(E77="",E77="NMM",E77="Event",E77="DiagMsgResponse",E77="DiagMsgRequest"),"",IF(OR(E77="POE",E77="Periodic"),IF(ISERROR(FIND("/",F77)),IF(F77="","", F77),RIGHT(F77,LEN(F77)-FIND("/",F77)))))</f>
        <v>50</v>
      </c>
      <c r="I77" s="24">
        <v>8</v>
      </c>
      <c r="J77" s="29" t="s">
        <v>769</v>
      </c>
      <c r="K77" s="29" t="s">
        <v>767</v>
      </c>
      <c r="L77" s="27" t="s">
        <v>654</v>
      </c>
      <c r="M77" s="24">
        <v>8</v>
      </c>
      <c r="N77" s="24">
        <v>16</v>
      </c>
      <c r="O77" s="23" t="s">
        <v>53</v>
      </c>
      <c r="P77" s="24" t="s">
        <v>32</v>
      </c>
      <c r="Q77" s="25" t="s">
        <v>655</v>
      </c>
      <c r="R77" s="24" t="str">
        <f t="shared" ref="R77" si="122">IF(OR(O77="",O77="Enum"),"",MID(Q77,FIND("*",Q77)+1,IF(ISERROR(FIND("+",Q77,FIND("*",Q77)+2)),IF(ISERROR(FIND("-",Q77,FIND("*",Q77)+2)),IF(ISERROR(FIND("(",Q77,FIND("*",Q77)+2)),"Error",FIND("(",Q77,FIND("*",Q77)+2)-FIND("*",Q77)-1),IF(FIND("-",Q77,FIND("*",Q77)+2)&lt;FIND("(",Q77,FIND("*",Q77)+2),FIND("-",Q77,FIND("*",Q77)+2)-FIND("*",Q77)-1,FIND("(",Q77,FIND("*",Q77)+2)-FIND("*",Q77)-1)),IF(FIND("+",Q77,FIND("*",Q77)+2)&lt;FIND("(",Q77,FIND("*",Q77)+2),FIND("+",Q77,FIND("*",Q77)+2)-FIND("*",Q77)-1,IF(ISERROR(FIND("-",Q77,FIND("*",Q77)+2)),IF(ISERROR(FIND("(",Q77,FIND("*",Q77)+2)),"Error",FIND("(",Q77,FIND("*",Q77)+2)-FIND("*",Q77)-1),IF(FIND("-",Q77,FIND("*",Q77)+2)&lt;FIND("(",Q77,FIND("*",Q77)+2),FIND("-",Q77,FIND("*",Q77)+2)-FIND("*",Q77)-1,FIND("(",Q77,FIND("*",Q77)+2)-FIND("*",Q77)-1))))))</f>
        <v>1</v>
      </c>
      <c r="S77" s="24" t="str">
        <f t="shared" ref="S77" si="123">IF(OR(O77="",O77="Enum"), "",IF(ISERROR(FIND("-",Q77,FIND("*",Q77)+2)),IF(ISERROR(FIND("+",Q77,FIND("*",Q77)+2)),"0",IF(FIND("+",Q77,FIND("*",Q77)+2)&lt;FIND("(",Q77,FIND("*",Q77)+2),MID(Q77,FIND("+",Q77,FIND("*",Q77)+2),FIND("(",Q77,FIND("*",Q77)+2)-FIND("+",Q77,FIND("*",Q77)+2)),"0")),IF(FIND("-",Q77,FIND("*",Q77)+2)&lt;FIND("(",Q77,FIND("*",Q77)+2),MID(Q77,FIND("-",Q77,FIND("*",Q77)+2),FIND("(",Q77,FIND("*",Q77)+2)-FIND("-",Q77,FIND("*",Q77)+2)),IF(ISERROR(FIND("+",Q77,FIND("*",Q77)+2)),"0",IF(FIND("+",Q77,FIND("*",Q77)+2)&lt;FIND("(",Q77,FIND("*",Q77)+2),MID(Q77,FIND("+",Q77,FIND("*",Q77)+2),FIND("(",Q77,FIND("*",Q77)+2)-FIND("+",Q77,FIND("*",Q77)+2)),"0")))))</f>
        <v>-1024</v>
      </c>
      <c r="T77" s="24" t="str">
        <f t="shared" ref="T77" si="124" xml:space="preserve"> IF(OR(O77="",O77="Enum"),"", MID(Q77,FIND("(",Q77)+1,FIND(")",Q77)-FIND("(",Q77)-1))</f>
        <v>º</v>
      </c>
      <c r="U77" s="24" t="str">
        <f t="shared" ref="U77" si="125">IF(OR(O77="",O77="Enum"),"", MID(Q77,FIND("{",Q77)+1,FIND(",",Q77)-FIND("{",Q77)-1))</f>
        <v>-1024</v>
      </c>
      <c r="V77" s="24" t="str">
        <f t="shared" ref="V77" si="126">IF(OR(O77="",O77="Enum"),"",MID(Q77,FIND(",",Q77)+1,FIND("}",Q77)-FIND(",",Q77)-1))</f>
        <v>1024</v>
      </c>
      <c r="W77" s="34">
        <v>0</v>
      </c>
      <c r="X77" s="34">
        <v>0</v>
      </c>
      <c r="Y77" s="33"/>
      <c r="Z77" s="33"/>
      <c r="AA77" s="24"/>
      <c r="AB77" s="23"/>
      <c r="AC77" s="23"/>
      <c r="AD77" s="23"/>
      <c r="AE77" s="23"/>
      <c r="AF77" s="23" t="s">
        <v>653</v>
      </c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5"/>
    </row>
    <row r="78" spans="1:44" ht="42.75" x14ac:dyDescent="0.2">
      <c r="A78" s="23" t="s">
        <v>259</v>
      </c>
      <c r="B78" s="24" t="s">
        <v>55</v>
      </c>
      <c r="C78" s="24" t="s">
        <v>672</v>
      </c>
      <c r="D78" s="24" t="s">
        <v>669</v>
      </c>
      <c r="E78" s="24" t="s">
        <v>585</v>
      </c>
      <c r="F78" s="24">
        <v>50</v>
      </c>
      <c r="G78" s="23" t="str">
        <f t="shared" ref="G78" si="127">IF(OR(E78="Periodic",E78="NMM",E78="DiagResponse",E78="DiagRequest"),"",IF(E78="Event",IF(ISERROR(FIND("/",F78)),IF(F78="","",F78),MID(F78,1,FIND("/",F78)-1)),IF(ISERROR(FIND("POE",E78)),"",IF(F78="","",MID(F78,1,FIND("/",F78)-1)))))</f>
        <v/>
      </c>
      <c r="H78" s="24">
        <f t="shared" ref="H78" si="128">IF(OR(E78="",E78="NMM",E78="Event",E78="DiagMsgResponse",E78="DiagMsgRequest"),"",IF(OR(E78="POE",E78="Periodic"),IF(ISERROR(FIND("/",F78)),IF(F78="","", F78),RIGHT(F78,LEN(F78)-FIND("/",F78)))))</f>
        <v>50</v>
      </c>
      <c r="I78" s="24">
        <v>8</v>
      </c>
      <c r="J78" s="29" t="s">
        <v>770</v>
      </c>
      <c r="K78" s="29" t="s">
        <v>768</v>
      </c>
      <c r="L78" s="27" t="s">
        <v>657</v>
      </c>
      <c r="M78" s="24">
        <v>48</v>
      </c>
      <c r="N78" s="24">
        <v>8</v>
      </c>
      <c r="O78" s="23" t="s">
        <v>53</v>
      </c>
      <c r="P78" s="24" t="s">
        <v>32</v>
      </c>
      <c r="Q78" s="25" t="s">
        <v>656</v>
      </c>
      <c r="R78" s="24" t="str">
        <f t="shared" ref="R78" si="129">IF(OR(O78="",O78="Enum"),"",MID(Q78,FIND("*",Q78)+1,IF(ISERROR(FIND("+",Q78,FIND("*",Q78)+2)),IF(ISERROR(FIND("-",Q78,FIND("*",Q78)+2)),IF(ISERROR(FIND("(",Q78,FIND("*",Q78)+2)),"Error",FIND("(",Q78,FIND("*",Q78)+2)-FIND("*",Q78)-1),IF(FIND("-",Q78,FIND("*",Q78)+2)&lt;FIND("(",Q78,FIND("*",Q78)+2),FIND("-",Q78,FIND("*",Q78)+2)-FIND("*",Q78)-1,FIND("(",Q78,FIND("*",Q78)+2)-FIND("*",Q78)-1)),IF(FIND("+",Q78,FIND("*",Q78)+2)&lt;FIND("(",Q78,FIND("*",Q78)+2),FIND("+",Q78,FIND("*",Q78)+2)-FIND("*",Q78)-1,IF(ISERROR(FIND("-",Q78,FIND("*",Q78)+2)),IF(ISERROR(FIND("(",Q78,FIND("*",Q78)+2)),"Error",FIND("(",Q78,FIND("*",Q78)+2)-FIND("*",Q78)-1),IF(FIND("-",Q78,FIND("*",Q78)+2)&lt;FIND("(",Q78,FIND("*",Q78)+2),FIND("-",Q78,FIND("*",Q78)+2)-FIND("*",Q78)-1,FIND("(",Q78,FIND("*",Q78)+2)-FIND("*",Q78)-1))))))</f>
        <v>1</v>
      </c>
      <c r="S78" s="24" t="str">
        <f t="shared" ref="S78" si="130">IF(OR(O78="",O78="Enum"), "",IF(ISERROR(FIND("-",Q78,FIND("*",Q78)+2)),IF(ISERROR(FIND("+",Q78,FIND("*",Q78)+2)),"0",IF(FIND("+",Q78,FIND("*",Q78)+2)&lt;FIND("(",Q78,FIND("*",Q78)+2),MID(Q78,FIND("+",Q78,FIND("*",Q78)+2),FIND("(",Q78,FIND("*",Q78)+2)-FIND("+",Q78,FIND("*",Q78)+2)),"0")),IF(FIND("-",Q78,FIND("*",Q78)+2)&lt;FIND("(",Q78,FIND("*",Q78)+2),MID(Q78,FIND("-",Q78,FIND("*",Q78)+2),FIND("(",Q78,FIND("*",Q78)+2)-FIND("-",Q78,FIND("*",Q78)+2)),IF(ISERROR(FIND("+",Q78,FIND("*",Q78)+2)),"0",IF(FIND("+",Q78,FIND("*",Q78)+2)&lt;FIND("(",Q78,FIND("*",Q78)+2),MID(Q78,FIND("+",Q78,FIND("*",Q78)+2),FIND("(",Q78,FIND("*",Q78)+2)-FIND("+",Q78,FIND("*",Q78)+2)),"0")))))</f>
        <v>0</v>
      </c>
      <c r="T78" s="24" t="str">
        <f t="shared" ref="T78" si="131" xml:space="preserve"> IF(OR(O78="",O78="Enum"),"", MID(Q78,FIND("(",Q78)+1,FIND(")",Q78)-FIND("(",Q78)-1))</f>
        <v>/</v>
      </c>
      <c r="U78" s="24" t="str">
        <f t="shared" ref="U78" si="132">IF(OR(O78="",O78="Enum"),"", MID(Q78,FIND("{",Q78)+1,FIND(",",Q78)-FIND("{",Q78)-1))</f>
        <v>0</v>
      </c>
      <c r="V78" s="24" t="str">
        <f t="shared" ref="V78" si="133">IF(OR(O78="",O78="Enum"),"",MID(Q78,FIND(",",Q78)+1,FIND("}",Q78)-FIND(",",Q78)-1))</f>
        <v>255</v>
      </c>
      <c r="W78" s="34">
        <v>0</v>
      </c>
      <c r="X78" s="34">
        <v>0</v>
      </c>
      <c r="Y78" s="33"/>
      <c r="Z78" s="33"/>
      <c r="AA78" s="24"/>
      <c r="AB78" s="23"/>
      <c r="AC78" s="23"/>
      <c r="AD78" s="23"/>
      <c r="AE78" s="23"/>
      <c r="AF78" s="23" t="s">
        <v>653</v>
      </c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5"/>
    </row>
    <row r="79" spans="1:44" ht="14.25" x14ac:dyDescent="0.2">
      <c r="A79" s="23" t="s">
        <v>259</v>
      </c>
      <c r="B79" s="24" t="s">
        <v>565</v>
      </c>
      <c r="C79" s="24" t="s">
        <v>649</v>
      </c>
      <c r="D79" s="24" t="s">
        <v>670</v>
      </c>
      <c r="E79" s="24" t="s">
        <v>585</v>
      </c>
      <c r="F79" s="24">
        <v>50</v>
      </c>
      <c r="G79" s="23" t="str">
        <f t="shared" ref="G79" si="134">IF(OR(E79="Periodic",E79="NMM",E79="DiagResponse",E79="DiagRequest"),"",IF(E79="Event",IF(ISERROR(FIND("/",F79)),IF(F79="","",F79),MID(F79,1,FIND("/",F79)-1)),IF(ISERROR(FIND("POE",E79)),"",IF(F79="","",MID(F79,1,FIND("/",F79)-1)))))</f>
        <v/>
      </c>
      <c r="H79" s="24">
        <f t="shared" ref="H79" si="135">IF(OR(E79="",E79="NMM",E79="Event",E79="DiagMsgResponse",E79="DiagMsgRequest"),"",IF(OR(E79="POE",E79="Periodic"),IF(ISERROR(FIND("/",F79)),IF(F79="","", F79),RIGHT(F79,LEN(F79)-FIND("/",F79)))))</f>
        <v>50</v>
      </c>
      <c r="I79" s="24">
        <v>8</v>
      </c>
      <c r="J79" s="29" t="s">
        <v>359</v>
      </c>
      <c r="K79" s="29"/>
      <c r="L79" s="24" t="s">
        <v>658</v>
      </c>
      <c r="M79" s="24">
        <v>0</v>
      </c>
      <c r="N79" s="24">
        <v>8</v>
      </c>
      <c r="O79" s="23" t="s">
        <v>36</v>
      </c>
      <c r="P79" s="24" t="s">
        <v>32</v>
      </c>
      <c r="Q79" s="25"/>
      <c r="R79" s="24" t="str">
        <f t="shared" ref="R79" si="136">IF(OR(O79="",O79="Enum"),"",MID(Q79,FIND("*",Q79)+1,IF(ISERROR(FIND("+",Q79,FIND("*",Q79)+2)),IF(ISERROR(FIND("-",Q79,FIND("*",Q79)+2)),IF(ISERROR(FIND("(",Q79,FIND("*",Q79)+2)),"Error",FIND("(",Q79,FIND("*",Q79)+2)-FIND("*",Q79)-1),IF(FIND("-",Q79,FIND("*",Q79)+2)&lt;FIND("(",Q79,FIND("*",Q79)+2),FIND("-",Q79,FIND("*",Q79)+2)-FIND("*",Q79)-1,FIND("(",Q79,FIND("*",Q79)+2)-FIND("*",Q79)-1)),IF(FIND("+",Q79,FIND("*",Q79)+2)&lt;FIND("(",Q79,FIND("*",Q79)+2),FIND("+",Q79,FIND("*",Q79)+2)-FIND("*",Q79)-1,IF(ISERROR(FIND("-",Q79,FIND("*",Q79)+2)),IF(ISERROR(FIND("(",Q79,FIND("*",Q79)+2)),"Error",FIND("(",Q79,FIND("*",Q79)+2)-FIND("*",Q79)-1),IF(FIND("-",Q79,FIND("*",Q79)+2)&lt;FIND("(",Q79,FIND("*",Q79)+2),FIND("-",Q79,FIND("*",Q79)+2)-FIND("*",Q79)-1,FIND("(",Q79,FIND("*",Q79)+2)-FIND("*",Q79)-1))))))</f>
        <v/>
      </c>
      <c r="S79" s="24" t="str">
        <f t="shared" ref="S79" si="137">IF(OR(O79="",O79="Enum"), "",IF(ISERROR(FIND("-",Q79,FIND("*",Q79)+2)),IF(ISERROR(FIND("+",Q79,FIND("*",Q79)+2)),"0",IF(FIND("+",Q79,FIND("*",Q79)+2)&lt;FIND("(",Q79,FIND("*",Q79)+2),MID(Q79,FIND("+",Q79,FIND("*",Q79)+2),FIND("(",Q79,FIND("*",Q79)+2)-FIND("+",Q79,FIND("*",Q79)+2)),"0")),IF(FIND("-",Q79,FIND("*",Q79)+2)&lt;FIND("(",Q79,FIND("*",Q79)+2),MID(Q79,FIND("-",Q79,FIND("*",Q79)+2),FIND("(",Q79,FIND("*",Q79)+2)-FIND("-",Q79,FIND("*",Q79)+2)),IF(ISERROR(FIND("+",Q79,FIND("*",Q79)+2)),"0",IF(FIND("+",Q79,FIND("*",Q79)+2)&lt;FIND("(",Q79,FIND("*",Q79)+2),MID(Q79,FIND("+",Q79,FIND("*",Q79)+2),FIND("(",Q79,FIND("*",Q79)+2)-FIND("+",Q79,FIND("*",Q79)+2)),"0")))))</f>
        <v/>
      </c>
      <c r="T79" s="24" t="str">
        <f t="shared" ref="T79" si="138" xml:space="preserve"> IF(OR(O79="",O79="Enum"),"", MID(Q79,FIND("(",Q79)+1,FIND(")",Q79)-FIND("(",Q79)-1))</f>
        <v/>
      </c>
      <c r="U79" s="24" t="str">
        <f t="shared" ref="U79" si="139">IF(OR(O79="",O79="Enum"),"", MID(Q79,FIND("{",Q79)+1,FIND(",",Q79)-FIND("{",Q79)-1))</f>
        <v/>
      </c>
      <c r="V79" s="24" t="str">
        <f t="shared" ref="V79" si="140">IF(OR(O79="",O79="Enum"),"",MID(Q79,FIND(",",Q79)+1,FIND("}",Q79)-FIND(",",Q79)-1))</f>
        <v/>
      </c>
      <c r="W79" s="34">
        <v>0</v>
      </c>
      <c r="X79" s="34">
        <v>0</v>
      </c>
      <c r="Y79" s="33"/>
      <c r="Z79" s="33"/>
      <c r="AA79" s="24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4" t="s">
        <v>502</v>
      </c>
      <c r="AO79" s="23"/>
      <c r="AP79" s="23"/>
      <c r="AQ79" s="23"/>
      <c r="AR79" s="5"/>
    </row>
    <row r="80" spans="1:44" ht="28.5" x14ac:dyDescent="0.2">
      <c r="A80" s="23" t="s">
        <v>259</v>
      </c>
      <c r="B80" s="24" t="s">
        <v>565</v>
      </c>
      <c r="C80" s="24" t="s">
        <v>649</v>
      </c>
      <c r="D80" s="24" t="s">
        <v>670</v>
      </c>
      <c r="E80" s="24" t="s">
        <v>585</v>
      </c>
      <c r="F80" s="24">
        <v>50</v>
      </c>
      <c r="G80" s="23" t="str">
        <f t="shared" ref="G80" si="141">IF(OR(E80="Periodic",E80="NMM",E80="DiagResponse",E80="DiagRequest"),"",IF(E80="Event",IF(ISERROR(FIND("/",F80)),IF(F80="","",F80),MID(F80,1,FIND("/",F80)-1)),IF(ISERROR(FIND("POE",E80)),"",IF(F80="","",MID(F80,1,FIND("/",F80)-1)))))</f>
        <v/>
      </c>
      <c r="H80" s="24">
        <f t="shared" ref="H80" si="142">IF(OR(E80="",E80="NMM",E80="Event",E80="DiagMsgResponse",E80="DiagMsgRequest"),"",IF(OR(E80="POE",E80="Periodic"),IF(ISERROR(FIND("/",F80)),IF(F80="","", F80),RIGHT(F80,LEN(F80)-FIND("/",F80)))))</f>
        <v>50</v>
      </c>
      <c r="I80" s="24">
        <v>8</v>
      </c>
      <c r="J80" s="29" t="s">
        <v>774</v>
      </c>
      <c r="K80" s="29" t="s">
        <v>775</v>
      </c>
      <c r="L80" s="27" t="s">
        <v>660</v>
      </c>
      <c r="M80" s="24">
        <v>8</v>
      </c>
      <c r="N80" s="24">
        <v>8</v>
      </c>
      <c r="O80" s="23" t="s">
        <v>36</v>
      </c>
      <c r="P80" s="24" t="s">
        <v>32</v>
      </c>
      <c r="Q80" s="25" t="s">
        <v>884</v>
      </c>
      <c r="R80" s="24" t="str">
        <f t="shared" ref="R80" si="143">IF(OR(O80="",O80="Enum"),"",MID(Q80,FIND("*",Q80)+1,IF(ISERROR(FIND("+",Q80,FIND("*",Q80)+2)),IF(ISERROR(FIND("-",Q80,FIND("*",Q80)+2)),IF(ISERROR(FIND("(",Q80,FIND("*",Q80)+2)),"Error",FIND("(",Q80,FIND("*",Q80)+2)-FIND("*",Q80)-1),IF(FIND("-",Q80,FIND("*",Q80)+2)&lt;FIND("(",Q80,FIND("*",Q80)+2),FIND("-",Q80,FIND("*",Q80)+2)-FIND("*",Q80)-1,FIND("(",Q80,FIND("*",Q80)+2)-FIND("*",Q80)-1)),IF(FIND("+",Q80,FIND("*",Q80)+2)&lt;FIND("(",Q80,FIND("*",Q80)+2),FIND("+",Q80,FIND("*",Q80)+2)-FIND("*",Q80)-1,IF(ISERROR(FIND("-",Q80,FIND("*",Q80)+2)),IF(ISERROR(FIND("(",Q80,FIND("*",Q80)+2)),"Error",FIND("(",Q80,FIND("*",Q80)+2)-FIND("*",Q80)-1),IF(FIND("-",Q80,FIND("*",Q80)+2)&lt;FIND("(",Q80,FIND("*",Q80)+2),FIND("-",Q80,FIND("*",Q80)+2)-FIND("*",Q80)-1,FIND("(",Q80,FIND("*",Q80)+2)-FIND("*",Q80)-1))))))</f>
        <v/>
      </c>
      <c r="S80" s="24" t="str">
        <f t="shared" ref="S80" si="144">IF(OR(O80="",O80="Enum"), "",IF(ISERROR(FIND("-",Q80,FIND("*",Q80)+2)),IF(ISERROR(FIND("+",Q80,FIND("*",Q80)+2)),"0",IF(FIND("+",Q80,FIND("*",Q80)+2)&lt;FIND("(",Q80,FIND("*",Q80)+2),MID(Q80,FIND("+",Q80,FIND("*",Q80)+2),FIND("(",Q80,FIND("*",Q80)+2)-FIND("+",Q80,FIND("*",Q80)+2)),"0")),IF(FIND("-",Q80,FIND("*",Q80)+2)&lt;FIND("(",Q80,FIND("*",Q80)+2),MID(Q80,FIND("-",Q80,FIND("*",Q80)+2),FIND("(",Q80,FIND("*",Q80)+2)-FIND("-",Q80,FIND("*",Q80)+2)),IF(ISERROR(FIND("+",Q80,FIND("*",Q80)+2)),"0",IF(FIND("+",Q80,FIND("*",Q80)+2)&lt;FIND("(",Q80,FIND("*",Q80)+2),MID(Q80,FIND("+",Q80,FIND("*",Q80)+2),FIND("(",Q80,FIND("*",Q80)+2)-FIND("+",Q80,FIND("*",Q80)+2)),"0")))))</f>
        <v/>
      </c>
      <c r="T80" s="24" t="str">
        <f t="shared" ref="T80" si="145" xml:space="preserve"> IF(OR(O80="",O80="Enum"),"", MID(Q80,FIND("(",Q80)+1,FIND(")",Q80)-FIND("(",Q80)-1))</f>
        <v/>
      </c>
      <c r="U80" s="24" t="str">
        <f t="shared" ref="U80" si="146">IF(OR(O80="",O80="Enum"),"", MID(Q80,FIND("{",Q80)+1,FIND(",",Q80)-FIND("{",Q80)-1))</f>
        <v/>
      </c>
      <c r="V80" s="24" t="str">
        <f t="shared" ref="V80" si="147">IF(OR(O80="",O80="Enum"),"",MID(Q80,FIND(",",Q80)+1,FIND("}",Q80)-FIND(",",Q80)-1))</f>
        <v/>
      </c>
      <c r="W80" s="34">
        <v>0</v>
      </c>
      <c r="X80" s="34">
        <v>0</v>
      </c>
      <c r="Y80" s="33"/>
      <c r="Z80" s="33"/>
      <c r="AA80" s="24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4" t="s">
        <v>502</v>
      </c>
      <c r="AO80" s="23"/>
      <c r="AP80" s="23"/>
      <c r="AQ80" s="23"/>
      <c r="AR80" s="5"/>
    </row>
    <row r="81" spans="1:44" s="59" customFormat="1" ht="14.25" x14ac:dyDescent="0.2">
      <c r="A81" s="51" t="s">
        <v>259</v>
      </c>
      <c r="B81" s="52" t="s">
        <v>565</v>
      </c>
      <c r="C81" s="52" t="s">
        <v>649</v>
      </c>
      <c r="D81" s="52" t="s">
        <v>670</v>
      </c>
      <c r="E81" s="52" t="s">
        <v>585</v>
      </c>
      <c r="F81" s="52">
        <v>50</v>
      </c>
      <c r="G81" s="51" t="str">
        <f t="shared" ref="G81" si="148">IF(OR(E81="Periodic",E81="NMM",E81="DiagResponse",E81="DiagRequest"),"",IF(E81="Event",IF(ISERROR(FIND("/",F81)),IF(F81="","",F81),MID(F81,1,FIND("/",F81)-1)),IF(ISERROR(FIND("POE",E81)),"",IF(F81="","",MID(F81,1,FIND("/",F81)-1)))))</f>
        <v/>
      </c>
      <c r="H81" s="52">
        <f t="shared" ref="H81" si="149">IF(OR(E81="",E81="NMM",E81="Event",E81="DiagMsgResponse",E81="DiagMsgRequest"),"",IF(OR(E81="POE",E81="Periodic"),IF(ISERROR(FIND("/",F81)),IF(F81="","", F81),RIGHT(F81,LEN(F81)-FIND("/",F81)))))</f>
        <v>50</v>
      </c>
      <c r="I81" s="52">
        <v>8</v>
      </c>
      <c r="J81" s="53"/>
      <c r="K81" s="53"/>
      <c r="L81" s="54"/>
      <c r="M81" s="52"/>
      <c r="N81" s="52"/>
      <c r="O81" s="51" t="s">
        <v>36</v>
      </c>
      <c r="P81" s="52" t="s">
        <v>32</v>
      </c>
      <c r="Q81" s="55"/>
      <c r="R81" s="52" t="str">
        <f t="shared" ref="R81" si="150">IF(OR(O81="",O81="Enum"),"",MID(Q81,FIND("*",Q81)+1,IF(ISERROR(FIND("+",Q81,FIND("*",Q81)+2)),IF(ISERROR(FIND("-",Q81,FIND("*",Q81)+2)),IF(ISERROR(FIND("(",Q81,FIND("*",Q81)+2)),"Error",FIND("(",Q81,FIND("*",Q81)+2)-FIND("*",Q81)-1),IF(FIND("-",Q81,FIND("*",Q81)+2)&lt;FIND("(",Q81,FIND("*",Q81)+2),FIND("-",Q81,FIND("*",Q81)+2)-FIND("*",Q81)-1,FIND("(",Q81,FIND("*",Q81)+2)-FIND("*",Q81)-1)),IF(FIND("+",Q81,FIND("*",Q81)+2)&lt;FIND("(",Q81,FIND("*",Q81)+2),FIND("+",Q81,FIND("*",Q81)+2)-FIND("*",Q81)-1,IF(ISERROR(FIND("-",Q81,FIND("*",Q81)+2)),IF(ISERROR(FIND("(",Q81,FIND("*",Q81)+2)),"Error",FIND("(",Q81,FIND("*",Q81)+2)-FIND("*",Q81)-1),IF(FIND("-",Q81,FIND("*",Q81)+2)&lt;FIND("(",Q81,FIND("*",Q81)+2),FIND("-",Q81,FIND("*",Q81)+2)-FIND("*",Q81)-1,FIND("(",Q81,FIND("*",Q81)+2)-FIND("*",Q81)-1))))))</f>
        <v/>
      </c>
      <c r="S81" s="52" t="str">
        <f t="shared" ref="S81" si="151">IF(OR(O81="",O81="Enum"), "",IF(ISERROR(FIND("-",Q81,FIND("*",Q81)+2)),IF(ISERROR(FIND("+",Q81,FIND("*",Q81)+2)),"0",IF(FIND("+",Q81,FIND("*",Q81)+2)&lt;FIND("(",Q81,FIND("*",Q81)+2),MID(Q81,FIND("+",Q81,FIND("*",Q81)+2),FIND("(",Q81,FIND("*",Q81)+2)-FIND("+",Q81,FIND("*",Q81)+2)),"0")),IF(FIND("-",Q81,FIND("*",Q81)+2)&lt;FIND("(",Q81,FIND("*",Q81)+2),MID(Q81,FIND("-",Q81,FIND("*",Q81)+2),FIND("(",Q81,FIND("*",Q81)+2)-FIND("-",Q81,FIND("*",Q81)+2)),IF(ISERROR(FIND("+",Q81,FIND("*",Q81)+2)),"0",IF(FIND("+",Q81,FIND("*",Q81)+2)&lt;FIND("(",Q81,FIND("*",Q81)+2),MID(Q81,FIND("+",Q81,FIND("*",Q81)+2),FIND("(",Q81,FIND("*",Q81)+2)-FIND("+",Q81,FIND("*",Q81)+2)),"0")))))</f>
        <v/>
      </c>
      <c r="T81" s="52" t="str">
        <f t="shared" ref="T81" si="152" xml:space="preserve"> IF(OR(O81="",O81="Enum"),"", MID(Q81,FIND("(",Q81)+1,FIND(")",Q81)-FIND("(",Q81)-1))</f>
        <v/>
      </c>
      <c r="U81" s="52" t="str">
        <f t="shared" ref="U81" si="153">IF(OR(O81="",O81="Enum"),"", MID(Q81,FIND("{",Q81)+1,FIND(",",Q81)-FIND("{",Q81)-1))</f>
        <v/>
      </c>
      <c r="V81" s="52" t="str">
        <f t="shared" ref="V81" si="154">IF(OR(O81="",O81="Enum"),"",MID(Q81,FIND(",",Q81)+1,FIND("}",Q81)-FIND(",",Q81)-1))</f>
        <v/>
      </c>
      <c r="W81" s="56">
        <v>0</v>
      </c>
      <c r="X81" s="56">
        <v>0</v>
      </c>
      <c r="Y81" s="57"/>
      <c r="Z81" s="57"/>
      <c r="AA81" s="52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2" t="s">
        <v>502</v>
      </c>
      <c r="AO81" s="51"/>
      <c r="AP81" s="51"/>
      <c r="AQ81" s="51"/>
      <c r="AR81" s="58"/>
    </row>
    <row r="82" spans="1:44" s="59" customFormat="1" ht="42.75" x14ac:dyDescent="0.2">
      <c r="A82" s="51" t="s">
        <v>259</v>
      </c>
      <c r="B82" s="52" t="s">
        <v>565</v>
      </c>
      <c r="C82" s="52" t="s">
        <v>649</v>
      </c>
      <c r="D82" s="52" t="s">
        <v>670</v>
      </c>
      <c r="E82" s="52" t="s">
        <v>585</v>
      </c>
      <c r="F82" s="52">
        <v>50</v>
      </c>
      <c r="G82" s="51" t="str">
        <f t="shared" ref="G82" si="155">IF(OR(E82="Periodic",E82="NMM",E82="DiagResponse",E82="DiagRequest"),"",IF(E82="Event",IF(ISERROR(FIND("/",F82)),IF(F82="","",F82),MID(F82,1,FIND("/",F82)-1)),IF(ISERROR(FIND("POE",E82)),"",IF(F82="","",MID(F82,1,FIND("/",F82)-1)))))</f>
        <v/>
      </c>
      <c r="H82" s="52">
        <f t="shared" ref="H82" si="156">IF(OR(E82="",E82="NMM",E82="Event",E82="DiagMsgResponse",E82="DiagMsgRequest"),"",IF(OR(E82="POE",E82="Periodic"),IF(ISERROR(FIND("/",F82)),IF(F82="","", F82),RIGHT(F82,LEN(F82)-FIND("/",F82)))))</f>
        <v>50</v>
      </c>
      <c r="I82" s="52">
        <v>8</v>
      </c>
      <c r="J82" s="29" t="s">
        <v>878</v>
      </c>
      <c r="K82" s="61" t="s">
        <v>879</v>
      </c>
      <c r="L82" s="64" t="s">
        <v>877</v>
      </c>
      <c r="M82" s="63">
        <v>16</v>
      </c>
      <c r="N82" s="63">
        <v>16</v>
      </c>
      <c r="O82" s="62" t="s">
        <v>38</v>
      </c>
      <c r="P82" s="63" t="s">
        <v>32</v>
      </c>
      <c r="Q82" s="25" t="s">
        <v>880</v>
      </c>
      <c r="R82" s="52" t="str">
        <f t="shared" ref="R82" si="157">IF(OR(O82="",O82="Enum"),"",MID(Q82,FIND("*",Q82)+1,IF(ISERROR(FIND("+",Q82,FIND("*",Q82)+2)),IF(ISERROR(FIND("-",Q82,FIND("*",Q82)+2)),IF(ISERROR(FIND("(",Q82,FIND("*",Q82)+2)),"Error",FIND("(",Q82,FIND("*",Q82)+2)-FIND("*",Q82)-1),IF(FIND("-",Q82,FIND("*",Q82)+2)&lt;FIND("(",Q82,FIND("*",Q82)+2),FIND("-",Q82,FIND("*",Q82)+2)-FIND("*",Q82)-1,FIND("(",Q82,FIND("*",Q82)+2)-FIND("*",Q82)-1)),IF(FIND("+",Q82,FIND("*",Q82)+2)&lt;FIND("(",Q82,FIND("*",Q82)+2),FIND("+",Q82,FIND("*",Q82)+2)-FIND("*",Q82)-1,IF(ISERROR(FIND("-",Q82,FIND("*",Q82)+2)),IF(ISERROR(FIND("(",Q82,FIND("*",Q82)+2)),"Error",FIND("(",Q82,FIND("*",Q82)+2)-FIND("*",Q82)-1),IF(FIND("-",Q82,FIND("*",Q82)+2)&lt;FIND("(",Q82,FIND("*",Q82)+2),FIND("-",Q82,FIND("*",Q82)+2)-FIND("*",Q82)-1,FIND("(",Q82,FIND("*",Q82)+2)-FIND("*",Q82)-1))))))</f>
        <v>1</v>
      </c>
      <c r="S82" s="52" t="str">
        <f t="shared" ref="S82" si="158">IF(OR(O82="",O82="Enum"), "",IF(ISERROR(FIND("-",Q82,FIND("*",Q82)+2)),IF(ISERROR(FIND("+",Q82,FIND("*",Q82)+2)),"0",IF(FIND("+",Q82,FIND("*",Q82)+2)&lt;FIND("(",Q82,FIND("*",Q82)+2),MID(Q82,FIND("+",Q82,FIND("*",Q82)+2),FIND("(",Q82,FIND("*",Q82)+2)-FIND("+",Q82,FIND("*",Q82)+2)),"0")),IF(FIND("-",Q82,FIND("*",Q82)+2)&lt;FIND("(",Q82,FIND("*",Q82)+2),MID(Q82,FIND("-",Q82,FIND("*",Q82)+2),FIND("(",Q82,FIND("*",Q82)+2)-FIND("-",Q82,FIND("*",Q82)+2)),IF(ISERROR(FIND("+",Q82,FIND("*",Q82)+2)),"0",IF(FIND("+",Q82,FIND("*",Q82)+2)&lt;FIND("(",Q82,FIND("*",Q82)+2),MID(Q82,FIND("+",Q82,FIND("*",Q82)+2),FIND("(",Q82,FIND("*",Q82)+2)-FIND("+",Q82,FIND("*",Q82)+2)),"0")))))</f>
        <v>0</v>
      </c>
      <c r="T82" s="52" t="str">
        <f t="shared" ref="T82" si="159" xml:space="preserve"> IF(OR(O82="",O82="Enum"),"", MID(Q82,FIND("(",Q82)+1,FIND(")",Q82)-FIND("(",Q82)-1))</f>
        <v>A</v>
      </c>
      <c r="U82" s="52" t="str">
        <f t="shared" ref="U82" si="160">IF(OR(O82="",O82="Enum"),"", MID(Q82,FIND("{",Q82)+1,FIND(",",Q82)-FIND("{",Q82)-1))</f>
        <v>-32768</v>
      </c>
      <c r="V82" s="52" t="str">
        <f t="shared" ref="V82" si="161">IF(OR(O82="",O82="Enum"),"",MID(Q82,FIND(",",Q82)+1,FIND("}",Q82)-FIND(",",Q82)-1))</f>
        <v>32767</v>
      </c>
      <c r="W82" s="56">
        <v>0</v>
      </c>
      <c r="X82" s="56">
        <v>0</v>
      </c>
      <c r="Y82" s="57"/>
      <c r="Z82" s="57"/>
      <c r="AA82" s="52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2" t="s">
        <v>502</v>
      </c>
      <c r="AO82" s="51"/>
      <c r="AP82" s="51"/>
      <c r="AQ82" s="51"/>
      <c r="AR82" s="58"/>
    </row>
    <row r="83" spans="1:44" ht="42.75" x14ac:dyDescent="0.2">
      <c r="A83" s="23" t="s">
        <v>259</v>
      </c>
      <c r="B83" s="24" t="s">
        <v>565</v>
      </c>
      <c r="C83" s="24" t="s">
        <v>661</v>
      </c>
      <c r="D83" s="24" t="s">
        <v>671</v>
      </c>
      <c r="E83" s="24" t="s">
        <v>585</v>
      </c>
      <c r="F83" s="24">
        <v>10</v>
      </c>
      <c r="G83" s="23" t="str">
        <f t="shared" ref="G83" si="162">IF(OR(E83="Periodic",E83="NMM",E83="DiagResponse",E83="DiagRequest"),"",IF(E83="Event",IF(ISERROR(FIND("/",F83)),IF(F83="","",F83),MID(F83,1,FIND("/",F83)-1)),IF(ISERROR(FIND("POE",E83)),"",IF(F83="","",MID(F83,1,FIND("/",F83)-1)))))</f>
        <v/>
      </c>
      <c r="H83" s="24">
        <f t="shared" ref="H83" si="163">IF(OR(E83="",E83="NMM",E83="Event",E83="DiagMsgResponse",E83="DiagMsgRequest"),"",IF(OR(E83="POE",E83="Periodic"),IF(ISERROR(FIND("/",F83)),IF(F83="","", F83),RIGHT(F83,LEN(F83)-FIND("/",F83)))))</f>
        <v>10</v>
      </c>
      <c r="I83" s="24">
        <v>8</v>
      </c>
      <c r="J83" s="29" t="s">
        <v>776</v>
      </c>
      <c r="K83" s="29" t="s">
        <v>777</v>
      </c>
      <c r="L83" s="27" t="s">
        <v>662</v>
      </c>
      <c r="M83" s="24">
        <v>0</v>
      </c>
      <c r="N83" s="24">
        <v>16</v>
      </c>
      <c r="O83" s="23" t="s">
        <v>38</v>
      </c>
      <c r="P83" s="24" t="s">
        <v>32</v>
      </c>
      <c r="Q83" s="25" t="s">
        <v>664</v>
      </c>
      <c r="R83" s="24" t="str">
        <f t="shared" ref="R83" si="164">IF(OR(O83="",O83="Enum"),"",MID(Q83,FIND("*",Q83)+1,IF(ISERROR(FIND("+",Q83,FIND("*",Q83)+2)),IF(ISERROR(FIND("-",Q83,FIND("*",Q83)+2)),IF(ISERROR(FIND("(",Q83,FIND("*",Q83)+2)),"Error",FIND("(",Q83,FIND("*",Q83)+2)-FIND("*",Q83)-1),IF(FIND("-",Q83,FIND("*",Q83)+2)&lt;FIND("(",Q83,FIND("*",Q83)+2),FIND("-",Q83,FIND("*",Q83)+2)-FIND("*",Q83)-1,FIND("(",Q83,FIND("*",Q83)+2)-FIND("*",Q83)-1)),IF(FIND("+",Q83,FIND("*",Q83)+2)&lt;FIND("(",Q83,FIND("*",Q83)+2),FIND("+",Q83,FIND("*",Q83)+2)-FIND("*",Q83)-1,IF(ISERROR(FIND("-",Q83,FIND("*",Q83)+2)),IF(ISERROR(FIND("(",Q83,FIND("*",Q83)+2)),"Error",FIND("(",Q83,FIND("*",Q83)+2)-FIND("*",Q83)-1),IF(FIND("-",Q83,FIND("*",Q83)+2)&lt;FIND("(",Q83,FIND("*",Q83)+2),FIND("-",Q83,FIND("*",Q83)+2)-FIND("*",Q83)-1,FIND("(",Q83,FIND("*",Q83)+2)-FIND("*",Q83)-1))))))</f>
        <v>1</v>
      </c>
      <c r="S83" s="24" t="str">
        <f t="shared" ref="S83" si="165">IF(OR(O83="",O83="Enum"), "",IF(ISERROR(FIND("-",Q83,FIND("*",Q83)+2)),IF(ISERROR(FIND("+",Q83,FIND("*",Q83)+2)),"0",IF(FIND("+",Q83,FIND("*",Q83)+2)&lt;FIND("(",Q83,FIND("*",Q83)+2),MID(Q83,FIND("+",Q83,FIND("*",Q83)+2),FIND("(",Q83,FIND("*",Q83)+2)-FIND("+",Q83,FIND("*",Q83)+2)),"0")),IF(FIND("-",Q83,FIND("*",Q83)+2)&lt;FIND("(",Q83,FIND("*",Q83)+2),MID(Q83,FIND("-",Q83,FIND("*",Q83)+2),FIND("(",Q83,FIND("*",Q83)+2)-FIND("-",Q83,FIND("*",Q83)+2)),IF(ISERROR(FIND("+",Q83,FIND("*",Q83)+2)),"0",IF(FIND("+",Q83,FIND("*",Q83)+2)&lt;FIND("(",Q83,FIND("*",Q83)+2),MID(Q83,FIND("+",Q83,FIND("*",Q83)+2),FIND("(",Q83,FIND("*",Q83)+2)-FIND("+",Q83,FIND("*",Q83)+2)),"0")))))</f>
        <v>0</v>
      </c>
      <c r="T83" s="24" t="str">
        <f t="shared" ref="T83" si="166" xml:space="preserve"> IF(OR(O83="",O83="Enum"),"", MID(Q83,FIND("(",Q83)+1,FIND(")",Q83)-FIND("(",Q83)-1))</f>
        <v>º</v>
      </c>
      <c r="U83" s="24" t="str">
        <f t="shared" ref="U83" si="167">IF(OR(O83="",O83="Enum"),"", MID(Q83,FIND("{",Q83)+1,FIND(",",Q83)-FIND("{",Q83)-1))</f>
        <v>-900</v>
      </c>
      <c r="V83" s="24" t="str">
        <f t="shared" ref="V83" si="168">IF(OR(O83="",O83="Enum"),"",MID(Q83,FIND(",",Q83)+1,FIND("}",Q83)-FIND(",",Q83)-1))</f>
        <v>900</v>
      </c>
      <c r="W83" s="34">
        <v>0</v>
      </c>
      <c r="X83" s="34">
        <v>0</v>
      </c>
      <c r="Y83" s="33"/>
      <c r="Z83" s="33"/>
      <c r="AA83" s="24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4" t="s">
        <v>502</v>
      </c>
      <c r="AO83" s="23"/>
      <c r="AP83" s="23"/>
      <c r="AQ83" s="23"/>
      <c r="AR83" s="5"/>
    </row>
    <row r="84" spans="1:44" ht="42.75" x14ac:dyDescent="0.2">
      <c r="A84" s="23" t="s">
        <v>259</v>
      </c>
      <c r="B84" s="24" t="s">
        <v>565</v>
      </c>
      <c r="C84" s="24" t="s">
        <v>661</v>
      </c>
      <c r="D84" s="24" t="s">
        <v>671</v>
      </c>
      <c r="E84" s="24" t="s">
        <v>585</v>
      </c>
      <c r="F84" s="24">
        <v>10</v>
      </c>
      <c r="G84" s="23" t="str">
        <f t="shared" ref="G84" si="169">IF(OR(E84="Periodic",E84="NMM",E84="DiagResponse",E84="DiagRequest"),"",IF(E84="Event",IF(ISERROR(FIND("/",F84)),IF(F84="","",F84),MID(F84,1,FIND("/",F84)-1)),IF(ISERROR(FIND("POE",E84)),"",IF(F84="","",MID(F84,1,FIND("/",F84)-1)))))</f>
        <v/>
      </c>
      <c r="H84" s="24">
        <f t="shared" ref="H84" si="170">IF(OR(E84="",E84="NMM",E84="Event",E84="DiagMsgResponse",E84="DiagMsgRequest"),"",IF(OR(E84="POE",E84="Periodic"),IF(ISERROR(FIND("/",F84)),IF(F84="","", F84),RIGHT(F84,LEN(F84)-FIND("/",F84)))))</f>
        <v>10</v>
      </c>
      <c r="I84" s="24">
        <v>8</v>
      </c>
      <c r="J84" s="29" t="s">
        <v>779</v>
      </c>
      <c r="K84" s="29" t="s">
        <v>778</v>
      </c>
      <c r="L84" s="27" t="s">
        <v>663</v>
      </c>
      <c r="M84" s="24">
        <v>16</v>
      </c>
      <c r="N84" s="24">
        <v>8</v>
      </c>
      <c r="O84" s="23" t="s">
        <v>53</v>
      </c>
      <c r="P84" s="24" t="s">
        <v>32</v>
      </c>
      <c r="Q84" s="25" t="s">
        <v>665</v>
      </c>
      <c r="R84" s="24" t="str">
        <f t="shared" ref="R84" si="171">IF(OR(O84="",O84="Enum"),"",MID(Q84,FIND("*",Q84)+1,IF(ISERROR(FIND("+",Q84,FIND("*",Q84)+2)),IF(ISERROR(FIND("-",Q84,FIND("*",Q84)+2)),IF(ISERROR(FIND("(",Q84,FIND("*",Q84)+2)),"Error",FIND("(",Q84,FIND("*",Q84)+2)-FIND("*",Q84)-1),IF(FIND("-",Q84,FIND("*",Q84)+2)&lt;FIND("(",Q84,FIND("*",Q84)+2),FIND("-",Q84,FIND("*",Q84)+2)-FIND("*",Q84)-1,FIND("(",Q84,FIND("*",Q84)+2)-FIND("*",Q84)-1)),IF(FIND("+",Q84,FIND("*",Q84)+2)&lt;FIND("(",Q84,FIND("*",Q84)+2),FIND("+",Q84,FIND("*",Q84)+2)-FIND("*",Q84)-1,IF(ISERROR(FIND("-",Q84,FIND("*",Q84)+2)),IF(ISERROR(FIND("(",Q84,FIND("*",Q84)+2)),"Error",FIND("(",Q84,FIND("*",Q84)+2)-FIND("*",Q84)-1),IF(FIND("-",Q84,FIND("*",Q84)+2)&lt;FIND("(",Q84,FIND("*",Q84)+2),FIND("-",Q84,FIND("*",Q84)+2)-FIND("*",Q84)-1,FIND("(",Q84,FIND("*",Q84)+2)-FIND("*",Q84)-1))))))</f>
        <v>4</v>
      </c>
      <c r="S84" s="24" t="str">
        <f t="shared" ref="S84" si="172">IF(OR(O84="",O84="Enum"), "",IF(ISERROR(FIND("-",Q84,FIND("*",Q84)+2)),IF(ISERROR(FIND("+",Q84,FIND("*",Q84)+2)),"0",IF(FIND("+",Q84,FIND("*",Q84)+2)&lt;FIND("(",Q84,FIND("*",Q84)+2),MID(Q84,FIND("+",Q84,FIND("*",Q84)+2),FIND("(",Q84,FIND("*",Q84)+2)-FIND("+",Q84,FIND("*",Q84)+2)),"0")),IF(FIND("-",Q84,FIND("*",Q84)+2)&lt;FIND("(",Q84,FIND("*",Q84)+2),MID(Q84,FIND("-",Q84,FIND("*",Q84)+2),FIND("(",Q84,FIND("*",Q84)+2)-FIND("-",Q84,FIND("*",Q84)+2)),IF(ISERROR(FIND("+",Q84,FIND("*",Q84)+2)),"0",IF(FIND("+",Q84,FIND("*",Q84)+2)&lt;FIND("(",Q84,FIND("*",Q84)+2),MID(Q84,FIND("+",Q84,FIND("*",Q84)+2),FIND("(",Q84,FIND("*",Q84)+2)-FIND("+",Q84,FIND("*",Q84)+2)),"0")))))</f>
        <v>0</v>
      </c>
      <c r="T84" s="24" t="str">
        <f t="shared" ref="T84" si="173" xml:space="preserve"> IF(OR(O84="",O84="Enum"),"", MID(Q84,FIND("(",Q84)+1,FIND(")",Q84)-FIND("(",Q84)-1))</f>
        <v>º/s</v>
      </c>
      <c r="U84" s="24" t="str">
        <f t="shared" ref="U84" si="174">IF(OR(O84="",O84="Enum"),"", MID(Q84,FIND("{",Q84)+1,FIND(",",Q84)-FIND("{",Q84)-1))</f>
        <v>0</v>
      </c>
      <c r="V84" s="24" t="str">
        <f t="shared" ref="V84" si="175">IF(OR(O84="",O84="Enum"),"",MID(Q84,FIND(",",Q84)+1,FIND("}",Q84)-FIND(",",Q84)-1))</f>
        <v>1020</v>
      </c>
      <c r="W84" s="34">
        <v>0</v>
      </c>
      <c r="X84" s="34">
        <v>0</v>
      </c>
      <c r="Y84" s="33"/>
      <c r="Z84" s="33"/>
      <c r="AA84" s="24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4" t="s">
        <v>502</v>
      </c>
      <c r="AO84" s="23"/>
      <c r="AP84" s="23"/>
      <c r="AQ84" s="23"/>
      <c r="AR84" s="5"/>
    </row>
    <row r="85" spans="1:44" ht="28.5" x14ac:dyDescent="0.2">
      <c r="A85" s="23" t="s">
        <v>259</v>
      </c>
      <c r="B85" s="24" t="s">
        <v>565</v>
      </c>
      <c r="C85" s="24" t="s">
        <v>661</v>
      </c>
      <c r="D85" s="24" t="s">
        <v>671</v>
      </c>
      <c r="E85" s="24" t="s">
        <v>585</v>
      </c>
      <c r="F85" s="24">
        <v>10</v>
      </c>
      <c r="G85" s="23" t="str">
        <f t="shared" ref="G85:G86" si="176">IF(OR(E85="Periodic",E85="NMM",E85="DiagResponse",E85="DiagRequest"),"",IF(E85="Event",IF(ISERROR(FIND("/",F85)),IF(F85="","",F85),MID(F85,1,FIND("/",F85)-1)),IF(ISERROR(FIND("POE",E85)),"",IF(F85="","",MID(F85,1,FIND("/",F85)-1)))))</f>
        <v/>
      </c>
      <c r="H85" s="24">
        <f t="shared" ref="H85:H86" si="177">IF(OR(E85="",E85="NMM",E85="Event",E85="DiagMsgResponse",E85="DiagMsgRequest"),"",IF(OR(E85="POE",E85="Periodic"),IF(ISERROR(FIND("/",F85)),IF(F85="","", F85),RIGHT(F85,LEN(F85)-FIND("/",F85)))))</f>
        <v>10</v>
      </c>
      <c r="I85" s="24">
        <v>8</v>
      </c>
      <c r="J85" s="29" t="s">
        <v>781</v>
      </c>
      <c r="K85" s="29" t="s">
        <v>782</v>
      </c>
      <c r="L85" s="27" t="s">
        <v>666</v>
      </c>
      <c r="M85" s="24">
        <v>24</v>
      </c>
      <c r="N85" s="24">
        <v>1</v>
      </c>
      <c r="O85" s="23" t="s">
        <v>36</v>
      </c>
      <c r="P85" s="24" t="s">
        <v>32</v>
      </c>
      <c r="Q85" s="25" t="s">
        <v>668</v>
      </c>
      <c r="R85" s="24" t="str">
        <f t="shared" ref="R85:R86" si="178">IF(OR(O85="",O85="Enum"),"",MID(Q85,FIND("*",Q85)+1,IF(ISERROR(FIND("+",Q85,FIND("*",Q85)+2)),IF(ISERROR(FIND("-",Q85,FIND("*",Q85)+2)),IF(ISERROR(FIND("(",Q85,FIND("*",Q85)+2)),"Error",FIND("(",Q85,FIND("*",Q85)+2)-FIND("*",Q85)-1),IF(FIND("-",Q85,FIND("*",Q85)+2)&lt;FIND("(",Q85,FIND("*",Q85)+2),FIND("-",Q85,FIND("*",Q85)+2)-FIND("*",Q85)-1,FIND("(",Q85,FIND("*",Q85)+2)-FIND("*",Q85)-1)),IF(FIND("+",Q85,FIND("*",Q85)+2)&lt;FIND("(",Q85,FIND("*",Q85)+2),FIND("+",Q85,FIND("*",Q85)+2)-FIND("*",Q85)-1,IF(ISERROR(FIND("-",Q85,FIND("*",Q85)+2)),IF(ISERROR(FIND("(",Q85,FIND("*",Q85)+2)),"Error",FIND("(",Q85,FIND("*",Q85)+2)-FIND("*",Q85)-1),IF(FIND("-",Q85,FIND("*",Q85)+2)&lt;FIND("(",Q85,FIND("*",Q85)+2),FIND("-",Q85,FIND("*",Q85)+2)-FIND("*",Q85)-1,FIND("(",Q85,FIND("*",Q85)+2)-FIND("*",Q85)-1))))))</f>
        <v/>
      </c>
      <c r="S85" s="24" t="str">
        <f t="shared" ref="S85:S86" si="179">IF(OR(O85="",O85="Enum"), "",IF(ISERROR(FIND("-",Q85,FIND("*",Q85)+2)),IF(ISERROR(FIND("+",Q85,FIND("*",Q85)+2)),"0",IF(FIND("+",Q85,FIND("*",Q85)+2)&lt;FIND("(",Q85,FIND("*",Q85)+2),MID(Q85,FIND("+",Q85,FIND("*",Q85)+2),FIND("(",Q85,FIND("*",Q85)+2)-FIND("+",Q85,FIND("*",Q85)+2)),"0")),IF(FIND("-",Q85,FIND("*",Q85)+2)&lt;FIND("(",Q85,FIND("*",Q85)+2),MID(Q85,FIND("-",Q85,FIND("*",Q85)+2),FIND("(",Q85,FIND("*",Q85)+2)-FIND("-",Q85,FIND("*",Q85)+2)),IF(ISERROR(FIND("+",Q85,FIND("*",Q85)+2)),"0",IF(FIND("+",Q85,FIND("*",Q85)+2)&lt;FIND("(",Q85,FIND("*",Q85)+2),MID(Q85,FIND("+",Q85,FIND("*",Q85)+2),FIND("(",Q85,FIND("*",Q85)+2)-FIND("+",Q85,FIND("*",Q85)+2)),"0")))))</f>
        <v/>
      </c>
      <c r="T85" s="24" t="str">
        <f t="shared" ref="T85:T86" si="180" xml:space="preserve"> IF(OR(O85="",O85="Enum"),"", MID(Q85,FIND("(",Q85)+1,FIND(")",Q85)-FIND("(",Q85)-1))</f>
        <v/>
      </c>
      <c r="U85" s="24" t="str">
        <f t="shared" ref="U85:U86" si="181">IF(OR(O85="",O85="Enum"),"", MID(Q85,FIND("{",Q85)+1,FIND(",",Q85)-FIND("{",Q85)-1))</f>
        <v/>
      </c>
      <c r="V85" s="24" t="str">
        <f t="shared" ref="V85:V86" si="182">IF(OR(O85="",O85="Enum"),"",MID(Q85,FIND(",",Q85)+1,FIND("}",Q85)-FIND(",",Q85)-1))</f>
        <v/>
      </c>
      <c r="W85" s="34">
        <v>0</v>
      </c>
      <c r="X85" s="34">
        <v>0</v>
      </c>
      <c r="Y85" s="33"/>
      <c r="Z85" s="33"/>
      <c r="AA85" s="24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4" t="s">
        <v>502</v>
      </c>
      <c r="AO85" s="23"/>
      <c r="AP85" s="23"/>
      <c r="AQ85" s="23"/>
      <c r="AR85" s="5"/>
    </row>
    <row r="86" spans="1:44" ht="28.5" x14ac:dyDescent="0.2">
      <c r="A86" s="23" t="s">
        <v>259</v>
      </c>
      <c r="B86" s="24" t="s">
        <v>565</v>
      </c>
      <c r="C86" s="24" t="s">
        <v>661</v>
      </c>
      <c r="D86" s="24" t="s">
        <v>671</v>
      </c>
      <c r="E86" s="24" t="s">
        <v>585</v>
      </c>
      <c r="F86" s="24">
        <v>10</v>
      </c>
      <c r="G86" s="23" t="str">
        <f t="shared" si="176"/>
        <v/>
      </c>
      <c r="H86" s="24">
        <f t="shared" si="177"/>
        <v>10</v>
      </c>
      <c r="I86" s="24">
        <v>8</v>
      </c>
      <c r="J86" s="29" t="s">
        <v>772</v>
      </c>
      <c r="K86" s="29" t="s">
        <v>773</v>
      </c>
      <c r="L86" s="24" t="s">
        <v>883</v>
      </c>
      <c r="M86" s="24">
        <v>0</v>
      </c>
      <c r="N86" s="24">
        <v>8</v>
      </c>
      <c r="O86" s="23" t="s">
        <v>36</v>
      </c>
      <c r="P86" s="24" t="s">
        <v>32</v>
      </c>
      <c r="Q86" s="25" t="s">
        <v>659</v>
      </c>
      <c r="R86" s="24" t="str">
        <f t="shared" si="178"/>
        <v/>
      </c>
      <c r="S86" s="24" t="str">
        <f t="shared" si="179"/>
        <v/>
      </c>
      <c r="T86" s="24" t="str">
        <f t="shared" si="180"/>
        <v/>
      </c>
      <c r="U86" s="24" t="str">
        <f t="shared" si="181"/>
        <v/>
      </c>
      <c r="V86" s="24" t="str">
        <f t="shared" si="182"/>
        <v/>
      </c>
      <c r="W86" s="34">
        <v>0</v>
      </c>
      <c r="X86" s="34">
        <v>0</v>
      </c>
      <c r="Y86" s="33"/>
      <c r="Z86" s="33"/>
      <c r="AA86" s="24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4" t="s">
        <v>502</v>
      </c>
      <c r="AO86" s="23"/>
      <c r="AP86" s="23"/>
      <c r="AQ86" s="23"/>
      <c r="AR86" s="5"/>
    </row>
    <row r="87" spans="1:44" s="59" customFormat="1" ht="43.5" customHeight="1" x14ac:dyDescent="0.2">
      <c r="A87" s="51" t="s">
        <v>259</v>
      </c>
      <c r="B87" s="52" t="s">
        <v>565</v>
      </c>
      <c r="C87" s="24" t="s">
        <v>661</v>
      </c>
      <c r="D87" s="52" t="s">
        <v>671</v>
      </c>
      <c r="E87" s="52" t="s">
        <v>585</v>
      </c>
      <c r="F87" s="52">
        <v>10</v>
      </c>
      <c r="G87" s="51" t="str">
        <f>IF(OR(E87="Periodic",E87="NMM",E87="DiagResponse",E87="DiagRequest"),"",IF(E87="Event",IF(ISERROR(FIND("/",F87)),IF(F87="","",F87),MID(F87,1,FIND("/",F87)-1)),IF(ISERROR(FIND("POE",E87)),"",IF(F87="","",MID(F87,1,FIND("/",F87)-1)))))</f>
        <v/>
      </c>
      <c r="H87" s="52">
        <f>IF(OR(E87="",E87="NMM",E87="Event",E87="DiagMsgResponse",E87="DiagMsgRequest"),"",IF(OR(E87="POE",E87="Periodic"),IF(ISERROR(FIND("/",F87)),IF(F87="","", F87),RIGHT(F87,LEN(F87)-FIND("/",F87)))))</f>
        <v>10</v>
      </c>
      <c r="I87" s="52">
        <v>8</v>
      </c>
      <c r="J87" s="53" t="s">
        <v>875</v>
      </c>
      <c r="K87" s="29" t="s">
        <v>876</v>
      </c>
      <c r="L87" s="64" t="s">
        <v>882</v>
      </c>
      <c r="M87" s="63">
        <v>40</v>
      </c>
      <c r="N87" s="63">
        <v>16</v>
      </c>
      <c r="O87" s="62" t="s">
        <v>38</v>
      </c>
      <c r="P87" s="63" t="s">
        <v>32</v>
      </c>
      <c r="Q87" s="25" t="s">
        <v>56</v>
      </c>
      <c r="R87" s="52" t="str">
        <f>IF(OR(O87="",O87="Enum"),"",MID(Q87,FIND("*",Q87)+1,IF(ISERROR(FIND("+",Q87,FIND("*",Q87)+2)),IF(ISERROR(FIND("-",Q87,FIND("*",Q87)+2)),IF(ISERROR(FIND("(",Q87,FIND("*",Q87)+2)),"Error",FIND("(",Q87,FIND("*",Q87)+2)-FIND("*",Q87)-1),IF(FIND("-",Q87,FIND("*",Q87)+2)&lt;FIND("(",Q87,FIND("*",Q87)+2),FIND("-",Q87,FIND("*",Q87)+2)-FIND("*",Q87)-1,FIND("(",Q87,FIND("*",Q87)+2)-FIND("*",Q87)-1)),IF(FIND("+",Q87,FIND("*",Q87)+2)&lt;FIND("(",Q87,FIND("*",Q87)+2),FIND("+",Q87,FIND("*",Q87)+2)-FIND("*",Q87)-1,IF(ISERROR(FIND("-",Q87,FIND("*",Q87)+2)),IF(ISERROR(FIND("(",Q87,FIND("*",Q87)+2)),"Error",FIND("(",Q87,FIND("*",Q87)+2)-FIND("*",Q87)-1),IF(FIND("-",Q87,FIND("*",Q87)+2)&lt;FIND("(",Q87,FIND("*",Q87)+2),FIND("-",Q87,FIND("*",Q87)+2)-FIND("*",Q87)-1,FIND("(",Q87,FIND("*",Q87)+2)-FIND("*",Q87)-1))))))</f>
        <v>0.0625</v>
      </c>
      <c r="S87" s="52" t="str">
        <f>IF(OR(O87="",O87="Enum"), "",IF(ISERROR(FIND("-",Q87,FIND("*",Q87)+2)),IF(ISERROR(FIND("+",Q87,FIND("*",Q87)+2)),"0",IF(FIND("+",Q87,FIND("*",Q87)+2)&lt;FIND("(",Q87,FIND("*",Q87)+2),MID(Q87,FIND("+",Q87,FIND("*",Q87)+2),FIND("(",Q87,FIND("*",Q87)+2)-FIND("+",Q87,FIND("*",Q87)+2)),"0")),IF(FIND("-",Q87,FIND("*",Q87)+2)&lt;FIND("(",Q87,FIND("*",Q87)+2),MID(Q87,FIND("-",Q87,FIND("*",Q87)+2),FIND("(",Q87,FIND("*",Q87)+2)-FIND("-",Q87,FIND("*",Q87)+2)),IF(ISERROR(FIND("+",Q87,FIND("*",Q87)+2)),"0",IF(FIND("+",Q87,FIND("*",Q87)+2)&lt;FIND("(",Q87,FIND("*",Q87)+2),MID(Q87,FIND("+",Q87,FIND("*",Q87)+2),FIND("(",Q87,FIND("*",Q87)+2)-FIND("+",Q87,FIND("*",Q87)+2)),"0")))))</f>
        <v>0</v>
      </c>
      <c r="T87" s="52" t="str">
        <f xml:space="preserve"> IF(OR(O87="",O87="Enum"),"", MID(Q87,FIND("(",Q87)+1,FIND(")",Q87)-FIND("(",Q87)-1))</f>
        <v>Nm</v>
      </c>
      <c r="U87" s="52" t="str">
        <f>IF(OR(O87="",O87="Enum"),"", MID(Q87,FIND("{",Q87)+1,FIND(",",Q87)-FIND("{",Q87)-1))</f>
        <v>-2048</v>
      </c>
      <c r="V87" s="52" t="str">
        <f>IF(OR(O87="",O87="Enum"),"",MID(Q87,FIND(",",Q87)+1,FIND("}",Q87)-FIND(",",Q87)-1))</f>
        <v>2047.9375</v>
      </c>
      <c r="W87" s="56">
        <v>0</v>
      </c>
      <c r="X87" s="56">
        <v>0</v>
      </c>
      <c r="Y87" s="57"/>
      <c r="Z87" s="57"/>
      <c r="AA87" s="52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2" t="s">
        <v>502</v>
      </c>
      <c r="AO87" s="51"/>
      <c r="AP87" s="51"/>
      <c r="AQ87" s="51"/>
      <c r="AR87" s="58"/>
    </row>
    <row r="88" spans="1:44" ht="42.75" x14ac:dyDescent="0.2">
      <c r="A88" s="23" t="s">
        <v>259</v>
      </c>
      <c r="B88" s="24" t="s">
        <v>565</v>
      </c>
      <c r="C88" s="24" t="s">
        <v>677</v>
      </c>
      <c r="D88" s="24" t="s">
        <v>671</v>
      </c>
      <c r="E88" s="24" t="s">
        <v>585</v>
      </c>
      <c r="F88" s="24">
        <v>10</v>
      </c>
      <c r="G88" s="23" t="str">
        <f t="shared" ref="G88" si="183">IF(OR(E88="Periodic",E88="NMM",E88="DiagResponse",E88="DiagRequest"),"",IF(E88="Event",IF(ISERROR(FIND("/",F88)),IF(F88="","",F88),MID(F88,1,FIND("/",F88)-1)),IF(ISERROR(FIND("POE",E88)),"",IF(F88="","",MID(F88,1,FIND("/",F88)-1)))))</f>
        <v/>
      </c>
      <c r="H88" s="24">
        <f t="shared" ref="H88" si="184">IF(OR(E88="",E88="NMM",E88="Event",E88="DiagMsgResponse",E88="DiagMsgRequest"),"",IF(OR(E88="POE",E88="Periodic"),IF(ISERROR(FIND("/",F88)),IF(F88="","", F88),RIGHT(F88,LEN(F88)-FIND("/",F88)))))</f>
        <v>10</v>
      </c>
      <c r="I88" s="24">
        <v>8</v>
      </c>
      <c r="J88" s="29" t="s">
        <v>780</v>
      </c>
      <c r="K88" s="29" t="s">
        <v>768</v>
      </c>
      <c r="L88" s="27" t="s">
        <v>881</v>
      </c>
      <c r="M88" s="24">
        <v>56</v>
      </c>
      <c r="N88" s="24">
        <v>8</v>
      </c>
      <c r="O88" s="23" t="s">
        <v>53</v>
      </c>
      <c r="P88" s="24" t="s">
        <v>32</v>
      </c>
      <c r="Q88" s="25" t="s">
        <v>656</v>
      </c>
      <c r="R88" s="24" t="str">
        <f t="shared" ref="R88" si="185">IF(OR(O88="",O88="Enum"),"",MID(Q88,FIND("*",Q88)+1,IF(ISERROR(FIND("+",Q88,FIND("*",Q88)+2)),IF(ISERROR(FIND("-",Q88,FIND("*",Q88)+2)),IF(ISERROR(FIND("(",Q88,FIND("*",Q88)+2)),"Error",FIND("(",Q88,FIND("*",Q88)+2)-FIND("*",Q88)-1),IF(FIND("-",Q88,FIND("*",Q88)+2)&lt;FIND("(",Q88,FIND("*",Q88)+2),FIND("-",Q88,FIND("*",Q88)+2)-FIND("*",Q88)-1,FIND("(",Q88,FIND("*",Q88)+2)-FIND("*",Q88)-1)),IF(FIND("+",Q88,FIND("*",Q88)+2)&lt;FIND("(",Q88,FIND("*",Q88)+2),FIND("+",Q88,FIND("*",Q88)+2)-FIND("*",Q88)-1,IF(ISERROR(FIND("-",Q88,FIND("*",Q88)+2)),IF(ISERROR(FIND("(",Q88,FIND("*",Q88)+2)),"Error",FIND("(",Q88,FIND("*",Q88)+2)-FIND("*",Q88)-1),IF(FIND("-",Q88,FIND("*",Q88)+2)&lt;FIND("(",Q88,FIND("*",Q88)+2),FIND("-",Q88,FIND("*",Q88)+2)-FIND("*",Q88)-1,FIND("(",Q88,FIND("*",Q88)+2)-FIND("*",Q88)-1))))))</f>
        <v>1</v>
      </c>
      <c r="S88" s="24" t="str">
        <f t="shared" ref="S88" si="186">IF(OR(O88="",O88="Enum"), "",IF(ISERROR(FIND("-",Q88,FIND("*",Q88)+2)),IF(ISERROR(FIND("+",Q88,FIND("*",Q88)+2)),"0",IF(FIND("+",Q88,FIND("*",Q88)+2)&lt;FIND("(",Q88,FIND("*",Q88)+2),MID(Q88,FIND("+",Q88,FIND("*",Q88)+2),FIND("(",Q88,FIND("*",Q88)+2)-FIND("+",Q88,FIND("*",Q88)+2)),"0")),IF(FIND("-",Q88,FIND("*",Q88)+2)&lt;FIND("(",Q88,FIND("*",Q88)+2),MID(Q88,FIND("-",Q88,FIND("*",Q88)+2),FIND("(",Q88,FIND("*",Q88)+2)-FIND("-",Q88,FIND("*",Q88)+2)),IF(ISERROR(FIND("+",Q88,FIND("*",Q88)+2)),"0",IF(FIND("+",Q88,FIND("*",Q88)+2)&lt;FIND("(",Q88,FIND("*",Q88)+2),MID(Q88,FIND("+",Q88,FIND("*",Q88)+2),FIND("(",Q88,FIND("*",Q88)+2)-FIND("+",Q88,FIND("*",Q88)+2)),"0")))))</f>
        <v>0</v>
      </c>
      <c r="T88" s="24" t="str">
        <f t="shared" ref="T88" si="187" xml:space="preserve"> IF(OR(O88="",O88="Enum"),"", MID(Q88,FIND("(",Q88)+1,FIND(")",Q88)-FIND("(",Q88)-1))</f>
        <v>/</v>
      </c>
      <c r="U88" s="24" t="str">
        <f t="shared" ref="U88" si="188">IF(OR(O88="",O88="Enum"),"", MID(Q88,FIND("{",Q88)+1,FIND(",",Q88)-FIND("{",Q88)-1))</f>
        <v>0</v>
      </c>
      <c r="V88" s="24" t="str">
        <f t="shared" ref="V88" si="189">IF(OR(O88="",O88="Enum"),"",MID(Q88,FIND(",",Q88)+1,FIND("}",Q88)-FIND(",",Q88)-1))</f>
        <v>255</v>
      </c>
      <c r="W88" s="34">
        <v>0</v>
      </c>
      <c r="X88" s="34">
        <v>0</v>
      </c>
      <c r="Y88" s="33"/>
      <c r="Z88" s="33"/>
      <c r="AA88" s="24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4" t="s">
        <v>502</v>
      </c>
      <c r="AO88" s="23"/>
      <c r="AP88" s="23"/>
      <c r="AQ88" s="23"/>
      <c r="AR88" s="5"/>
    </row>
    <row r="89" spans="1:44" s="45" customFormat="1" ht="42.75" x14ac:dyDescent="0.2">
      <c r="A89" s="40" t="s">
        <v>589</v>
      </c>
      <c r="B89" s="41" t="s">
        <v>73</v>
      </c>
      <c r="C89" s="41" t="s">
        <v>590</v>
      </c>
      <c r="D89" s="41" t="s">
        <v>591</v>
      </c>
      <c r="E89" s="41" t="s">
        <v>585</v>
      </c>
      <c r="F89" s="41">
        <v>100</v>
      </c>
      <c r="G89" s="40" t="str">
        <f t="shared" si="1"/>
        <v/>
      </c>
      <c r="H89" s="41">
        <f t="shared" si="2"/>
        <v>100</v>
      </c>
      <c r="I89" s="41"/>
      <c r="J89" s="49" t="s">
        <v>815</v>
      </c>
      <c r="K89" s="49" t="s">
        <v>817</v>
      </c>
      <c r="L89" s="41" t="s">
        <v>46</v>
      </c>
      <c r="M89" s="41">
        <v>0</v>
      </c>
      <c r="N89" s="41">
        <v>32</v>
      </c>
      <c r="O89" s="40" t="s">
        <v>38</v>
      </c>
      <c r="P89" s="41" t="s">
        <v>32</v>
      </c>
      <c r="Q89" s="42" t="s">
        <v>75</v>
      </c>
      <c r="R89" s="41" t="str">
        <f t="shared" si="3"/>
        <v>0.0000001</v>
      </c>
      <c r="S89" s="41" t="str">
        <f t="shared" si="4"/>
        <v>0</v>
      </c>
      <c r="T89" s="41" t="str">
        <f t="shared" si="5"/>
        <v>degree</v>
      </c>
      <c r="U89" s="41" t="str">
        <f t="shared" si="6"/>
        <v>-180</v>
      </c>
      <c r="V89" s="41" t="str">
        <f t="shared" si="7"/>
        <v>180</v>
      </c>
      <c r="W89" s="41">
        <v>0</v>
      </c>
      <c r="X89" s="41">
        <v>0</v>
      </c>
      <c r="Y89" s="43"/>
      <c r="Z89" s="43"/>
      <c r="AA89" s="41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1" t="s">
        <v>502</v>
      </c>
      <c r="AO89" s="40"/>
      <c r="AP89" s="40"/>
      <c r="AQ89" s="40"/>
      <c r="AR89" s="44"/>
    </row>
    <row r="90" spans="1:44" s="45" customFormat="1" ht="42.75" x14ac:dyDescent="0.2">
      <c r="A90" s="40" t="s">
        <v>26</v>
      </c>
      <c r="B90" s="41" t="s">
        <v>73</v>
      </c>
      <c r="C90" s="41" t="s">
        <v>74</v>
      </c>
      <c r="D90" s="41" t="s">
        <v>528</v>
      </c>
      <c r="E90" s="41" t="s">
        <v>19</v>
      </c>
      <c r="F90" s="41">
        <v>100</v>
      </c>
      <c r="G90" s="40" t="str">
        <f t="shared" si="1"/>
        <v/>
      </c>
      <c r="H90" s="41">
        <f t="shared" si="2"/>
        <v>100</v>
      </c>
      <c r="I90" s="41"/>
      <c r="J90" s="49" t="s">
        <v>816</v>
      </c>
      <c r="K90" s="49" t="s">
        <v>819</v>
      </c>
      <c r="L90" s="41" t="s">
        <v>76</v>
      </c>
      <c r="M90" s="41">
        <v>32</v>
      </c>
      <c r="N90" s="41">
        <v>32</v>
      </c>
      <c r="O90" s="40" t="s">
        <v>38</v>
      </c>
      <c r="P90" s="41" t="s">
        <v>32</v>
      </c>
      <c r="Q90" s="42" t="s">
        <v>77</v>
      </c>
      <c r="R90" s="41" t="str">
        <f t="shared" si="3"/>
        <v>0.0000001</v>
      </c>
      <c r="S90" s="41" t="str">
        <f t="shared" si="4"/>
        <v>0</v>
      </c>
      <c r="T90" s="41" t="str">
        <f t="shared" si="5"/>
        <v>degree</v>
      </c>
      <c r="U90" s="41" t="str">
        <f t="shared" si="6"/>
        <v>-90</v>
      </c>
      <c r="V90" s="41" t="str">
        <f t="shared" si="7"/>
        <v>90</v>
      </c>
      <c r="W90" s="41">
        <v>0</v>
      </c>
      <c r="X90" s="41">
        <v>0</v>
      </c>
      <c r="Y90" s="43"/>
      <c r="Z90" s="43"/>
      <c r="AA90" s="41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1" t="s">
        <v>502</v>
      </c>
      <c r="AO90" s="40"/>
      <c r="AP90" s="40"/>
      <c r="AQ90" s="40"/>
      <c r="AR90" s="44"/>
    </row>
    <row r="91" spans="1:44" s="45" customFormat="1" ht="42.75" x14ac:dyDescent="0.2">
      <c r="A91" s="40" t="s">
        <v>26</v>
      </c>
      <c r="B91" s="41" t="s">
        <v>73</v>
      </c>
      <c r="C91" s="41" t="s">
        <v>78</v>
      </c>
      <c r="D91" s="41" t="s">
        <v>529</v>
      </c>
      <c r="E91" s="41" t="s">
        <v>19</v>
      </c>
      <c r="F91" s="41">
        <v>100</v>
      </c>
      <c r="G91" s="40" t="str">
        <f t="shared" si="1"/>
        <v/>
      </c>
      <c r="H91" s="41">
        <f t="shared" si="2"/>
        <v>100</v>
      </c>
      <c r="I91" s="41"/>
      <c r="J91" s="49" t="s">
        <v>885</v>
      </c>
      <c r="K91" s="49" t="s">
        <v>818</v>
      </c>
      <c r="L91" s="41" t="s">
        <v>46</v>
      </c>
      <c r="M91" s="41">
        <v>0</v>
      </c>
      <c r="N91" s="41">
        <v>32</v>
      </c>
      <c r="O91" s="40" t="s">
        <v>38</v>
      </c>
      <c r="P91" s="41" t="s">
        <v>32</v>
      </c>
      <c r="Q91" s="42" t="s">
        <v>79</v>
      </c>
      <c r="R91" s="41" t="str">
        <f t="shared" si="3"/>
        <v>0.001</v>
      </c>
      <c r="S91" s="41" t="str">
        <f t="shared" si="4"/>
        <v>0</v>
      </c>
      <c r="T91" s="41" t="str">
        <f t="shared" si="5"/>
        <v>m</v>
      </c>
      <c r="U91" s="41" t="str">
        <f t="shared" si="6"/>
        <v>-2147483.648</v>
      </c>
      <c r="V91" s="41" t="str">
        <f t="shared" si="7"/>
        <v>2147483.647</v>
      </c>
      <c r="W91" s="41">
        <v>0</v>
      </c>
      <c r="X91" s="41">
        <v>0</v>
      </c>
      <c r="Y91" s="43"/>
      <c r="Z91" s="43"/>
      <c r="AA91" s="41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1" t="s">
        <v>502</v>
      </c>
      <c r="AO91" s="40"/>
      <c r="AP91" s="40"/>
      <c r="AQ91" s="40"/>
      <c r="AR91" s="44"/>
    </row>
    <row r="92" spans="1:44" ht="42.75" x14ac:dyDescent="0.2">
      <c r="A92" s="23" t="s">
        <v>26</v>
      </c>
      <c r="B92" s="24" t="s">
        <v>73</v>
      </c>
      <c r="C92" s="24" t="s">
        <v>80</v>
      </c>
      <c r="D92" s="24" t="s">
        <v>530</v>
      </c>
      <c r="E92" s="24" t="s">
        <v>19</v>
      </c>
      <c r="F92" s="24">
        <v>10</v>
      </c>
      <c r="G92" s="23" t="str">
        <f t="shared" si="1"/>
        <v/>
      </c>
      <c r="H92" s="24">
        <f t="shared" si="2"/>
        <v>10</v>
      </c>
      <c r="I92" s="24"/>
      <c r="J92" s="48" t="s">
        <v>783</v>
      </c>
      <c r="K92" s="48" t="s">
        <v>785</v>
      </c>
      <c r="L92" s="24" t="s">
        <v>34</v>
      </c>
      <c r="M92" s="24">
        <v>0</v>
      </c>
      <c r="N92" s="24">
        <v>16</v>
      </c>
      <c r="O92" s="23" t="s">
        <v>38</v>
      </c>
      <c r="P92" s="24" t="s">
        <v>32</v>
      </c>
      <c r="Q92" s="25" t="s">
        <v>81</v>
      </c>
      <c r="R92" s="24" t="str">
        <f t="shared" si="3"/>
        <v>0.01</v>
      </c>
      <c r="S92" s="24" t="str">
        <f t="shared" si="4"/>
        <v>0</v>
      </c>
      <c r="T92" s="24" t="str">
        <f t="shared" si="5"/>
        <v>m/s</v>
      </c>
      <c r="U92" s="24" t="str">
        <f t="shared" si="6"/>
        <v>-327.68</v>
      </c>
      <c r="V92" s="24" t="str">
        <f t="shared" si="7"/>
        <v>327.67</v>
      </c>
      <c r="W92" s="24">
        <v>0</v>
      </c>
      <c r="X92" s="24">
        <v>0</v>
      </c>
      <c r="Y92" s="33"/>
      <c r="Z92" s="33"/>
      <c r="AA92" s="24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4" t="s">
        <v>502</v>
      </c>
      <c r="AO92" s="23"/>
      <c r="AP92" s="23"/>
      <c r="AQ92" s="23"/>
      <c r="AR92" s="5"/>
    </row>
    <row r="93" spans="1:44" ht="42.75" x14ac:dyDescent="0.2">
      <c r="A93" s="23" t="s">
        <v>26</v>
      </c>
      <c r="B93" s="24" t="s">
        <v>73</v>
      </c>
      <c r="C93" s="24" t="s">
        <v>80</v>
      </c>
      <c r="D93" s="24" t="s">
        <v>530</v>
      </c>
      <c r="E93" s="24" t="s">
        <v>19</v>
      </c>
      <c r="F93" s="24">
        <v>10</v>
      </c>
      <c r="G93" s="23" t="str">
        <f t="shared" si="1"/>
        <v/>
      </c>
      <c r="H93" s="24">
        <f t="shared" si="2"/>
        <v>10</v>
      </c>
      <c r="I93" s="24"/>
      <c r="J93" s="48" t="s">
        <v>784</v>
      </c>
      <c r="K93" s="48" t="s">
        <v>786</v>
      </c>
      <c r="L93" s="24" t="s">
        <v>37</v>
      </c>
      <c r="M93" s="24">
        <v>16</v>
      </c>
      <c r="N93" s="24">
        <v>16</v>
      </c>
      <c r="O93" s="23" t="s">
        <v>38</v>
      </c>
      <c r="P93" s="24" t="s">
        <v>32</v>
      </c>
      <c r="Q93" s="25" t="s">
        <v>81</v>
      </c>
      <c r="R93" s="24" t="str">
        <f t="shared" si="3"/>
        <v>0.01</v>
      </c>
      <c r="S93" s="24" t="str">
        <f t="shared" si="4"/>
        <v>0</v>
      </c>
      <c r="T93" s="24" t="str">
        <f t="shared" si="5"/>
        <v>m/s</v>
      </c>
      <c r="U93" s="24" t="str">
        <f t="shared" si="6"/>
        <v>-327.68</v>
      </c>
      <c r="V93" s="24" t="str">
        <f t="shared" si="7"/>
        <v>327.67</v>
      </c>
      <c r="W93" s="24">
        <v>0</v>
      </c>
      <c r="X93" s="24">
        <v>0</v>
      </c>
      <c r="Y93" s="33"/>
      <c r="Z93" s="33"/>
      <c r="AA93" s="24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4" t="s">
        <v>502</v>
      </c>
      <c r="AO93" s="23"/>
      <c r="AP93" s="23"/>
      <c r="AQ93" s="23"/>
      <c r="AR93" s="5"/>
    </row>
    <row r="94" spans="1:44" ht="42.75" x14ac:dyDescent="0.2">
      <c r="A94" s="23" t="s">
        <v>26</v>
      </c>
      <c r="B94" s="24" t="s">
        <v>73</v>
      </c>
      <c r="C94" s="24" t="s">
        <v>80</v>
      </c>
      <c r="D94" s="24" t="s">
        <v>530</v>
      </c>
      <c r="E94" s="24" t="s">
        <v>19</v>
      </c>
      <c r="F94" s="24">
        <v>10</v>
      </c>
      <c r="G94" s="23" t="str">
        <f t="shared" si="1"/>
        <v/>
      </c>
      <c r="H94" s="24">
        <f t="shared" si="2"/>
        <v>10</v>
      </c>
      <c r="I94" s="24"/>
      <c r="J94" s="48" t="s">
        <v>788</v>
      </c>
      <c r="K94" s="48" t="s">
        <v>787</v>
      </c>
      <c r="L94" s="24" t="s">
        <v>47</v>
      </c>
      <c r="M94" s="24">
        <v>32</v>
      </c>
      <c r="N94" s="24">
        <v>16</v>
      </c>
      <c r="O94" s="23" t="s">
        <v>38</v>
      </c>
      <c r="P94" s="24" t="s">
        <v>32</v>
      </c>
      <c r="Q94" s="25" t="s">
        <v>81</v>
      </c>
      <c r="R94" s="24" t="str">
        <f t="shared" si="3"/>
        <v>0.01</v>
      </c>
      <c r="S94" s="24" t="str">
        <f t="shared" si="4"/>
        <v>0</v>
      </c>
      <c r="T94" s="24" t="str">
        <f t="shared" si="5"/>
        <v>m/s</v>
      </c>
      <c r="U94" s="24" t="str">
        <f t="shared" si="6"/>
        <v>-327.68</v>
      </c>
      <c r="V94" s="24" t="str">
        <f t="shared" si="7"/>
        <v>327.67</v>
      </c>
      <c r="W94" s="24">
        <v>0</v>
      </c>
      <c r="X94" s="24">
        <v>0</v>
      </c>
      <c r="Y94" s="33"/>
      <c r="Z94" s="33"/>
      <c r="AA94" s="24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4" t="s">
        <v>502</v>
      </c>
      <c r="AO94" s="23"/>
      <c r="AP94" s="23"/>
      <c r="AQ94" s="23"/>
      <c r="AR94" s="5"/>
    </row>
    <row r="95" spans="1:44" ht="42.75" x14ac:dyDescent="0.2">
      <c r="A95" s="23" t="s">
        <v>26</v>
      </c>
      <c r="B95" s="24" t="s">
        <v>73</v>
      </c>
      <c r="C95" s="24" t="s">
        <v>80</v>
      </c>
      <c r="D95" s="24" t="s">
        <v>530</v>
      </c>
      <c r="E95" s="24" t="s">
        <v>19</v>
      </c>
      <c r="F95" s="24">
        <v>10</v>
      </c>
      <c r="G95" s="23" t="str">
        <f t="shared" si="1"/>
        <v/>
      </c>
      <c r="H95" s="24">
        <f t="shared" si="2"/>
        <v>10</v>
      </c>
      <c r="I95" s="24"/>
      <c r="J95" s="48" t="s">
        <v>790</v>
      </c>
      <c r="K95" s="48" t="s">
        <v>789</v>
      </c>
      <c r="L95" s="24" t="s">
        <v>50</v>
      </c>
      <c r="M95" s="24">
        <v>48</v>
      </c>
      <c r="N95" s="24">
        <v>16</v>
      </c>
      <c r="O95" s="23" t="s">
        <v>53</v>
      </c>
      <c r="P95" s="24" t="s">
        <v>32</v>
      </c>
      <c r="Q95" s="25" t="s">
        <v>82</v>
      </c>
      <c r="R95" s="24" t="str">
        <f t="shared" si="3"/>
        <v>0.01</v>
      </c>
      <c r="S95" s="24" t="str">
        <f t="shared" si="4"/>
        <v>0</v>
      </c>
      <c r="T95" s="24" t="str">
        <f t="shared" si="5"/>
        <v>m/s</v>
      </c>
      <c r="U95" s="24" t="str">
        <f t="shared" si="6"/>
        <v>0</v>
      </c>
      <c r="V95" s="24" t="str">
        <f t="shared" si="7"/>
        <v>655.35</v>
      </c>
      <c r="W95" s="24">
        <v>0</v>
      </c>
      <c r="X95" s="24">
        <v>0</v>
      </c>
      <c r="Y95" s="33"/>
      <c r="Z95" s="33"/>
      <c r="AA95" s="24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4" t="s">
        <v>502</v>
      </c>
      <c r="AO95" s="23"/>
      <c r="AP95" s="23"/>
      <c r="AQ95" s="23"/>
      <c r="AR95" s="5"/>
    </row>
    <row r="96" spans="1:44" ht="42.75" x14ac:dyDescent="0.2">
      <c r="A96" s="23" t="s">
        <v>26</v>
      </c>
      <c r="B96" s="24" t="s">
        <v>73</v>
      </c>
      <c r="C96" s="24" t="s">
        <v>564</v>
      </c>
      <c r="D96" s="24" t="s">
        <v>531</v>
      </c>
      <c r="E96" s="24" t="s">
        <v>83</v>
      </c>
      <c r="F96" s="24">
        <v>20</v>
      </c>
      <c r="G96" s="23" t="str">
        <f t="shared" si="1"/>
        <v/>
      </c>
      <c r="H96" s="24">
        <f t="shared" si="2"/>
        <v>20</v>
      </c>
      <c r="I96" s="24"/>
      <c r="J96" s="48" t="s">
        <v>793</v>
      </c>
      <c r="K96" s="29" t="s">
        <v>792</v>
      </c>
      <c r="L96" s="24" t="s">
        <v>34</v>
      </c>
      <c r="M96" s="24">
        <v>0</v>
      </c>
      <c r="N96" s="24">
        <v>16</v>
      </c>
      <c r="O96" s="23" t="s">
        <v>38</v>
      </c>
      <c r="P96" s="24" t="s">
        <v>32</v>
      </c>
      <c r="Q96" s="25" t="s">
        <v>81</v>
      </c>
      <c r="R96" s="24" t="str">
        <f t="shared" si="3"/>
        <v>0.01</v>
      </c>
      <c r="S96" s="24" t="str">
        <f t="shared" si="4"/>
        <v>0</v>
      </c>
      <c r="T96" s="24" t="str">
        <f t="shared" si="5"/>
        <v>m/s</v>
      </c>
      <c r="U96" s="24" t="str">
        <f t="shared" si="6"/>
        <v>-327.68</v>
      </c>
      <c r="V96" s="24" t="str">
        <f t="shared" si="7"/>
        <v>327.67</v>
      </c>
      <c r="W96" s="24">
        <v>0</v>
      </c>
      <c r="X96" s="24">
        <v>0</v>
      </c>
      <c r="Y96" s="33"/>
      <c r="Z96" s="33"/>
      <c r="AA96" s="24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4" t="s">
        <v>502</v>
      </c>
      <c r="AO96" s="23"/>
      <c r="AP96" s="23"/>
      <c r="AQ96" s="23"/>
      <c r="AR96" s="5"/>
    </row>
    <row r="97" spans="1:44" ht="42.75" x14ac:dyDescent="0.2">
      <c r="A97" s="23" t="s">
        <v>26</v>
      </c>
      <c r="B97" s="24" t="s">
        <v>73</v>
      </c>
      <c r="C97" s="24" t="s">
        <v>84</v>
      </c>
      <c r="D97" s="24" t="s">
        <v>531</v>
      </c>
      <c r="E97" s="24" t="s">
        <v>83</v>
      </c>
      <c r="F97" s="24">
        <v>20</v>
      </c>
      <c r="G97" s="23" t="str">
        <f t="shared" si="1"/>
        <v/>
      </c>
      <c r="H97" s="24">
        <f t="shared" si="2"/>
        <v>20</v>
      </c>
      <c r="I97" s="24"/>
      <c r="J97" s="48" t="s">
        <v>794</v>
      </c>
      <c r="K97" s="48" t="s">
        <v>791</v>
      </c>
      <c r="L97" s="24" t="s">
        <v>37</v>
      </c>
      <c r="M97" s="24">
        <v>16</v>
      </c>
      <c r="N97" s="24">
        <v>16</v>
      </c>
      <c r="O97" s="23" t="s">
        <v>38</v>
      </c>
      <c r="P97" s="24" t="s">
        <v>32</v>
      </c>
      <c r="Q97" s="25" t="s">
        <v>81</v>
      </c>
      <c r="R97" s="24" t="str">
        <f t="shared" si="3"/>
        <v>0.01</v>
      </c>
      <c r="S97" s="24" t="str">
        <f t="shared" si="4"/>
        <v>0</v>
      </c>
      <c r="T97" s="24" t="str">
        <f t="shared" si="5"/>
        <v>m/s</v>
      </c>
      <c r="U97" s="24" t="str">
        <f t="shared" si="6"/>
        <v>-327.68</v>
      </c>
      <c r="V97" s="24" t="str">
        <f t="shared" si="7"/>
        <v>327.67</v>
      </c>
      <c r="W97" s="24">
        <v>0</v>
      </c>
      <c r="X97" s="24">
        <v>0</v>
      </c>
      <c r="Y97" s="33"/>
      <c r="Z97" s="33"/>
      <c r="AA97" s="24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4" t="s">
        <v>502</v>
      </c>
      <c r="AO97" s="23"/>
      <c r="AP97" s="23"/>
      <c r="AQ97" s="23"/>
      <c r="AR97" s="5"/>
    </row>
    <row r="98" spans="1:44" ht="42.75" x14ac:dyDescent="0.2">
      <c r="A98" s="23" t="s">
        <v>26</v>
      </c>
      <c r="B98" s="24" t="s">
        <v>73</v>
      </c>
      <c r="C98" s="24" t="s">
        <v>86</v>
      </c>
      <c r="D98" s="24" t="s">
        <v>532</v>
      </c>
      <c r="E98" s="24" t="s">
        <v>83</v>
      </c>
      <c r="F98" s="24">
        <v>10</v>
      </c>
      <c r="G98" s="23" t="str">
        <f t="shared" si="1"/>
        <v/>
      </c>
      <c r="H98" s="24">
        <f t="shared" si="2"/>
        <v>10</v>
      </c>
      <c r="I98" s="24"/>
      <c r="J98" s="48" t="s">
        <v>795</v>
      </c>
      <c r="K98" s="48" t="s">
        <v>798</v>
      </c>
      <c r="L98" s="24" t="s">
        <v>34</v>
      </c>
      <c r="M98" s="24">
        <v>0</v>
      </c>
      <c r="N98" s="24">
        <v>16</v>
      </c>
      <c r="O98" s="23" t="s">
        <v>38</v>
      </c>
      <c r="P98" s="24" t="s">
        <v>32</v>
      </c>
      <c r="Q98" s="25" t="s">
        <v>85</v>
      </c>
      <c r="R98" s="24" t="str">
        <f t="shared" si="3"/>
        <v>0.01</v>
      </c>
      <c r="S98" s="24" t="str">
        <f t="shared" si="4"/>
        <v>0</v>
      </c>
      <c r="T98" s="24" t="str">
        <f t="shared" si="5"/>
        <v>m/s^2</v>
      </c>
      <c r="U98" s="24" t="str">
        <f t="shared" si="6"/>
        <v>-327.68</v>
      </c>
      <c r="V98" s="24" t="str">
        <f t="shared" si="7"/>
        <v>327.67</v>
      </c>
      <c r="W98" s="24">
        <v>0</v>
      </c>
      <c r="X98" s="24">
        <v>0</v>
      </c>
      <c r="Y98" s="33"/>
      <c r="Z98" s="33"/>
      <c r="AA98" s="24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4" t="s">
        <v>502</v>
      </c>
      <c r="AO98" s="23"/>
      <c r="AP98" s="23"/>
      <c r="AQ98" s="23"/>
      <c r="AR98" s="5"/>
    </row>
    <row r="99" spans="1:44" ht="42.75" x14ac:dyDescent="0.2">
      <c r="A99" s="23" t="s">
        <v>26</v>
      </c>
      <c r="B99" s="24" t="s">
        <v>73</v>
      </c>
      <c r="C99" s="24" t="s">
        <v>86</v>
      </c>
      <c r="D99" s="24" t="s">
        <v>532</v>
      </c>
      <c r="E99" s="24" t="s">
        <v>83</v>
      </c>
      <c r="F99" s="24">
        <v>10</v>
      </c>
      <c r="G99" s="23" t="str">
        <f t="shared" si="1"/>
        <v/>
      </c>
      <c r="H99" s="24">
        <f t="shared" si="2"/>
        <v>10</v>
      </c>
      <c r="I99" s="24"/>
      <c r="J99" s="48" t="s">
        <v>796</v>
      </c>
      <c r="K99" s="48" t="s">
        <v>799</v>
      </c>
      <c r="L99" s="24" t="s">
        <v>37</v>
      </c>
      <c r="M99" s="24">
        <v>16</v>
      </c>
      <c r="N99" s="24">
        <v>16</v>
      </c>
      <c r="O99" s="23" t="s">
        <v>38</v>
      </c>
      <c r="P99" s="24" t="s">
        <v>32</v>
      </c>
      <c r="Q99" s="25" t="s">
        <v>85</v>
      </c>
      <c r="R99" s="24" t="str">
        <f t="shared" si="3"/>
        <v>0.01</v>
      </c>
      <c r="S99" s="24" t="str">
        <f t="shared" si="4"/>
        <v>0</v>
      </c>
      <c r="T99" s="24" t="str">
        <f t="shared" si="5"/>
        <v>m/s^2</v>
      </c>
      <c r="U99" s="24" t="str">
        <f t="shared" si="6"/>
        <v>-327.68</v>
      </c>
      <c r="V99" s="24" t="str">
        <f t="shared" si="7"/>
        <v>327.67</v>
      </c>
      <c r="W99" s="24">
        <v>0</v>
      </c>
      <c r="X99" s="24">
        <v>0</v>
      </c>
      <c r="Y99" s="33"/>
      <c r="Z99" s="33"/>
      <c r="AA99" s="24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4" t="s">
        <v>502</v>
      </c>
      <c r="AO99" s="23"/>
      <c r="AP99" s="23"/>
      <c r="AQ99" s="23"/>
      <c r="AR99" s="5"/>
    </row>
    <row r="100" spans="1:44" s="45" customFormat="1" ht="42.75" x14ac:dyDescent="0.2">
      <c r="A100" s="23" t="s">
        <v>26</v>
      </c>
      <c r="B100" s="34" t="s">
        <v>73</v>
      </c>
      <c r="C100" s="34" t="s">
        <v>86</v>
      </c>
      <c r="D100" s="34" t="s">
        <v>532</v>
      </c>
      <c r="E100" s="34" t="s">
        <v>83</v>
      </c>
      <c r="F100" s="34">
        <v>10</v>
      </c>
      <c r="G100" s="60" t="str">
        <f t="shared" si="1"/>
        <v/>
      </c>
      <c r="H100" s="34">
        <f t="shared" si="2"/>
        <v>10</v>
      </c>
      <c r="I100" s="34"/>
      <c r="J100" s="48" t="s">
        <v>797</v>
      </c>
      <c r="K100" s="48" t="s">
        <v>800</v>
      </c>
      <c r="L100" s="41" t="s">
        <v>47</v>
      </c>
      <c r="M100" s="41">
        <v>32</v>
      </c>
      <c r="N100" s="41">
        <v>16</v>
      </c>
      <c r="O100" s="40" t="s">
        <v>38</v>
      </c>
      <c r="P100" s="41" t="s">
        <v>32</v>
      </c>
      <c r="Q100" s="42" t="s">
        <v>85</v>
      </c>
      <c r="R100" s="41" t="str">
        <f t="shared" si="3"/>
        <v>0.01</v>
      </c>
      <c r="S100" s="41" t="str">
        <f t="shared" si="4"/>
        <v>0</v>
      </c>
      <c r="T100" s="41" t="str">
        <f t="shared" si="5"/>
        <v>m/s^2</v>
      </c>
      <c r="U100" s="41" t="str">
        <f t="shared" si="6"/>
        <v>-327.68</v>
      </c>
      <c r="V100" s="41" t="str">
        <f t="shared" si="7"/>
        <v>327.67</v>
      </c>
      <c r="W100" s="41">
        <v>0</v>
      </c>
      <c r="X100" s="41">
        <v>0</v>
      </c>
      <c r="Y100" s="43"/>
      <c r="Z100" s="43"/>
      <c r="AA100" s="41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1" t="s">
        <v>502</v>
      </c>
      <c r="AO100" s="40"/>
      <c r="AP100" s="40"/>
      <c r="AQ100" s="40"/>
      <c r="AR100" s="44"/>
    </row>
    <row r="101" spans="1:44" ht="42.75" x14ac:dyDescent="0.2">
      <c r="A101" s="23" t="s">
        <v>26</v>
      </c>
      <c r="B101" s="24" t="s">
        <v>73</v>
      </c>
      <c r="C101" s="24" t="s">
        <v>87</v>
      </c>
      <c r="D101" s="24" t="s">
        <v>533</v>
      </c>
      <c r="E101" s="24" t="s">
        <v>19</v>
      </c>
      <c r="F101" s="24">
        <v>10</v>
      </c>
      <c r="G101" s="23" t="str">
        <f t="shared" ref="G101" si="190">IF(OR(E101="Periodic",E101="NMM",E101="DiagResponse",E101="DiagRequest"),"",IF(E101="Event",IF(ISERROR(FIND("/",F101)),IF(F101="","",F101),MID(F101,1,FIND("/",F101)-1)),IF(ISERROR(FIND("POE",E101)),"",IF(F101="","",MID(F101,1,FIND("/",F101)-1)))))</f>
        <v/>
      </c>
      <c r="H101" s="24">
        <f t="shared" ref="H101" si="191">IF(OR(E101="",E101="NMM",E101="Event",E101="DiagMsgResponse",E101="DiagMsgRequest"),"",IF(OR(E101="POE",E101="Periodic"),IF(ISERROR(FIND("/",F101)),IF(F101="","", F101),RIGHT(F101,LEN(F101)-FIND("/",F101)))))</f>
        <v>10</v>
      </c>
      <c r="I101" s="24"/>
      <c r="J101" s="48" t="s">
        <v>805</v>
      </c>
      <c r="K101" s="48" t="s">
        <v>801</v>
      </c>
      <c r="L101" s="24" t="s">
        <v>50</v>
      </c>
      <c r="M101" s="24">
        <v>48</v>
      </c>
      <c r="N101" s="24">
        <v>16</v>
      </c>
      <c r="O101" s="23" t="s">
        <v>38</v>
      </c>
      <c r="P101" s="24" t="s">
        <v>32</v>
      </c>
      <c r="Q101" s="25" t="s">
        <v>85</v>
      </c>
      <c r="R101" s="24" t="str">
        <f t="shared" ref="R101" si="192">IF(OR(O101="",O101="Enum"),"",MID(Q101,FIND("*",Q101)+1,IF(ISERROR(FIND("+",Q101,FIND("*",Q101)+2)),IF(ISERROR(FIND("-",Q101,FIND("*",Q101)+2)),IF(ISERROR(FIND("(",Q101,FIND("*",Q101)+2)),"Error",FIND("(",Q101,FIND("*",Q101)+2)-FIND("*",Q101)-1),IF(FIND("-",Q101,FIND("*",Q101)+2)&lt;FIND("(",Q101,FIND("*",Q101)+2),FIND("-",Q101,FIND("*",Q101)+2)-FIND("*",Q101)-1,FIND("(",Q101,FIND("*",Q101)+2)-FIND("*",Q101)-1)),IF(FIND("+",Q101,FIND("*",Q101)+2)&lt;FIND("(",Q101,FIND("*",Q101)+2),FIND("+",Q101,FIND("*",Q101)+2)-FIND("*",Q101)-1,IF(ISERROR(FIND("-",Q101,FIND("*",Q101)+2)),IF(ISERROR(FIND("(",Q101,FIND("*",Q101)+2)),"Error",FIND("(",Q101,FIND("*",Q101)+2)-FIND("*",Q101)-1),IF(FIND("-",Q101,FIND("*",Q101)+2)&lt;FIND("(",Q101,FIND("*",Q101)+2),FIND("-",Q101,FIND("*",Q101)+2)-FIND("*",Q101)-1,FIND("(",Q101,FIND("*",Q101)+2)-FIND("*",Q101)-1))))))</f>
        <v>0.01</v>
      </c>
      <c r="S101" s="24" t="str">
        <f t="shared" ref="S101" si="193">IF(OR(O101="",O101="Enum"), "",IF(ISERROR(FIND("-",Q101,FIND("*",Q101)+2)),IF(ISERROR(FIND("+",Q101,FIND("*",Q101)+2)),"0",IF(FIND("+",Q101,FIND("*",Q101)+2)&lt;FIND("(",Q101,FIND("*",Q101)+2),MID(Q101,FIND("+",Q101,FIND("*",Q101)+2),FIND("(",Q101,FIND("*",Q101)+2)-FIND("+",Q101,FIND("*",Q101)+2)),"0")),IF(FIND("-",Q101,FIND("*",Q101)+2)&lt;FIND("(",Q101,FIND("*",Q101)+2),MID(Q101,FIND("-",Q101,FIND("*",Q101)+2),FIND("(",Q101,FIND("*",Q101)+2)-FIND("-",Q101,FIND("*",Q101)+2)),IF(ISERROR(FIND("+",Q101,FIND("*",Q101)+2)),"0",IF(FIND("+",Q101,FIND("*",Q101)+2)&lt;FIND("(",Q101,FIND("*",Q101)+2),MID(Q101,FIND("+",Q101,FIND("*",Q101)+2),FIND("(",Q101,FIND("*",Q101)+2)-FIND("+",Q101,FIND("*",Q101)+2)),"0")))))</f>
        <v>0</v>
      </c>
      <c r="T101" s="24" t="str">
        <f t="shared" ref="T101" si="194" xml:space="preserve"> IF(OR(O101="",O101="Enum"),"", MID(Q101,FIND("(",Q101)+1,FIND(")",Q101)-FIND("(",Q101)-1))</f>
        <v>m/s^2</v>
      </c>
      <c r="U101" s="24" t="str">
        <f t="shared" ref="U101" si="195">IF(OR(O101="",O101="Enum"),"", MID(Q101,FIND("{",Q101)+1,FIND(",",Q101)-FIND("{",Q101)-1))</f>
        <v>-327.68</v>
      </c>
      <c r="V101" s="24" t="str">
        <f t="shared" ref="V101" si="196">IF(OR(O101="",O101="Enum"),"",MID(Q101,FIND(",",Q101)+1,FIND("}",Q101)-FIND(",",Q101)-1))</f>
        <v>327.67</v>
      </c>
      <c r="W101" s="24">
        <v>0</v>
      </c>
      <c r="X101" s="24">
        <v>0</v>
      </c>
      <c r="Y101" s="33"/>
      <c r="Z101" s="33"/>
      <c r="AA101" s="24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4" t="s">
        <v>502</v>
      </c>
      <c r="AO101" s="23"/>
      <c r="AP101" s="23"/>
      <c r="AQ101" s="23"/>
      <c r="AR101" s="5"/>
    </row>
    <row r="102" spans="1:44" ht="42.75" x14ac:dyDescent="0.2">
      <c r="A102" s="23" t="s">
        <v>26</v>
      </c>
      <c r="B102" s="24" t="s">
        <v>73</v>
      </c>
      <c r="C102" s="24" t="s">
        <v>87</v>
      </c>
      <c r="D102" s="24" t="s">
        <v>533</v>
      </c>
      <c r="E102" s="24" t="s">
        <v>19</v>
      </c>
      <c r="F102" s="24">
        <v>10</v>
      </c>
      <c r="G102" s="23" t="str">
        <f t="shared" ref="G102" si="197">IF(OR(E102="Periodic",E102="NMM",E102="DiagResponse",E102="DiagRequest"),"",IF(E102="Event",IF(ISERROR(FIND("/",F102)),IF(F102="","",F102),MID(F102,1,FIND("/",F102)-1)),IF(ISERROR(FIND("POE",E102)),"",IF(F102="","",MID(F102,1,FIND("/",F102)-1)))))</f>
        <v/>
      </c>
      <c r="H102" s="24">
        <f t="shared" ref="H102" si="198">IF(OR(E102="",E102="NMM",E102="Event",E102="DiagMsgResponse",E102="DiagMsgRequest"),"",IF(OR(E102="POE",E102="Periodic"),IF(ISERROR(FIND("/",F102)),IF(F102="","", F102),RIGHT(F102,LEN(F102)-FIND("/",F102)))))</f>
        <v>10</v>
      </c>
      <c r="I102" s="24"/>
      <c r="J102" s="48" t="s">
        <v>806</v>
      </c>
      <c r="K102" s="48" t="s">
        <v>802</v>
      </c>
      <c r="L102" s="24" t="s">
        <v>50</v>
      </c>
      <c r="M102" s="24">
        <v>48</v>
      </c>
      <c r="N102" s="24">
        <v>16</v>
      </c>
      <c r="O102" s="23" t="s">
        <v>38</v>
      </c>
      <c r="P102" s="24" t="s">
        <v>32</v>
      </c>
      <c r="Q102" s="25" t="s">
        <v>85</v>
      </c>
      <c r="R102" s="24" t="str">
        <f t="shared" ref="R102" si="199">IF(OR(O102="",O102="Enum"),"",MID(Q102,FIND("*",Q102)+1,IF(ISERROR(FIND("+",Q102,FIND("*",Q102)+2)),IF(ISERROR(FIND("-",Q102,FIND("*",Q102)+2)),IF(ISERROR(FIND("(",Q102,FIND("*",Q102)+2)),"Error",FIND("(",Q102,FIND("*",Q102)+2)-FIND("*",Q102)-1),IF(FIND("-",Q102,FIND("*",Q102)+2)&lt;FIND("(",Q102,FIND("*",Q102)+2),FIND("-",Q102,FIND("*",Q102)+2)-FIND("*",Q102)-1,FIND("(",Q102,FIND("*",Q102)+2)-FIND("*",Q102)-1)),IF(FIND("+",Q102,FIND("*",Q102)+2)&lt;FIND("(",Q102,FIND("*",Q102)+2),FIND("+",Q102,FIND("*",Q102)+2)-FIND("*",Q102)-1,IF(ISERROR(FIND("-",Q102,FIND("*",Q102)+2)),IF(ISERROR(FIND("(",Q102,FIND("*",Q102)+2)),"Error",FIND("(",Q102,FIND("*",Q102)+2)-FIND("*",Q102)-1),IF(FIND("-",Q102,FIND("*",Q102)+2)&lt;FIND("(",Q102,FIND("*",Q102)+2),FIND("-",Q102,FIND("*",Q102)+2)-FIND("*",Q102)-1,FIND("(",Q102,FIND("*",Q102)+2)-FIND("*",Q102)-1))))))</f>
        <v>0.01</v>
      </c>
      <c r="S102" s="24" t="str">
        <f t="shared" ref="S102" si="200">IF(OR(O102="",O102="Enum"), "",IF(ISERROR(FIND("-",Q102,FIND("*",Q102)+2)),IF(ISERROR(FIND("+",Q102,FIND("*",Q102)+2)),"0",IF(FIND("+",Q102,FIND("*",Q102)+2)&lt;FIND("(",Q102,FIND("*",Q102)+2),MID(Q102,FIND("+",Q102,FIND("*",Q102)+2),FIND("(",Q102,FIND("*",Q102)+2)-FIND("+",Q102,FIND("*",Q102)+2)),"0")),IF(FIND("-",Q102,FIND("*",Q102)+2)&lt;FIND("(",Q102,FIND("*",Q102)+2),MID(Q102,FIND("-",Q102,FIND("*",Q102)+2),FIND("(",Q102,FIND("*",Q102)+2)-FIND("-",Q102,FIND("*",Q102)+2)),IF(ISERROR(FIND("+",Q102,FIND("*",Q102)+2)),"0",IF(FIND("+",Q102,FIND("*",Q102)+2)&lt;FIND("(",Q102,FIND("*",Q102)+2),MID(Q102,FIND("+",Q102,FIND("*",Q102)+2),FIND("(",Q102,FIND("*",Q102)+2)-FIND("+",Q102,FIND("*",Q102)+2)),"0")))))</f>
        <v>0</v>
      </c>
      <c r="T102" s="24" t="str">
        <f t="shared" ref="T102" si="201" xml:space="preserve"> IF(OR(O102="",O102="Enum"),"", MID(Q102,FIND("(",Q102)+1,FIND(")",Q102)-FIND("(",Q102)-1))</f>
        <v>m/s^2</v>
      </c>
      <c r="U102" s="24" t="str">
        <f t="shared" ref="U102" si="202">IF(OR(O102="",O102="Enum"),"", MID(Q102,FIND("{",Q102)+1,FIND(",",Q102)-FIND("{",Q102)-1))</f>
        <v>-327.68</v>
      </c>
      <c r="V102" s="24" t="str">
        <f t="shared" ref="V102" si="203">IF(OR(O102="",O102="Enum"),"",MID(Q102,FIND(",",Q102)+1,FIND("}",Q102)-FIND(",",Q102)-1))</f>
        <v>327.67</v>
      </c>
      <c r="W102" s="24">
        <v>0</v>
      </c>
      <c r="X102" s="24">
        <v>0</v>
      </c>
      <c r="Y102" s="33"/>
      <c r="Z102" s="33"/>
      <c r="AA102" s="24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4" t="s">
        <v>502</v>
      </c>
      <c r="AO102" s="23"/>
      <c r="AP102" s="23"/>
      <c r="AQ102" s="23"/>
      <c r="AR102" s="5"/>
    </row>
    <row r="103" spans="1:44" ht="42.75" x14ac:dyDescent="0.2">
      <c r="A103" s="23" t="s">
        <v>26</v>
      </c>
      <c r="B103" s="24" t="s">
        <v>73</v>
      </c>
      <c r="C103" s="24" t="s">
        <v>87</v>
      </c>
      <c r="D103" s="24" t="s">
        <v>533</v>
      </c>
      <c r="E103" s="24" t="s">
        <v>19</v>
      </c>
      <c r="F103" s="24">
        <v>10</v>
      </c>
      <c r="G103" s="23" t="str">
        <f t="shared" ref="G103" si="204">IF(OR(E103="Periodic",E103="NMM",E103="DiagResponse",E103="DiagRequest"),"",IF(E103="Event",IF(ISERROR(FIND("/",F103)),IF(F103="","",F103),MID(F103,1,FIND("/",F103)-1)),IF(ISERROR(FIND("POE",E103)),"",IF(F103="","",MID(F103,1,FIND("/",F103)-1)))))</f>
        <v/>
      </c>
      <c r="H103" s="24">
        <f t="shared" ref="H103" si="205">IF(OR(E103="",E103="NMM",E103="Event",E103="DiagMsgResponse",E103="DiagMsgRequest"),"",IF(OR(E103="POE",E103="Periodic"),IF(ISERROR(FIND("/",F103)),IF(F103="","", F103),RIGHT(F103,LEN(F103)-FIND("/",F103)))))</f>
        <v>10</v>
      </c>
      <c r="I103" s="24"/>
      <c r="J103" s="48" t="s">
        <v>807</v>
      </c>
      <c r="K103" s="48" t="s">
        <v>803</v>
      </c>
      <c r="L103" s="24" t="s">
        <v>50</v>
      </c>
      <c r="M103" s="24">
        <v>48</v>
      </c>
      <c r="N103" s="24">
        <v>16</v>
      </c>
      <c r="O103" s="23" t="s">
        <v>38</v>
      </c>
      <c r="P103" s="24" t="s">
        <v>32</v>
      </c>
      <c r="Q103" s="25" t="s">
        <v>85</v>
      </c>
      <c r="R103" s="24" t="str">
        <f t="shared" ref="R103" si="206">IF(OR(O103="",O103="Enum"),"",MID(Q103,FIND("*",Q103)+1,IF(ISERROR(FIND("+",Q103,FIND("*",Q103)+2)),IF(ISERROR(FIND("-",Q103,FIND("*",Q103)+2)),IF(ISERROR(FIND("(",Q103,FIND("*",Q103)+2)),"Error",FIND("(",Q103,FIND("*",Q103)+2)-FIND("*",Q103)-1),IF(FIND("-",Q103,FIND("*",Q103)+2)&lt;FIND("(",Q103,FIND("*",Q103)+2),FIND("-",Q103,FIND("*",Q103)+2)-FIND("*",Q103)-1,FIND("(",Q103,FIND("*",Q103)+2)-FIND("*",Q103)-1)),IF(FIND("+",Q103,FIND("*",Q103)+2)&lt;FIND("(",Q103,FIND("*",Q103)+2),FIND("+",Q103,FIND("*",Q103)+2)-FIND("*",Q103)-1,IF(ISERROR(FIND("-",Q103,FIND("*",Q103)+2)),IF(ISERROR(FIND("(",Q103,FIND("*",Q103)+2)),"Error",FIND("(",Q103,FIND("*",Q103)+2)-FIND("*",Q103)-1),IF(FIND("-",Q103,FIND("*",Q103)+2)&lt;FIND("(",Q103,FIND("*",Q103)+2),FIND("-",Q103,FIND("*",Q103)+2)-FIND("*",Q103)-1,FIND("(",Q103,FIND("*",Q103)+2)-FIND("*",Q103)-1))))))</f>
        <v>0.01</v>
      </c>
      <c r="S103" s="24" t="str">
        <f t="shared" ref="S103" si="207">IF(OR(O103="",O103="Enum"), "",IF(ISERROR(FIND("-",Q103,FIND("*",Q103)+2)),IF(ISERROR(FIND("+",Q103,FIND("*",Q103)+2)),"0",IF(FIND("+",Q103,FIND("*",Q103)+2)&lt;FIND("(",Q103,FIND("*",Q103)+2),MID(Q103,FIND("+",Q103,FIND("*",Q103)+2),FIND("(",Q103,FIND("*",Q103)+2)-FIND("+",Q103,FIND("*",Q103)+2)),"0")),IF(FIND("-",Q103,FIND("*",Q103)+2)&lt;FIND("(",Q103,FIND("*",Q103)+2),MID(Q103,FIND("-",Q103,FIND("*",Q103)+2),FIND("(",Q103,FIND("*",Q103)+2)-FIND("-",Q103,FIND("*",Q103)+2)),IF(ISERROR(FIND("+",Q103,FIND("*",Q103)+2)),"0",IF(FIND("+",Q103,FIND("*",Q103)+2)&lt;FIND("(",Q103,FIND("*",Q103)+2),MID(Q103,FIND("+",Q103,FIND("*",Q103)+2),FIND("(",Q103,FIND("*",Q103)+2)-FIND("+",Q103,FIND("*",Q103)+2)),"0")))))</f>
        <v>0</v>
      </c>
      <c r="T103" s="24" t="str">
        <f t="shared" ref="T103" si="208" xml:space="preserve"> IF(OR(O103="",O103="Enum"),"", MID(Q103,FIND("(",Q103)+1,FIND(")",Q103)-FIND("(",Q103)-1))</f>
        <v>m/s^2</v>
      </c>
      <c r="U103" s="24" t="str">
        <f t="shared" ref="U103" si="209">IF(OR(O103="",O103="Enum"),"", MID(Q103,FIND("{",Q103)+1,FIND(",",Q103)-FIND("{",Q103)-1))</f>
        <v>-327.68</v>
      </c>
      <c r="V103" s="24" t="str">
        <f t="shared" ref="V103" si="210">IF(OR(O103="",O103="Enum"),"",MID(Q103,FIND(",",Q103)+1,FIND("}",Q103)-FIND(",",Q103)-1))</f>
        <v>327.67</v>
      </c>
      <c r="W103" s="24">
        <v>0</v>
      </c>
      <c r="X103" s="24">
        <v>0</v>
      </c>
      <c r="Y103" s="33"/>
      <c r="Z103" s="33"/>
      <c r="AA103" s="24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4" t="s">
        <v>502</v>
      </c>
      <c r="AO103" s="23"/>
      <c r="AP103" s="23"/>
      <c r="AQ103" s="23"/>
      <c r="AR103" s="5"/>
    </row>
    <row r="104" spans="1:44" ht="42.75" x14ac:dyDescent="0.2">
      <c r="A104" s="23" t="s">
        <v>26</v>
      </c>
      <c r="B104" s="24" t="s">
        <v>73</v>
      </c>
      <c r="C104" s="24" t="s">
        <v>87</v>
      </c>
      <c r="D104" s="24" t="s">
        <v>533</v>
      </c>
      <c r="E104" s="24" t="s">
        <v>19</v>
      </c>
      <c r="F104" s="24">
        <v>10</v>
      </c>
      <c r="G104" s="23" t="str">
        <f t="shared" si="1"/>
        <v/>
      </c>
      <c r="H104" s="24">
        <f t="shared" si="2"/>
        <v>10</v>
      </c>
      <c r="I104" s="24"/>
      <c r="J104" s="48" t="s">
        <v>808</v>
      </c>
      <c r="K104" s="48" t="s">
        <v>804</v>
      </c>
      <c r="L104" s="24" t="s">
        <v>50</v>
      </c>
      <c r="M104" s="24">
        <v>48</v>
      </c>
      <c r="N104" s="24">
        <v>16</v>
      </c>
      <c r="O104" s="23" t="s">
        <v>38</v>
      </c>
      <c r="P104" s="24" t="s">
        <v>32</v>
      </c>
      <c r="Q104" s="25" t="s">
        <v>85</v>
      </c>
      <c r="R104" s="24" t="str">
        <f t="shared" si="3"/>
        <v>0.01</v>
      </c>
      <c r="S104" s="24" t="str">
        <f t="shared" si="4"/>
        <v>0</v>
      </c>
      <c r="T104" s="24" t="str">
        <f t="shared" si="5"/>
        <v>m/s^2</v>
      </c>
      <c r="U104" s="24" t="str">
        <f t="shared" si="6"/>
        <v>-327.68</v>
      </c>
      <c r="V104" s="24" t="str">
        <f t="shared" si="7"/>
        <v>327.67</v>
      </c>
      <c r="W104" s="24">
        <v>0</v>
      </c>
      <c r="X104" s="24">
        <v>0</v>
      </c>
      <c r="Y104" s="33"/>
      <c r="Z104" s="33"/>
      <c r="AA104" s="24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4" t="s">
        <v>502</v>
      </c>
      <c r="AO104" s="23"/>
      <c r="AP104" s="23"/>
      <c r="AQ104" s="23"/>
      <c r="AR104" s="5"/>
    </row>
    <row r="105" spans="1:44" ht="42.75" x14ac:dyDescent="0.2">
      <c r="A105" s="23" t="s">
        <v>26</v>
      </c>
      <c r="B105" s="24" t="s">
        <v>73</v>
      </c>
      <c r="C105" s="24" t="s">
        <v>91</v>
      </c>
      <c r="D105" s="24" t="s">
        <v>534</v>
      </c>
      <c r="E105" s="24" t="s">
        <v>83</v>
      </c>
      <c r="F105" s="24">
        <v>10</v>
      </c>
      <c r="G105" s="23" t="str">
        <f t="shared" si="1"/>
        <v/>
      </c>
      <c r="H105" s="24">
        <f t="shared" si="2"/>
        <v>10</v>
      </c>
      <c r="I105" s="24"/>
      <c r="J105" s="48" t="s">
        <v>809</v>
      </c>
      <c r="K105" s="48" t="s">
        <v>812</v>
      </c>
      <c r="L105" s="24" t="s">
        <v>34</v>
      </c>
      <c r="M105" s="24">
        <v>0</v>
      </c>
      <c r="N105" s="24">
        <v>16</v>
      </c>
      <c r="O105" s="23" t="s">
        <v>53</v>
      </c>
      <c r="P105" s="24" t="s">
        <v>32</v>
      </c>
      <c r="Q105" s="25" t="s">
        <v>88</v>
      </c>
      <c r="R105" s="24" t="str">
        <f t="shared" si="3"/>
        <v>0.01</v>
      </c>
      <c r="S105" s="24" t="str">
        <f t="shared" si="4"/>
        <v>0</v>
      </c>
      <c r="T105" s="24" t="str">
        <f t="shared" si="5"/>
        <v>degree</v>
      </c>
      <c r="U105" s="24" t="str">
        <f t="shared" si="6"/>
        <v>0</v>
      </c>
      <c r="V105" s="24" t="str">
        <f t="shared" si="7"/>
        <v>360</v>
      </c>
      <c r="W105" s="24">
        <v>0</v>
      </c>
      <c r="X105" s="24">
        <v>0</v>
      </c>
      <c r="Y105" s="33"/>
      <c r="Z105" s="33"/>
      <c r="AA105" s="24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4" t="s">
        <v>502</v>
      </c>
      <c r="AO105" s="23"/>
      <c r="AP105" s="23"/>
      <c r="AQ105" s="23"/>
      <c r="AR105" s="5"/>
    </row>
    <row r="106" spans="1:44" ht="42.75" x14ac:dyDescent="0.2">
      <c r="A106" s="23" t="s">
        <v>26</v>
      </c>
      <c r="B106" s="24" t="s">
        <v>73</v>
      </c>
      <c r="C106" s="24" t="s">
        <v>91</v>
      </c>
      <c r="D106" s="24" t="s">
        <v>534</v>
      </c>
      <c r="E106" s="24" t="s">
        <v>83</v>
      </c>
      <c r="F106" s="24">
        <v>10</v>
      </c>
      <c r="G106" s="23" t="str">
        <f t="shared" si="1"/>
        <v/>
      </c>
      <c r="H106" s="24">
        <f t="shared" si="2"/>
        <v>10</v>
      </c>
      <c r="I106" s="24"/>
      <c r="J106" s="48" t="s">
        <v>814</v>
      </c>
      <c r="K106" s="48" t="s">
        <v>813</v>
      </c>
      <c r="L106" s="24" t="s">
        <v>37</v>
      </c>
      <c r="M106" s="24">
        <v>16</v>
      </c>
      <c r="N106" s="24">
        <v>16</v>
      </c>
      <c r="O106" s="23" t="s">
        <v>38</v>
      </c>
      <c r="P106" s="24" t="s">
        <v>32</v>
      </c>
      <c r="Q106" s="25" t="s">
        <v>89</v>
      </c>
      <c r="R106" s="24" t="str">
        <f t="shared" si="3"/>
        <v>0.01</v>
      </c>
      <c r="S106" s="24" t="str">
        <f t="shared" si="4"/>
        <v>0</v>
      </c>
      <c r="T106" s="24" t="str">
        <f t="shared" si="5"/>
        <v>Degree</v>
      </c>
      <c r="U106" s="24" t="str">
        <f t="shared" si="6"/>
        <v>-90</v>
      </c>
      <c r="V106" s="24" t="str">
        <f t="shared" si="7"/>
        <v>90</v>
      </c>
      <c r="W106" s="24">
        <v>0</v>
      </c>
      <c r="X106" s="24">
        <v>0</v>
      </c>
      <c r="Y106" s="33"/>
      <c r="Z106" s="33"/>
      <c r="AA106" s="24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4" t="s">
        <v>502</v>
      </c>
      <c r="AO106" s="23"/>
      <c r="AP106" s="23"/>
      <c r="AQ106" s="23"/>
      <c r="AR106" s="5"/>
    </row>
    <row r="107" spans="1:44" ht="42.75" x14ac:dyDescent="0.2">
      <c r="A107" s="23" t="s">
        <v>26</v>
      </c>
      <c r="B107" s="24" t="s">
        <v>73</v>
      </c>
      <c r="C107" s="24" t="s">
        <v>91</v>
      </c>
      <c r="D107" s="24" t="s">
        <v>534</v>
      </c>
      <c r="E107" s="24" t="s">
        <v>83</v>
      </c>
      <c r="F107" s="24">
        <v>10</v>
      </c>
      <c r="G107" s="23" t="str">
        <f t="shared" ref="G107:G141" si="211">IF(OR(E107="Periodic",E107="NMM",E107="DiagResponse",E107="DiagRequest"),"",IF(E107="Event",IF(ISERROR(FIND("/",F107)),IF(F107="","",F107),MID(F107,1,FIND("/",F107)-1)),IF(ISERROR(FIND("POE",E107)),"",IF(F107="","",MID(F107,1,FIND("/",F107)-1)))))</f>
        <v/>
      </c>
      <c r="H107" s="24">
        <f t="shared" ref="H107:H141" si="212">IF(OR(E107="",E107="NMM",E107="Event",E107="DiagMsgResponse",E107="DiagMsgRequest"),"",IF(OR(E107="POE",E107="Periodic"),IF(ISERROR(FIND("/",F107)),IF(F107="","", F107),RIGHT(F107,LEN(F107)-FIND("/",F107)))))</f>
        <v>10</v>
      </c>
      <c r="I107" s="24"/>
      <c r="J107" s="48" t="s">
        <v>810</v>
      </c>
      <c r="K107" s="48" t="s">
        <v>811</v>
      </c>
      <c r="L107" s="24" t="s">
        <v>47</v>
      </c>
      <c r="M107" s="24">
        <v>32</v>
      </c>
      <c r="N107" s="24">
        <v>16</v>
      </c>
      <c r="O107" s="23" t="s">
        <v>38</v>
      </c>
      <c r="P107" s="24" t="s">
        <v>32</v>
      </c>
      <c r="Q107" s="25" t="s">
        <v>90</v>
      </c>
      <c r="R107" s="24" t="str">
        <f t="shared" ref="R107:R232" si="213">IF(OR(O107="",O107="Enum"),"",MID(Q107,FIND("*",Q107)+1,IF(ISERROR(FIND("+",Q107,FIND("*",Q107)+2)),IF(ISERROR(FIND("-",Q107,FIND("*",Q107)+2)),IF(ISERROR(FIND("(",Q107,FIND("*",Q107)+2)),"Error",FIND("(",Q107,FIND("*",Q107)+2)-FIND("*",Q107)-1),IF(FIND("-",Q107,FIND("*",Q107)+2)&lt;FIND("(",Q107,FIND("*",Q107)+2),FIND("-",Q107,FIND("*",Q107)+2)-FIND("*",Q107)-1,FIND("(",Q107,FIND("*",Q107)+2)-FIND("*",Q107)-1)),IF(FIND("+",Q107,FIND("*",Q107)+2)&lt;FIND("(",Q107,FIND("*",Q107)+2),FIND("+",Q107,FIND("*",Q107)+2)-FIND("*",Q107)-1,IF(ISERROR(FIND("-",Q107,FIND("*",Q107)+2)),IF(ISERROR(FIND("(",Q107,FIND("*",Q107)+2)),"Error",FIND("(",Q107,FIND("*",Q107)+2)-FIND("*",Q107)-1),IF(FIND("-",Q107,FIND("*",Q107)+2)&lt;FIND("(",Q107,FIND("*",Q107)+2),FIND("-",Q107,FIND("*",Q107)+2)-FIND("*",Q107)-1,FIND("(",Q107,FIND("*",Q107)+2)-FIND("*",Q107)-1))))))</f>
        <v>0.01</v>
      </c>
      <c r="S107" s="24" t="str">
        <f t="shared" ref="S107:S230" si="214">IF(OR(O107="",O107="Enum"), "",IF(ISERROR(FIND("-",Q107,FIND("*",Q107)+2)),IF(ISERROR(FIND("+",Q107,FIND("*",Q107)+2)),"0",IF(FIND("+",Q107,FIND("*",Q107)+2)&lt;FIND("(",Q107,FIND("*",Q107)+2),MID(Q107,FIND("+",Q107,FIND("*",Q107)+2),FIND("(",Q107,FIND("*",Q107)+2)-FIND("+",Q107,FIND("*",Q107)+2)),"0")),IF(FIND("-",Q107,FIND("*",Q107)+2)&lt;FIND("(",Q107,FIND("*",Q107)+2),MID(Q107,FIND("-",Q107,FIND("*",Q107)+2),FIND("(",Q107,FIND("*",Q107)+2)-FIND("-",Q107,FIND("*",Q107)+2)),IF(ISERROR(FIND("+",Q107,FIND("*",Q107)+2)),"0",IF(FIND("+",Q107,FIND("*",Q107)+2)&lt;FIND("(",Q107,FIND("*",Q107)+2),MID(Q107,FIND("+",Q107,FIND("*",Q107)+2),FIND("(",Q107,FIND("*",Q107)+2)-FIND("+",Q107,FIND("*",Q107)+2)),"0")))))</f>
        <v>0</v>
      </c>
      <c r="T107" s="24" t="str">
        <f t="shared" ref="T107:T230" si="215" xml:space="preserve"> IF(OR(O107="",O107="Enum"),"", MID(Q107,FIND("(",Q107)+1,FIND(")",Q107)-FIND("(",Q107)-1))</f>
        <v>degree</v>
      </c>
      <c r="U107" s="24" t="str">
        <f t="shared" ref="U107:U230" si="216">IF(OR(O107="",O107="Enum"),"", MID(Q107,FIND("{",Q107)+1,FIND(",",Q107)-FIND("{",Q107)-1))</f>
        <v>-180</v>
      </c>
      <c r="V107" s="24" t="str">
        <f t="shared" ref="V107:V230" si="217">IF(OR(O107="",O107="Enum"),"",MID(Q107,FIND(",",Q107)+1,FIND("}",Q107)-FIND(",",Q107)-1))</f>
        <v>180</v>
      </c>
      <c r="W107" s="24">
        <v>0</v>
      </c>
      <c r="X107" s="24">
        <v>0</v>
      </c>
      <c r="Y107" s="33"/>
      <c r="Z107" s="33"/>
      <c r="AA107" s="24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4" t="s">
        <v>502</v>
      </c>
      <c r="AO107" s="23"/>
      <c r="AP107" s="23"/>
      <c r="AQ107" s="23"/>
      <c r="AR107" s="5"/>
    </row>
    <row r="108" spans="1:44" ht="42.75" x14ac:dyDescent="0.2">
      <c r="A108" s="23" t="s">
        <v>26</v>
      </c>
      <c r="B108" s="24" t="s">
        <v>73</v>
      </c>
      <c r="C108" s="24" t="s">
        <v>535</v>
      </c>
      <c r="D108" s="24" t="s">
        <v>536</v>
      </c>
      <c r="E108" s="24" t="s">
        <v>83</v>
      </c>
      <c r="F108" s="24">
        <v>10</v>
      </c>
      <c r="G108" s="23" t="str">
        <f t="shared" si="211"/>
        <v/>
      </c>
      <c r="H108" s="24">
        <f t="shared" si="212"/>
        <v>10</v>
      </c>
      <c r="I108" s="24"/>
      <c r="J108" s="48" t="s">
        <v>821</v>
      </c>
      <c r="K108" s="48" t="s">
        <v>820</v>
      </c>
      <c r="L108" s="24" t="s">
        <v>34</v>
      </c>
      <c r="M108" s="24">
        <v>0</v>
      </c>
      <c r="N108" s="24">
        <v>16</v>
      </c>
      <c r="O108" s="23" t="s">
        <v>38</v>
      </c>
      <c r="P108" s="24" t="s">
        <v>32</v>
      </c>
      <c r="Q108" s="25" t="s">
        <v>93</v>
      </c>
      <c r="R108" s="24" t="str">
        <f t="shared" si="213"/>
        <v>0.01</v>
      </c>
      <c r="S108" s="24" t="str">
        <f t="shared" si="214"/>
        <v>0</v>
      </c>
      <c r="T108" s="24" t="str">
        <f t="shared" si="215"/>
        <v>Deg/s</v>
      </c>
      <c r="U108" s="24" t="str">
        <f t="shared" si="216"/>
        <v>-90</v>
      </c>
      <c r="V108" s="24" t="str">
        <f t="shared" si="217"/>
        <v>90</v>
      </c>
      <c r="W108" s="24">
        <v>0</v>
      </c>
      <c r="X108" s="24">
        <v>0</v>
      </c>
      <c r="Y108" s="33"/>
      <c r="Z108" s="33"/>
      <c r="AA108" s="24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4" t="s">
        <v>502</v>
      </c>
      <c r="AO108" s="23"/>
      <c r="AP108" s="23"/>
      <c r="AQ108" s="23"/>
      <c r="AR108" s="5"/>
    </row>
    <row r="109" spans="1:44" ht="42.75" x14ac:dyDescent="0.2">
      <c r="A109" s="23" t="s">
        <v>26</v>
      </c>
      <c r="B109" s="24" t="s">
        <v>73</v>
      </c>
      <c r="C109" s="24" t="s">
        <v>535</v>
      </c>
      <c r="D109" s="24" t="s">
        <v>536</v>
      </c>
      <c r="E109" s="24" t="s">
        <v>83</v>
      </c>
      <c r="F109" s="24">
        <v>10</v>
      </c>
      <c r="G109" s="23" t="str">
        <f t="shared" si="211"/>
        <v/>
      </c>
      <c r="H109" s="24">
        <f t="shared" si="212"/>
        <v>10</v>
      </c>
      <c r="I109" s="24"/>
      <c r="J109" s="48" t="s">
        <v>822</v>
      </c>
      <c r="K109" s="48" t="s">
        <v>825</v>
      </c>
      <c r="L109" s="24" t="s">
        <v>37</v>
      </c>
      <c r="M109" s="24">
        <v>16</v>
      </c>
      <c r="N109" s="24">
        <v>16</v>
      </c>
      <c r="O109" s="23" t="s">
        <v>38</v>
      </c>
      <c r="P109" s="24" t="s">
        <v>32</v>
      </c>
      <c r="Q109" s="25" t="s">
        <v>93</v>
      </c>
      <c r="R109" s="24" t="str">
        <f t="shared" si="213"/>
        <v>0.01</v>
      </c>
      <c r="S109" s="24" t="str">
        <f t="shared" si="214"/>
        <v>0</v>
      </c>
      <c r="T109" s="24" t="str">
        <f t="shared" si="215"/>
        <v>Deg/s</v>
      </c>
      <c r="U109" s="24" t="str">
        <f t="shared" si="216"/>
        <v>-90</v>
      </c>
      <c r="V109" s="24" t="str">
        <f t="shared" si="217"/>
        <v>90</v>
      </c>
      <c r="W109" s="24">
        <v>0</v>
      </c>
      <c r="X109" s="24">
        <v>0</v>
      </c>
      <c r="Y109" s="33"/>
      <c r="Z109" s="33"/>
      <c r="AA109" s="24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4" t="s">
        <v>502</v>
      </c>
      <c r="AO109" s="23"/>
      <c r="AP109" s="23"/>
      <c r="AQ109" s="23"/>
      <c r="AR109" s="5"/>
    </row>
    <row r="110" spans="1:44" ht="42.75" x14ac:dyDescent="0.2">
      <c r="A110" s="23" t="s">
        <v>26</v>
      </c>
      <c r="B110" s="24" t="s">
        <v>73</v>
      </c>
      <c r="C110" s="24" t="s">
        <v>535</v>
      </c>
      <c r="D110" s="24" t="s">
        <v>536</v>
      </c>
      <c r="E110" s="24" t="s">
        <v>83</v>
      </c>
      <c r="F110" s="24">
        <v>10</v>
      </c>
      <c r="G110" s="23" t="str">
        <f t="shared" si="211"/>
        <v/>
      </c>
      <c r="H110" s="24">
        <f t="shared" si="212"/>
        <v>10</v>
      </c>
      <c r="I110" s="24"/>
      <c r="J110" s="48" t="s">
        <v>823</v>
      </c>
      <c r="K110" s="48" t="s">
        <v>826</v>
      </c>
      <c r="L110" s="24" t="s">
        <v>47</v>
      </c>
      <c r="M110" s="24">
        <v>32</v>
      </c>
      <c r="N110" s="24">
        <v>16</v>
      </c>
      <c r="O110" s="23" t="s">
        <v>38</v>
      </c>
      <c r="P110" s="24" t="s">
        <v>32</v>
      </c>
      <c r="Q110" s="25" t="s">
        <v>94</v>
      </c>
      <c r="R110" s="24" t="str">
        <f t="shared" si="213"/>
        <v>0.01</v>
      </c>
      <c r="S110" s="24" t="str">
        <f t="shared" si="214"/>
        <v>0</v>
      </c>
      <c r="T110" s="24" t="str">
        <f t="shared" si="215"/>
        <v>deg/s</v>
      </c>
      <c r="U110" s="24" t="str">
        <f t="shared" si="216"/>
        <v>-180</v>
      </c>
      <c r="V110" s="24" t="str">
        <f t="shared" si="217"/>
        <v>180</v>
      </c>
      <c r="W110" s="24">
        <v>0</v>
      </c>
      <c r="X110" s="24">
        <v>0</v>
      </c>
      <c r="Y110" s="33"/>
      <c r="Z110" s="33"/>
      <c r="AA110" s="24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4" t="s">
        <v>502</v>
      </c>
      <c r="AO110" s="23"/>
      <c r="AP110" s="23"/>
      <c r="AQ110" s="23"/>
      <c r="AR110" s="5"/>
    </row>
    <row r="111" spans="1:44" ht="42.75" x14ac:dyDescent="0.2">
      <c r="A111" s="23" t="s">
        <v>26</v>
      </c>
      <c r="B111" s="24" t="s">
        <v>73</v>
      </c>
      <c r="C111" s="24" t="s">
        <v>95</v>
      </c>
      <c r="D111" s="24" t="s">
        <v>537</v>
      </c>
      <c r="E111" s="24" t="s">
        <v>83</v>
      </c>
      <c r="F111" s="24">
        <v>10</v>
      </c>
      <c r="G111" s="23" t="str">
        <f t="shared" si="211"/>
        <v/>
      </c>
      <c r="H111" s="24">
        <f t="shared" si="212"/>
        <v>10</v>
      </c>
      <c r="I111" s="24"/>
      <c r="J111" s="48" t="s">
        <v>824</v>
      </c>
      <c r="K111" s="48" t="s">
        <v>827</v>
      </c>
      <c r="L111" s="24" t="s">
        <v>34</v>
      </c>
      <c r="M111" s="24">
        <v>0</v>
      </c>
      <c r="N111" s="24">
        <v>16</v>
      </c>
      <c r="O111" s="23" t="s">
        <v>38</v>
      </c>
      <c r="P111" s="24" t="s">
        <v>32</v>
      </c>
      <c r="Q111" s="25" t="s">
        <v>93</v>
      </c>
      <c r="R111" s="24" t="str">
        <f t="shared" si="213"/>
        <v>0.01</v>
      </c>
      <c r="S111" s="24" t="str">
        <f t="shared" si="214"/>
        <v>0</v>
      </c>
      <c r="T111" s="24" t="str">
        <f t="shared" si="215"/>
        <v>Deg/s</v>
      </c>
      <c r="U111" s="24" t="str">
        <f t="shared" si="216"/>
        <v>-90</v>
      </c>
      <c r="V111" s="24" t="str">
        <f t="shared" si="217"/>
        <v>90</v>
      </c>
      <c r="W111" s="24">
        <v>0</v>
      </c>
      <c r="X111" s="24">
        <v>0</v>
      </c>
      <c r="Y111" s="33"/>
      <c r="Z111" s="33"/>
      <c r="AA111" s="24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4" t="s">
        <v>502</v>
      </c>
      <c r="AO111" s="23"/>
      <c r="AP111" s="23"/>
      <c r="AQ111" s="23"/>
      <c r="AR111" s="5"/>
    </row>
    <row r="112" spans="1:44" ht="42.75" x14ac:dyDescent="0.2">
      <c r="A112" s="23" t="s">
        <v>26</v>
      </c>
      <c r="B112" s="24" t="s">
        <v>73</v>
      </c>
      <c r="C112" s="24" t="s">
        <v>95</v>
      </c>
      <c r="D112" s="24" t="s">
        <v>537</v>
      </c>
      <c r="E112" s="24" t="s">
        <v>83</v>
      </c>
      <c r="F112" s="24">
        <v>10</v>
      </c>
      <c r="G112" s="23" t="str">
        <f t="shared" si="211"/>
        <v/>
      </c>
      <c r="H112" s="24">
        <f t="shared" si="212"/>
        <v>10</v>
      </c>
      <c r="I112" s="24"/>
      <c r="J112" s="48" t="s">
        <v>830</v>
      </c>
      <c r="K112" s="48" t="s">
        <v>828</v>
      </c>
      <c r="L112" s="24" t="s">
        <v>37</v>
      </c>
      <c r="M112" s="24">
        <v>16</v>
      </c>
      <c r="N112" s="24">
        <v>16</v>
      </c>
      <c r="O112" s="23" t="s">
        <v>38</v>
      </c>
      <c r="P112" s="24" t="s">
        <v>32</v>
      </c>
      <c r="Q112" s="25" t="s">
        <v>93</v>
      </c>
      <c r="R112" s="24" t="str">
        <f t="shared" si="213"/>
        <v>0.01</v>
      </c>
      <c r="S112" s="24" t="str">
        <f t="shared" si="214"/>
        <v>0</v>
      </c>
      <c r="T112" s="24" t="str">
        <f t="shared" si="215"/>
        <v>Deg/s</v>
      </c>
      <c r="U112" s="24" t="str">
        <f t="shared" si="216"/>
        <v>-90</v>
      </c>
      <c r="V112" s="24" t="str">
        <f t="shared" si="217"/>
        <v>90</v>
      </c>
      <c r="W112" s="24">
        <v>0</v>
      </c>
      <c r="X112" s="24">
        <v>0</v>
      </c>
      <c r="Y112" s="33"/>
      <c r="Z112" s="33"/>
      <c r="AA112" s="24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4" t="s">
        <v>502</v>
      </c>
      <c r="AO112" s="23"/>
      <c r="AP112" s="23"/>
      <c r="AQ112" s="23"/>
      <c r="AR112" s="5"/>
    </row>
    <row r="113" spans="1:44" ht="42.75" x14ac:dyDescent="0.2">
      <c r="A113" s="23" t="s">
        <v>26</v>
      </c>
      <c r="B113" s="24" t="s">
        <v>73</v>
      </c>
      <c r="C113" s="24" t="s">
        <v>95</v>
      </c>
      <c r="D113" s="24" t="s">
        <v>537</v>
      </c>
      <c r="E113" s="24" t="s">
        <v>83</v>
      </c>
      <c r="F113" s="24">
        <v>10</v>
      </c>
      <c r="G113" s="23" t="str">
        <f t="shared" si="211"/>
        <v/>
      </c>
      <c r="H113" s="24">
        <f t="shared" si="212"/>
        <v>10</v>
      </c>
      <c r="I113" s="24"/>
      <c r="J113" s="48" t="s">
        <v>831</v>
      </c>
      <c r="K113" s="48" t="s">
        <v>829</v>
      </c>
      <c r="L113" s="24" t="s">
        <v>47</v>
      </c>
      <c r="M113" s="24">
        <v>32</v>
      </c>
      <c r="N113" s="24">
        <v>16</v>
      </c>
      <c r="O113" s="23" t="s">
        <v>38</v>
      </c>
      <c r="P113" s="24" t="s">
        <v>32</v>
      </c>
      <c r="Q113" s="25" t="s">
        <v>94</v>
      </c>
      <c r="R113" s="24" t="str">
        <f t="shared" si="213"/>
        <v>0.01</v>
      </c>
      <c r="S113" s="24" t="str">
        <f t="shared" si="214"/>
        <v>0</v>
      </c>
      <c r="T113" s="24" t="str">
        <f t="shared" si="215"/>
        <v>deg/s</v>
      </c>
      <c r="U113" s="24" t="str">
        <f t="shared" si="216"/>
        <v>-180</v>
      </c>
      <c r="V113" s="24" t="str">
        <f t="shared" si="217"/>
        <v>180</v>
      </c>
      <c r="W113" s="24">
        <v>0</v>
      </c>
      <c r="X113" s="24">
        <v>0</v>
      </c>
      <c r="Y113" s="33"/>
      <c r="Z113" s="33"/>
      <c r="AA113" s="24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4" t="s">
        <v>502</v>
      </c>
      <c r="AO113" s="23"/>
      <c r="AP113" s="23"/>
      <c r="AQ113" s="23"/>
      <c r="AR113" s="5"/>
    </row>
    <row r="114" spans="1:44" ht="42.75" x14ac:dyDescent="0.2">
      <c r="A114" s="23" t="s">
        <v>26</v>
      </c>
      <c r="B114" s="24" t="s">
        <v>73</v>
      </c>
      <c r="C114" s="24" t="s">
        <v>96</v>
      </c>
      <c r="D114" s="24" t="s">
        <v>538</v>
      </c>
      <c r="E114" s="24" t="s">
        <v>83</v>
      </c>
      <c r="F114" s="24">
        <v>10</v>
      </c>
      <c r="G114" s="23" t="str">
        <f t="shared" si="211"/>
        <v/>
      </c>
      <c r="H114" s="24">
        <f t="shared" si="212"/>
        <v>10</v>
      </c>
      <c r="I114" s="24"/>
      <c r="J114" s="48" t="s">
        <v>832</v>
      </c>
      <c r="K114" s="29" t="s">
        <v>833</v>
      </c>
      <c r="L114" s="24" t="s">
        <v>34</v>
      </c>
      <c r="M114" s="24">
        <v>0</v>
      </c>
      <c r="N114" s="24">
        <v>16</v>
      </c>
      <c r="O114" s="23" t="s">
        <v>53</v>
      </c>
      <c r="P114" s="24" t="s">
        <v>32</v>
      </c>
      <c r="Q114" s="25" t="s">
        <v>88</v>
      </c>
      <c r="R114" s="24" t="str">
        <f t="shared" si="213"/>
        <v>0.01</v>
      </c>
      <c r="S114" s="24" t="str">
        <f t="shared" si="214"/>
        <v>0</v>
      </c>
      <c r="T114" s="24" t="str">
        <f t="shared" si="215"/>
        <v>degree</v>
      </c>
      <c r="U114" s="24" t="str">
        <f t="shared" si="216"/>
        <v>0</v>
      </c>
      <c r="V114" s="24" t="str">
        <f t="shared" si="217"/>
        <v>360</v>
      </c>
      <c r="W114" s="24">
        <v>0</v>
      </c>
      <c r="X114" s="24">
        <v>0</v>
      </c>
      <c r="Y114" s="33"/>
      <c r="Z114" s="33"/>
      <c r="AA114" s="24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4" t="s">
        <v>502</v>
      </c>
      <c r="AO114" s="23"/>
      <c r="AP114" s="23"/>
      <c r="AQ114" s="23"/>
      <c r="AR114" s="5"/>
    </row>
    <row r="115" spans="1:44" ht="42.75" x14ac:dyDescent="0.2">
      <c r="A115" s="23" t="s">
        <v>26</v>
      </c>
      <c r="B115" s="24" t="s">
        <v>73</v>
      </c>
      <c r="C115" s="24" t="s">
        <v>96</v>
      </c>
      <c r="D115" s="24" t="s">
        <v>538</v>
      </c>
      <c r="E115" s="24" t="s">
        <v>83</v>
      </c>
      <c r="F115" s="24">
        <v>10</v>
      </c>
      <c r="G115" s="23" t="str">
        <f t="shared" si="211"/>
        <v/>
      </c>
      <c r="H115" s="24">
        <f t="shared" si="212"/>
        <v>10</v>
      </c>
      <c r="I115" s="24"/>
      <c r="J115" s="48" t="s">
        <v>836</v>
      </c>
      <c r="K115" s="48" t="s">
        <v>834</v>
      </c>
      <c r="L115" s="24" t="s">
        <v>37</v>
      </c>
      <c r="M115" s="24">
        <v>16</v>
      </c>
      <c r="N115" s="24">
        <v>16</v>
      </c>
      <c r="O115" s="23" t="s">
        <v>38</v>
      </c>
      <c r="P115" s="24" t="s">
        <v>32</v>
      </c>
      <c r="Q115" s="25" t="s">
        <v>94</v>
      </c>
      <c r="R115" s="24" t="str">
        <f t="shared" si="213"/>
        <v>0.01</v>
      </c>
      <c r="S115" s="24" t="str">
        <f t="shared" si="214"/>
        <v>0</v>
      </c>
      <c r="T115" s="24" t="str">
        <f t="shared" si="215"/>
        <v>deg/s</v>
      </c>
      <c r="U115" s="24" t="str">
        <f t="shared" si="216"/>
        <v>-180</v>
      </c>
      <c r="V115" s="24" t="str">
        <f t="shared" si="217"/>
        <v>180</v>
      </c>
      <c r="W115" s="24">
        <v>0</v>
      </c>
      <c r="X115" s="24">
        <v>0</v>
      </c>
      <c r="Y115" s="33"/>
      <c r="Z115" s="33"/>
      <c r="AA115" s="24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4" t="s">
        <v>502</v>
      </c>
      <c r="AO115" s="23"/>
      <c r="AP115" s="23"/>
      <c r="AQ115" s="23"/>
      <c r="AR115" s="5"/>
    </row>
    <row r="116" spans="1:44" ht="42.75" x14ac:dyDescent="0.2">
      <c r="A116" s="23" t="s">
        <v>26</v>
      </c>
      <c r="B116" s="24" t="s">
        <v>73</v>
      </c>
      <c r="C116" s="24" t="s">
        <v>96</v>
      </c>
      <c r="D116" s="24" t="s">
        <v>538</v>
      </c>
      <c r="E116" s="24" t="s">
        <v>83</v>
      </c>
      <c r="F116" s="24">
        <v>10</v>
      </c>
      <c r="G116" s="23" t="str">
        <f t="shared" si="211"/>
        <v/>
      </c>
      <c r="H116" s="24">
        <f t="shared" si="212"/>
        <v>10</v>
      </c>
      <c r="I116" s="24"/>
      <c r="J116" s="48" t="s">
        <v>886</v>
      </c>
      <c r="K116" s="48" t="s">
        <v>835</v>
      </c>
      <c r="L116" s="24" t="s">
        <v>47</v>
      </c>
      <c r="M116" s="24">
        <v>32</v>
      </c>
      <c r="N116" s="24">
        <v>16</v>
      </c>
      <c r="O116" s="23" t="s">
        <v>38</v>
      </c>
      <c r="P116" s="24" t="s">
        <v>32</v>
      </c>
      <c r="Q116" s="25" t="s">
        <v>94</v>
      </c>
      <c r="R116" s="24" t="str">
        <f t="shared" si="213"/>
        <v>0.01</v>
      </c>
      <c r="S116" s="24" t="str">
        <f t="shared" si="214"/>
        <v>0</v>
      </c>
      <c r="T116" s="24" t="str">
        <f t="shared" si="215"/>
        <v>deg/s</v>
      </c>
      <c r="U116" s="24" t="str">
        <f t="shared" si="216"/>
        <v>-180</v>
      </c>
      <c r="V116" s="24" t="str">
        <f t="shared" si="217"/>
        <v>180</v>
      </c>
      <c r="W116" s="24">
        <v>0</v>
      </c>
      <c r="X116" s="24">
        <v>0</v>
      </c>
      <c r="Y116" s="33"/>
      <c r="Z116" s="33"/>
      <c r="AA116" s="24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4" t="s">
        <v>502</v>
      </c>
      <c r="AO116" s="23"/>
      <c r="AP116" s="23"/>
      <c r="AQ116" s="23"/>
      <c r="AR116" s="5"/>
    </row>
    <row r="117" spans="1:44" ht="42.75" x14ac:dyDescent="0.2">
      <c r="A117" s="23" t="s">
        <v>26</v>
      </c>
      <c r="B117" s="24" t="s">
        <v>73</v>
      </c>
      <c r="C117" s="24" t="s">
        <v>98</v>
      </c>
      <c r="D117" s="24" t="s">
        <v>539</v>
      </c>
      <c r="E117" s="24" t="s">
        <v>83</v>
      </c>
      <c r="F117" s="24">
        <v>10</v>
      </c>
      <c r="G117" s="23" t="str">
        <f t="shared" si="211"/>
        <v/>
      </c>
      <c r="H117" s="24">
        <f t="shared" si="212"/>
        <v>10</v>
      </c>
      <c r="I117" s="24"/>
      <c r="J117" s="48" t="s">
        <v>837</v>
      </c>
      <c r="K117" s="48" t="s">
        <v>845</v>
      </c>
      <c r="L117" s="24" t="s">
        <v>46</v>
      </c>
      <c r="M117" s="24">
        <v>0</v>
      </c>
      <c r="N117" s="24">
        <v>32</v>
      </c>
      <c r="O117" s="23" t="s">
        <v>38</v>
      </c>
      <c r="P117" s="24" t="s">
        <v>32</v>
      </c>
      <c r="Q117" s="25" t="s">
        <v>97</v>
      </c>
      <c r="R117" s="24" t="str">
        <f t="shared" si="213"/>
        <v>0.0001</v>
      </c>
      <c r="S117" s="24" t="str">
        <f t="shared" si="214"/>
        <v>0</v>
      </c>
      <c r="T117" s="24" t="str">
        <f t="shared" si="215"/>
        <v>m</v>
      </c>
      <c r="U117" s="24" t="str">
        <f t="shared" si="216"/>
        <v>-214748.3648</v>
      </c>
      <c r="V117" s="24" t="str">
        <f t="shared" si="217"/>
        <v>214748.3647</v>
      </c>
      <c r="W117" s="34">
        <v>0</v>
      </c>
      <c r="X117" s="34">
        <v>0</v>
      </c>
      <c r="Y117" s="33"/>
      <c r="Z117" s="33"/>
      <c r="AA117" s="24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4" t="s">
        <v>502</v>
      </c>
      <c r="AO117" s="23"/>
      <c r="AP117" s="23"/>
      <c r="AQ117" s="23"/>
      <c r="AR117" s="5"/>
    </row>
    <row r="118" spans="1:44" ht="42.75" x14ac:dyDescent="0.2">
      <c r="A118" s="23" t="s">
        <v>26</v>
      </c>
      <c r="B118" s="24" t="s">
        <v>73</v>
      </c>
      <c r="C118" s="24" t="s">
        <v>98</v>
      </c>
      <c r="D118" s="24" t="s">
        <v>539</v>
      </c>
      <c r="E118" s="24" t="s">
        <v>83</v>
      </c>
      <c r="F118" s="24">
        <v>10</v>
      </c>
      <c r="G118" s="23" t="str">
        <f t="shared" si="211"/>
        <v/>
      </c>
      <c r="H118" s="24">
        <f t="shared" si="212"/>
        <v>10</v>
      </c>
      <c r="I118" s="24"/>
      <c r="J118" s="48" t="s">
        <v>838</v>
      </c>
      <c r="K118" s="48" t="s">
        <v>846</v>
      </c>
      <c r="L118" s="24" t="s">
        <v>76</v>
      </c>
      <c r="M118" s="24">
        <v>32</v>
      </c>
      <c r="N118" s="24">
        <v>32</v>
      </c>
      <c r="O118" s="23" t="s">
        <v>38</v>
      </c>
      <c r="P118" s="24" t="s">
        <v>32</v>
      </c>
      <c r="Q118" s="25" t="s">
        <v>97</v>
      </c>
      <c r="R118" s="24" t="str">
        <f t="shared" si="213"/>
        <v>0.0001</v>
      </c>
      <c r="S118" s="24" t="str">
        <f t="shared" si="214"/>
        <v>0</v>
      </c>
      <c r="T118" s="24" t="str">
        <f t="shared" si="215"/>
        <v>m</v>
      </c>
      <c r="U118" s="24" t="str">
        <f t="shared" si="216"/>
        <v>-214748.3648</v>
      </c>
      <c r="V118" s="24" t="str">
        <f t="shared" si="217"/>
        <v>214748.3647</v>
      </c>
      <c r="W118" s="34">
        <v>0</v>
      </c>
      <c r="X118" s="34">
        <v>0</v>
      </c>
      <c r="Y118" s="33"/>
      <c r="Z118" s="33"/>
      <c r="AA118" s="24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4" t="s">
        <v>502</v>
      </c>
      <c r="AO118" s="23"/>
      <c r="AP118" s="23"/>
      <c r="AQ118" s="23"/>
      <c r="AR118" s="5"/>
    </row>
    <row r="119" spans="1:44" ht="42.75" x14ac:dyDescent="0.2">
      <c r="A119" s="23" t="s">
        <v>26</v>
      </c>
      <c r="B119" s="24" t="s">
        <v>73</v>
      </c>
      <c r="C119" s="24" t="s">
        <v>100</v>
      </c>
      <c r="D119" s="24" t="s">
        <v>540</v>
      </c>
      <c r="E119" s="24" t="s">
        <v>83</v>
      </c>
      <c r="F119" s="24">
        <v>10</v>
      </c>
      <c r="G119" s="23" t="str">
        <f t="shared" si="211"/>
        <v/>
      </c>
      <c r="H119" s="24">
        <f t="shared" si="212"/>
        <v>10</v>
      </c>
      <c r="I119" s="24"/>
      <c r="J119" s="48" t="s">
        <v>839</v>
      </c>
      <c r="K119" s="29" t="s">
        <v>847</v>
      </c>
      <c r="L119" s="24" t="s">
        <v>34</v>
      </c>
      <c r="M119" s="24">
        <v>0</v>
      </c>
      <c r="N119" s="24">
        <v>16</v>
      </c>
      <c r="O119" s="23" t="s">
        <v>38</v>
      </c>
      <c r="P119" s="24" t="s">
        <v>32</v>
      </c>
      <c r="Q119" s="25" t="s">
        <v>99</v>
      </c>
      <c r="R119" s="24" t="str">
        <f t="shared" si="213"/>
        <v>0.1</v>
      </c>
      <c r="S119" s="24" t="str">
        <f t="shared" si="214"/>
        <v>0</v>
      </c>
      <c r="T119" s="24" t="str">
        <f t="shared" si="215"/>
        <v>deg/s^2</v>
      </c>
      <c r="U119" s="24" t="str">
        <f t="shared" si="216"/>
        <v>3276.8</v>
      </c>
      <c r="V119" s="24" t="str">
        <f t="shared" si="217"/>
        <v>3276.7</v>
      </c>
      <c r="W119" s="34">
        <v>0</v>
      </c>
      <c r="X119" s="34">
        <v>0</v>
      </c>
      <c r="Y119" s="33"/>
      <c r="Z119" s="33"/>
      <c r="AA119" s="24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4" t="s">
        <v>502</v>
      </c>
      <c r="AO119" s="23"/>
      <c r="AP119" s="23"/>
      <c r="AQ119" s="23"/>
      <c r="AR119" s="5"/>
    </row>
    <row r="120" spans="1:44" ht="42.75" x14ac:dyDescent="0.2">
      <c r="A120" s="23" t="s">
        <v>26</v>
      </c>
      <c r="B120" s="24" t="s">
        <v>73</v>
      </c>
      <c r="C120" s="24" t="s">
        <v>100</v>
      </c>
      <c r="D120" s="24" t="s">
        <v>540</v>
      </c>
      <c r="E120" s="24" t="s">
        <v>83</v>
      </c>
      <c r="F120" s="24">
        <v>10</v>
      </c>
      <c r="G120" s="23" t="str">
        <f t="shared" si="211"/>
        <v/>
      </c>
      <c r="H120" s="24">
        <f t="shared" si="212"/>
        <v>10</v>
      </c>
      <c r="I120" s="24"/>
      <c r="J120" s="48" t="s">
        <v>840</v>
      </c>
      <c r="K120" s="29" t="s">
        <v>848</v>
      </c>
      <c r="L120" s="24" t="s">
        <v>37</v>
      </c>
      <c r="M120" s="24">
        <v>16</v>
      </c>
      <c r="N120" s="24">
        <v>16</v>
      </c>
      <c r="O120" s="23" t="s">
        <v>38</v>
      </c>
      <c r="P120" s="24" t="s">
        <v>32</v>
      </c>
      <c r="Q120" s="25" t="s">
        <v>243</v>
      </c>
      <c r="R120" s="24" t="str">
        <f t="shared" si="213"/>
        <v>0.1</v>
      </c>
      <c r="S120" s="24" t="str">
        <f t="shared" si="214"/>
        <v>0</v>
      </c>
      <c r="T120" s="24" t="str">
        <f t="shared" si="215"/>
        <v>deg/s^2</v>
      </c>
      <c r="U120" s="24" t="str">
        <f t="shared" si="216"/>
        <v>-3276.8</v>
      </c>
      <c r="V120" s="24" t="str">
        <f t="shared" si="217"/>
        <v>3276.7</v>
      </c>
      <c r="W120" s="34">
        <v>0</v>
      </c>
      <c r="X120" s="34">
        <v>0</v>
      </c>
      <c r="Y120" s="33"/>
      <c r="Z120" s="33"/>
      <c r="AA120" s="24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4" t="s">
        <v>502</v>
      </c>
      <c r="AO120" s="23"/>
      <c r="AP120" s="23"/>
      <c r="AQ120" s="23"/>
      <c r="AR120" s="5"/>
    </row>
    <row r="121" spans="1:44" ht="42.75" x14ac:dyDescent="0.2">
      <c r="A121" s="23" t="s">
        <v>26</v>
      </c>
      <c r="B121" s="24" t="s">
        <v>73</v>
      </c>
      <c r="C121" s="24" t="s">
        <v>100</v>
      </c>
      <c r="D121" s="24" t="s">
        <v>540</v>
      </c>
      <c r="E121" s="24" t="s">
        <v>83</v>
      </c>
      <c r="F121" s="24">
        <v>10</v>
      </c>
      <c r="G121" s="23" t="str">
        <f t="shared" si="211"/>
        <v/>
      </c>
      <c r="H121" s="24">
        <f t="shared" si="212"/>
        <v>10</v>
      </c>
      <c r="I121" s="24"/>
      <c r="J121" s="48" t="s">
        <v>841</v>
      </c>
      <c r="K121" s="48" t="s">
        <v>849</v>
      </c>
      <c r="L121" s="24" t="s">
        <v>47</v>
      </c>
      <c r="M121" s="24">
        <v>32</v>
      </c>
      <c r="N121" s="24">
        <v>16</v>
      </c>
      <c r="O121" s="23" t="s">
        <v>38</v>
      </c>
      <c r="P121" s="24" t="s">
        <v>32</v>
      </c>
      <c r="Q121" s="25" t="s">
        <v>243</v>
      </c>
      <c r="R121" s="24" t="str">
        <f t="shared" si="213"/>
        <v>0.1</v>
      </c>
      <c r="S121" s="24" t="str">
        <f t="shared" si="214"/>
        <v>0</v>
      </c>
      <c r="T121" s="24" t="str">
        <f t="shared" si="215"/>
        <v>deg/s^2</v>
      </c>
      <c r="U121" s="24" t="str">
        <f t="shared" si="216"/>
        <v>-3276.8</v>
      </c>
      <c r="V121" s="24" t="str">
        <f t="shared" si="217"/>
        <v>3276.7</v>
      </c>
      <c r="W121" s="34">
        <v>0</v>
      </c>
      <c r="X121" s="34">
        <v>0</v>
      </c>
      <c r="Y121" s="33"/>
      <c r="Z121" s="33"/>
      <c r="AA121" s="24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4" t="s">
        <v>502</v>
      </c>
      <c r="AO121" s="23"/>
      <c r="AP121" s="23"/>
      <c r="AQ121" s="23"/>
      <c r="AR121" s="5"/>
    </row>
    <row r="122" spans="1:44" ht="42.75" x14ac:dyDescent="0.2">
      <c r="A122" s="23" t="s">
        <v>26</v>
      </c>
      <c r="B122" s="24" t="s">
        <v>73</v>
      </c>
      <c r="C122" s="24" t="s">
        <v>541</v>
      </c>
      <c r="D122" s="24" t="s">
        <v>542</v>
      </c>
      <c r="E122" s="24" t="s">
        <v>83</v>
      </c>
      <c r="F122" s="24">
        <v>10</v>
      </c>
      <c r="G122" s="23" t="str">
        <f t="shared" si="211"/>
        <v/>
      </c>
      <c r="H122" s="24">
        <f t="shared" si="212"/>
        <v>10</v>
      </c>
      <c r="I122" s="24"/>
      <c r="J122" s="48" t="s">
        <v>842</v>
      </c>
      <c r="K122" s="48" t="s">
        <v>850</v>
      </c>
      <c r="L122" s="24" t="s">
        <v>34</v>
      </c>
      <c r="M122" s="24">
        <v>0</v>
      </c>
      <c r="N122" s="24">
        <v>16</v>
      </c>
      <c r="O122" s="23" t="s">
        <v>38</v>
      </c>
      <c r="P122" s="24" t="s">
        <v>32</v>
      </c>
      <c r="Q122" s="25" t="s">
        <v>243</v>
      </c>
      <c r="R122" s="24" t="str">
        <f t="shared" si="213"/>
        <v>0.1</v>
      </c>
      <c r="S122" s="24" t="str">
        <f t="shared" si="214"/>
        <v>0</v>
      </c>
      <c r="T122" s="24" t="str">
        <f t="shared" si="215"/>
        <v>deg/s^2</v>
      </c>
      <c r="U122" s="24" t="str">
        <f t="shared" si="216"/>
        <v>-3276.8</v>
      </c>
      <c r="V122" s="24" t="str">
        <f t="shared" si="217"/>
        <v>3276.7</v>
      </c>
      <c r="W122" s="34">
        <v>0</v>
      </c>
      <c r="X122" s="34">
        <v>0</v>
      </c>
      <c r="Y122" s="33"/>
      <c r="Z122" s="33"/>
      <c r="AA122" s="24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4" t="s">
        <v>502</v>
      </c>
      <c r="AO122" s="23"/>
      <c r="AP122" s="23"/>
      <c r="AQ122" s="23"/>
      <c r="AR122" s="5"/>
    </row>
    <row r="123" spans="1:44" ht="42.75" x14ac:dyDescent="0.2">
      <c r="A123" s="23" t="s">
        <v>26</v>
      </c>
      <c r="B123" s="24" t="s">
        <v>73</v>
      </c>
      <c r="C123" s="24" t="s">
        <v>541</v>
      </c>
      <c r="D123" s="24" t="s">
        <v>542</v>
      </c>
      <c r="E123" s="24" t="s">
        <v>83</v>
      </c>
      <c r="F123" s="24">
        <v>10</v>
      </c>
      <c r="G123" s="23" t="str">
        <f t="shared" si="211"/>
        <v/>
      </c>
      <c r="H123" s="24">
        <f t="shared" si="212"/>
        <v>10</v>
      </c>
      <c r="I123" s="24"/>
      <c r="J123" s="48" t="s">
        <v>843</v>
      </c>
      <c r="K123" s="48" t="s">
        <v>851</v>
      </c>
      <c r="L123" s="24" t="s">
        <v>37</v>
      </c>
      <c r="M123" s="24">
        <v>16</v>
      </c>
      <c r="N123" s="24">
        <v>16</v>
      </c>
      <c r="O123" s="23" t="s">
        <v>38</v>
      </c>
      <c r="P123" s="24" t="s">
        <v>32</v>
      </c>
      <c r="Q123" s="25" t="s">
        <v>243</v>
      </c>
      <c r="R123" s="24" t="str">
        <f t="shared" si="213"/>
        <v>0.1</v>
      </c>
      <c r="S123" s="24" t="str">
        <f t="shared" si="214"/>
        <v>0</v>
      </c>
      <c r="T123" s="24" t="str">
        <f t="shared" si="215"/>
        <v>deg/s^2</v>
      </c>
      <c r="U123" s="24" t="str">
        <f t="shared" si="216"/>
        <v>-3276.8</v>
      </c>
      <c r="V123" s="24" t="str">
        <f t="shared" si="217"/>
        <v>3276.7</v>
      </c>
      <c r="W123" s="34">
        <v>0</v>
      </c>
      <c r="X123" s="34">
        <v>0</v>
      </c>
      <c r="Y123" s="33"/>
      <c r="Z123" s="33"/>
      <c r="AA123" s="24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4" t="s">
        <v>502</v>
      </c>
      <c r="AO123" s="23"/>
      <c r="AP123" s="23"/>
      <c r="AQ123" s="23"/>
      <c r="AR123" s="5"/>
    </row>
    <row r="124" spans="1:44" ht="42.75" x14ac:dyDescent="0.2">
      <c r="A124" s="23" t="s">
        <v>26</v>
      </c>
      <c r="B124" s="24" t="s">
        <v>73</v>
      </c>
      <c r="C124" s="24" t="s">
        <v>541</v>
      </c>
      <c r="D124" s="24" t="s">
        <v>542</v>
      </c>
      <c r="E124" s="24" t="s">
        <v>83</v>
      </c>
      <c r="F124" s="24">
        <v>10</v>
      </c>
      <c r="G124" s="23" t="str">
        <f t="shared" si="211"/>
        <v/>
      </c>
      <c r="H124" s="24">
        <f t="shared" si="212"/>
        <v>10</v>
      </c>
      <c r="I124" s="24"/>
      <c r="J124" s="48" t="s">
        <v>844</v>
      </c>
      <c r="K124" s="48" t="s">
        <v>852</v>
      </c>
      <c r="L124" s="24" t="s">
        <v>47</v>
      </c>
      <c r="M124" s="24">
        <v>32</v>
      </c>
      <c r="N124" s="24">
        <v>16</v>
      </c>
      <c r="O124" s="23" t="s">
        <v>38</v>
      </c>
      <c r="P124" s="24" t="s">
        <v>32</v>
      </c>
      <c r="Q124" s="25" t="s">
        <v>243</v>
      </c>
      <c r="R124" s="24" t="str">
        <f t="shared" si="213"/>
        <v>0.1</v>
      </c>
      <c r="S124" s="24" t="str">
        <f t="shared" si="214"/>
        <v>0</v>
      </c>
      <c r="T124" s="24" t="str">
        <f t="shared" si="215"/>
        <v>deg/s^2</v>
      </c>
      <c r="U124" s="24" t="str">
        <f t="shared" si="216"/>
        <v>-3276.8</v>
      </c>
      <c r="V124" s="24" t="str">
        <f t="shared" si="217"/>
        <v>3276.7</v>
      </c>
      <c r="W124" s="34">
        <v>0</v>
      </c>
      <c r="X124" s="34">
        <v>0</v>
      </c>
      <c r="Y124" s="33"/>
      <c r="Z124" s="33"/>
      <c r="AA124" s="24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4" t="s">
        <v>502</v>
      </c>
      <c r="AO124" s="23"/>
      <c r="AP124" s="23"/>
      <c r="AQ124" s="23"/>
      <c r="AR124" s="5"/>
    </row>
    <row r="125" spans="1:44" ht="42.75" x14ac:dyDescent="0.2">
      <c r="A125" s="23" t="s">
        <v>26</v>
      </c>
      <c r="B125" s="24" t="s">
        <v>29</v>
      </c>
      <c r="C125" s="24" t="s">
        <v>519</v>
      </c>
      <c r="D125" s="24" t="s">
        <v>520</v>
      </c>
      <c r="E125" s="24" t="s">
        <v>19</v>
      </c>
      <c r="F125" s="24">
        <v>10</v>
      </c>
      <c r="G125" s="23" t="str">
        <f t="shared" si="211"/>
        <v/>
      </c>
      <c r="H125" s="24">
        <f t="shared" si="212"/>
        <v>10</v>
      </c>
      <c r="I125" s="24"/>
      <c r="J125" s="48" t="s">
        <v>853</v>
      </c>
      <c r="K125" s="48"/>
      <c r="L125" s="24" t="s">
        <v>34</v>
      </c>
      <c r="M125" s="24">
        <v>0</v>
      </c>
      <c r="N125" s="24">
        <v>16</v>
      </c>
      <c r="O125" s="23" t="s">
        <v>38</v>
      </c>
      <c r="P125" s="24" t="s">
        <v>32</v>
      </c>
      <c r="Q125" s="25" t="s">
        <v>508</v>
      </c>
      <c r="R125" s="24" t="str">
        <f t="shared" si="213"/>
        <v>0.1</v>
      </c>
      <c r="S125" s="24" t="str">
        <f t="shared" si="214"/>
        <v>0</v>
      </c>
      <c r="T125" s="24" t="str">
        <f t="shared" si="215"/>
        <v>deg</v>
      </c>
      <c r="U125" s="24" t="str">
        <f t="shared" si="216"/>
        <v>-3276.8</v>
      </c>
      <c r="V125" s="24" t="str">
        <f t="shared" si="217"/>
        <v>3276.7</v>
      </c>
      <c r="W125" s="34">
        <v>0</v>
      </c>
      <c r="X125" s="34">
        <v>0</v>
      </c>
      <c r="Y125" s="33"/>
      <c r="Z125" s="33"/>
      <c r="AA125" s="24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4" t="s">
        <v>502</v>
      </c>
      <c r="AO125" s="23"/>
      <c r="AP125" s="23"/>
      <c r="AQ125" s="23"/>
      <c r="AR125" s="5"/>
    </row>
    <row r="126" spans="1:44" ht="42.75" x14ac:dyDescent="0.2">
      <c r="A126" s="23" t="s">
        <v>26</v>
      </c>
      <c r="B126" s="24" t="s">
        <v>29</v>
      </c>
      <c r="C126" s="24" t="s">
        <v>519</v>
      </c>
      <c r="D126" s="24" t="s">
        <v>520</v>
      </c>
      <c r="E126" s="24" t="s">
        <v>19</v>
      </c>
      <c r="F126" s="24">
        <v>10</v>
      </c>
      <c r="G126" s="23" t="str">
        <f t="shared" si="211"/>
        <v/>
      </c>
      <c r="H126" s="24">
        <f t="shared" si="212"/>
        <v>10</v>
      </c>
      <c r="I126" s="24"/>
      <c r="J126" s="48" t="s">
        <v>854</v>
      </c>
      <c r="K126" s="48"/>
      <c r="L126" s="24" t="s">
        <v>509</v>
      </c>
      <c r="M126" s="24">
        <v>16</v>
      </c>
      <c r="N126" s="24">
        <v>8</v>
      </c>
      <c r="O126" s="23" t="s">
        <v>53</v>
      </c>
      <c r="P126" s="24" t="s">
        <v>32</v>
      </c>
      <c r="Q126" s="25" t="s">
        <v>510</v>
      </c>
      <c r="R126" s="24" t="str">
        <f t="shared" si="213"/>
        <v>4</v>
      </c>
      <c r="S126" s="24" t="str">
        <f t="shared" si="214"/>
        <v>0</v>
      </c>
      <c r="T126" s="24" t="str">
        <f t="shared" si="215"/>
        <v>deg/s</v>
      </c>
      <c r="U126" s="24" t="str">
        <f t="shared" si="216"/>
        <v>0</v>
      </c>
      <c r="V126" s="24" t="str">
        <f t="shared" si="217"/>
        <v>1012</v>
      </c>
      <c r="W126" s="34">
        <v>0</v>
      </c>
      <c r="X126" s="34">
        <v>0</v>
      </c>
      <c r="Y126" s="33"/>
      <c r="Z126" s="33"/>
      <c r="AA126" s="24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4" t="s">
        <v>502</v>
      </c>
      <c r="AO126" s="23"/>
      <c r="AP126" s="23"/>
      <c r="AQ126" s="23"/>
      <c r="AR126" s="5"/>
    </row>
    <row r="127" spans="1:44" ht="28.5" x14ac:dyDescent="0.2">
      <c r="A127" s="23" t="s">
        <v>26</v>
      </c>
      <c r="B127" s="24" t="s">
        <v>29</v>
      </c>
      <c r="C127" s="24" t="s">
        <v>519</v>
      </c>
      <c r="D127" s="24" t="s">
        <v>520</v>
      </c>
      <c r="E127" s="24" t="s">
        <v>19</v>
      </c>
      <c r="F127" s="24">
        <v>10</v>
      </c>
      <c r="G127" s="23" t="str">
        <f t="shared" si="211"/>
        <v/>
      </c>
      <c r="H127" s="24">
        <f t="shared" si="212"/>
        <v>10</v>
      </c>
      <c r="I127" s="24"/>
      <c r="J127" s="48" t="s">
        <v>855</v>
      </c>
      <c r="K127" s="48"/>
      <c r="L127" s="24">
        <v>25</v>
      </c>
      <c r="M127" s="24">
        <v>25</v>
      </c>
      <c r="N127" s="24">
        <v>1</v>
      </c>
      <c r="O127" s="23" t="s">
        <v>36</v>
      </c>
      <c r="P127" s="24" t="s">
        <v>32</v>
      </c>
      <c r="Q127" s="25" t="s">
        <v>511</v>
      </c>
      <c r="R127" s="24" t="str">
        <f t="shared" si="213"/>
        <v/>
      </c>
      <c r="S127" s="24" t="str">
        <f t="shared" si="214"/>
        <v/>
      </c>
      <c r="T127" s="24" t="str">
        <f t="shared" si="215"/>
        <v/>
      </c>
      <c r="U127" s="24" t="str">
        <f t="shared" si="216"/>
        <v/>
      </c>
      <c r="V127" s="24" t="str">
        <f t="shared" si="217"/>
        <v/>
      </c>
      <c r="W127" s="34">
        <v>0</v>
      </c>
      <c r="X127" s="34">
        <v>0</v>
      </c>
      <c r="Y127" s="33"/>
      <c r="Z127" s="33"/>
      <c r="AA127" s="24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4" t="s">
        <v>502</v>
      </c>
      <c r="AO127" s="23"/>
      <c r="AP127" s="23"/>
      <c r="AQ127" s="23"/>
      <c r="AR127" s="5"/>
    </row>
    <row r="128" spans="1:44" ht="57" x14ac:dyDescent="0.2">
      <c r="A128" s="23" t="s">
        <v>26</v>
      </c>
      <c r="B128" s="24" t="s">
        <v>29</v>
      </c>
      <c r="C128" s="24" t="s">
        <v>519</v>
      </c>
      <c r="D128" s="24" t="s">
        <v>520</v>
      </c>
      <c r="E128" s="24" t="s">
        <v>19</v>
      </c>
      <c r="F128" s="24">
        <v>10</v>
      </c>
      <c r="G128" s="23" t="str">
        <f t="shared" si="211"/>
        <v/>
      </c>
      <c r="H128" s="24">
        <f t="shared" si="212"/>
        <v>10</v>
      </c>
      <c r="I128" s="24"/>
      <c r="J128" s="48" t="s">
        <v>856</v>
      </c>
      <c r="K128" s="48"/>
      <c r="L128" s="24" t="s">
        <v>512</v>
      </c>
      <c r="M128" s="24">
        <v>26</v>
      </c>
      <c r="N128" s="24">
        <v>2</v>
      </c>
      <c r="O128" s="23" t="s">
        <v>36</v>
      </c>
      <c r="P128" s="24" t="s">
        <v>32</v>
      </c>
      <c r="Q128" s="25" t="s">
        <v>513</v>
      </c>
      <c r="R128" s="24" t="str">
        <f t="shared" si="213"/>
        <v/>
      </c>
      <c r="S128" s="24" t="str">
        <f t="shared" si="214"/>
        <v/>
      </c>
      <c r="T128" s="24" t="str">
        <f t="shared" si="215"/>
        <v/>
      </c>
      <c r="U128" s="24" t="str">
        <f t="shared" si="216"/>
        <v/>
      </c>
      <c r="V128" s="24" t="str">
        <f t="shared" si="217"/>
        <v/>
      </c>
      <c r="W128" s="34">
        <v>0</v>
      </c>
      <c r="X128" s="34">
        <v>0</v>
      </c>
      <c r="Y128" s="33"/>
      <c r="Z128" s="33"/>
      <c r="AA128" s="24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4" t="s">
        <v>502</v>
      </c>
      <c r="AO128" s="23"/>
      <c r="AP128" s="23"/>
      <c r="AQ128" s="23"/>
      <c r="AR128" s="5"/>
    </row>
    <row r="129" spans="1:44" ht="28.5" x14ac:dyDescent="0.2">
      <c r="A129" s="23" t="s">
        <v>26</v>
      </c>
      <c r="B129" s="24" t="s">
        <v>29</v>
      </c>
      <c r="C129" s="24" t="s">
        <v>519</v>
      </c>
      <c r="D129" s="24" t="s">
        <v>520</v>
      </c>
      <c r="E129" s="24" t="s">
        <v>19</v>
      </c>
      <c r="F129" s="24">
        <v>10</v>
      </c>
      <c r="G129" s="23" t="str">
        <f t="shared" ref="G129:G132" si="218">IF(OR(E129="Periodic",E129="NMM",E129="DiagResponse",E129="DiagRequest"),"",IF(E129="Event",IF(ISERROR(FIND("/",F129)),IF(F129="","",F129),MID(F129,1,FIND("/",F129)-1)),IF(ISERROR(FIND("POE",E129)),"",IF(F129="","",MID(F129,1,FIND("/",F129)-1)))))</f>
        <v/>
      </c>
      <c r="H129" s="24">
        <f t="shared" ref="H129:H132" si="219">IF(OR(E129="",E129="NMM",E129="Event",E129="DiagMsgResponse",E129="DiagMsgRequest"),"",IF(OR(E129="POE",E129="Periodic"),IF(ISERROR(FIND("/",F129)),IF(F129="","", F129),RIGHT(F129,LEN(F129)-FIND("/",F129)))))</f>
        <v>10</v>
      </c>
      <c r="I129" s="24"/>
      <c r="J129" s="48" t="s">
        <v>857</v>
      </c>
      <c r="K129" s="48"/>
      <c r="L129" s="24">
        <v>28</v>
      </c>
      <c r="M129" s="24">
        <v>28</v>
      </c>
      <c r="N129" s="24">
        <v>1</v>
      </c>
      <c r="O129" s="23" t="s">
        <v>36</v>
      </c>
      <c r="P129" s="24" t="s">
        <v>32</v>
      </c>
      <c r="Q129" s="25" t="s">
        <v>667</v>
      </c>
      <c r="R129" s="24" t="str">
        <f t="shared" ref="R129:R132" si="220">IF(OR(O129="",O129="Enum"),"",MID(Q129,FIND("*",Q129)+1,IF(ISERROR(FIND("+",Q129,FIND("*",Q129)+2)),IF(ISERROR(FIND("-",Q129,FIND("*",Q129)+2)),IF(ISERROR(FIND("(",Q129,FIND("*",Q129)+2)),"Error",FIND("(",Q129,FIND("*",Q129)+2)-FIND("*",Q129)-1),IF(FIND("-",Q129,FIND("*",Q129)+2)&lt;FIND("(",Q129,FIND("*",Q129)+2),FIND("-",Q129,FIND("*",Q129)+2)-FIND("*",Q129)-1,FIND("(",Q129,FIND("*",Q129)+2)-FIND("*",Q129)-1)),IF(FIND("+",Q129,FIND("*",Q129)+2)&lt;FIND("(",Q129,FIND("*",Q129)+2),FIND("+",Q129,FIND("*",Q129)+2)-FIND("*",Q129)-1,IF(ISERROR(FIND("-",Q129,FIND("*",Q129)+2)),IF(ISERROR(FIND("(",Q129,FIND("*",Q129)+2)),"Error",FIND("(",Q129,FIND("*",Q129)+2)-FIND("*",Q129)-1),IF(FIND("-",Q129,FIND("*",Q129)+2)&lt;FIND("(",Q129,FIND("*",Q129)+2),FIND("-",Q129,FIND("*",Q129)+2)-FIND("*",Q129)-1,FIND("(",Q129,FIND("*",Q129)+2)-FIND("*",Q129)-1))))))</f>
        <v/>
      </c>
      <c r="S129" s="24" t="str">
        <f t="shared" ref="S129:S132" si="221">IF(OR(O129="",O129="Enum"), "",IF(ISERROR(FIND("-",Q129,FIND("*",Q129)+2)),IF(ISERROR(FIND("+",Q129,FIND("*",Q129)+2)),"0",IF(FIND("+",Q129,FIND("*",Q129)+2)&lt;FIND("(",Q129,FIND("*",Q129)+2),MID(Q129,FIND("+",Q129,FIND("*",Q129)+2),FIND("(",Q129,FIND("*",Q129)+2)-FIND("+",Q129,FIND("*",Q129)+2)),"0")),IF(FIND("-",Q129,FIND("*",Q129)+2)&lt;FIND("(",Q129,FIND("*",Q129)+2),MID(Q129,FIND("-",Q129,FIND("*",Q129)+2),FIND("(",Q129,FIND("*",Q129)+2)-FIND("-",Q129,FIND("*",Q129)+2)),IF(ISERROR(FIND("+",Q129,FIND("*",Q129)+2)),"0",IF(FIND("+",Q129,FIND("*",Q129)+2)&lt;FIND("(",Q129,FIND("*",Q129)+2),MID(Q129,FIND("+",Q129,FIND("*",Q129)+2),FIND("(",Q129,FIND("*",Q129)+2)-FIND("+",Q129,FIND("*",Q129)+2)),"0")))))</f>
        <v/>
      </c>
      <c r="T129" s="24" t="str">
        <f t="shared" ref="T129:T132" si="222" xml:space="preserve"> IF(OR(O129="",O129="Enum"),"", MID(Q129,FIND("(",Q129)+1,FIND(")",Q129)-FIND("(",Q129)-1))</f>
        <v/>
      </c>
      <c r="U129" s="24" t="str">
        <f t="shared" ref="U129:U132" si="223">IF(OR(O129="",O129="Enum"),"", MID(Q129,FIND("{",Q129)+1,FIND(",",Q129)-FIND("{",Q129)-1))</f>
        <v/>
      </c>
      <c r="V129" s="24" t="str">
        <f t="shared" ref="V129:V132" si="224">IF(OR(O129="",O129="Enum"),"",MID(Q129,FIND(",",Q129)+1,FIND("}",Q129)-FIND(",",Q129)-1))</f>
        <v/>
      </c>
      <c r="W129" s="34">
        <v>0</v>
      </c>
      <c r="X129" s="34">
        <v>0</v>
      </c>
      <c r="Y129" s="33"/>
      <c r="Z129" s="33"/>
      <c r="AA129" s="24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4" t="s">
        <v>502</v>
      </c>
      <c r="AO129" s="23"/>
      <c r="AP129" s="23"/>
      <c r="AQ129" s="23"/>
      <c r="AR129" s="5"/>
    </row>
    <row r="130" spans="1:44" ht="28.5" x14ac:dyDescent="0.2">
      <c r="A130" s="23" t="s">
        <v>26</v>
      </c>
      <c r="B130" s="24" t="s">
        <v>29</v>
      </c>
      <c r="C130" s="24" t="s">
        <v>519</v>
      </c>
      <c r="D130" s="24" t="s">
        <v>520</v>
      </c>
      <c r="E130" s="24" t="s">
        <v>19</v>
      </c>
      <c r="F130" s="24">
        <v>10</v>
      </c>
      <c r="G130" s="23" t="str">
        <f t="shared" si="218"/>
        <v/>
      </c>
      <c r="H130" s="24">
        <f t="shared" si="219"/>
        <v>10</v>
      </c>
      <c r="I130" s="24"/>
      <c r="J130" s="48" t="s">
        <v>858</v>
      </c>
      <c r="K130" s="48"/>
      <c r="L130" s="24">
        <v>29</v>
      </c>
      <c r="M130" s="24">
        <v>29</v>
      </c>
      <c r="N130" s="24">
        <v>1</v>
      </c>
      <c r="O130" s="23" t="s">
        <v>36</v>
      </c>
      <c r="P130" s="24" t="s">
        <v>32</v>
      </c>
      <c r="Q130" s="25" t="s">
        <v>514</v>
      </c>
      <c r="R130" s="24" t="str">
        <f t="shared" si="220"/>
        <v/>
      </c>
      <c r="S130" s="24" t="str">
        <f t="shared" si="221"/>
        <v/>
      </c>
      <c r="T130" s="24" t="str">
        <f t="shared" si="222"/>
        <v/>
      </c>
      <c r="U130" s="24" t="str">
        <f t="shared" si="223"/>
        <v/>
      </c>
      <c r="V130" s="24" t="str">
        <f t="shared" si="224"/>
        <v/>
      </c>
      <c r="W130" s="34">
        <v>0</v>
      </c>
      <c r="X130" s="34">
        <v>0</v>
      </c>
      <c r="Y130" s="33"/>
      <c r="Z130" s="33"/>
      <c r="AA130" s="24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4" t="s">
        <v>502</v>
      </c>
      <c r="AO130" s="23"/>
      <c r="AP130" s="23"/>
      <c r="AQ130" s="23"/>
      <c r="AR130" s="5"/>
    </row>
    <row r="131" spans="1:44" ht="28.5" x14ac:dyDescent="0.2">
      <c r="A131" s="23" t="s">
        <v>26</v>
      </c>
      <c r="B131" s="24" t="s">
        <v>29</v>
      </c>
      <c r="C131" s="24" t="s">
        <v>519</v>
      </c>
      <c r="D131" s="24" t="s">
        <v>520</v>
      </c>
      <c r="E131" s="24" t="s">
        <v>19</v>
      </c>
      <c r="F131" s="24">
        <v>10</v>
      </c>
      <c r="G131" s="23" t="str">
        <f t="shared" si="218"/>
        <v/>
      </c>
      <c r="H131" s="24">
        <f t="shared" si="219"/>
        <v>10</v>
      </c>
      <c r="I131" s="24"/>
      <c r="J131" s="48" t="s">
        <v>859</v>
      </c>
      <c r="K131" s="48"/>
      <c r="L131" s="24">
        <v>30</v>
      </c>
      <c r="M131" s="24">
        <v>30</v>
      </c>
      <c r="N131" s="24">
        <v>1</v>
      </c>
      <c r="O131" s="23" t="s">
        <v>36</v>
      </c>
      <c r="P131" s="24" t="s">
        <v>32</v>
      </c>
      <c r="Q131" s="25" t="s">
        <v>515</v>
      </c>
      <c r="R131" s="24" t="str">
        <f t="shared" si="220"/>
        <v/>
      </c>
      <c r="S131" s="24" t="str">
        <f t="shared" si="221"/>
        <v/>
      </c>
      <c r="T131" s="24" t="str">
        <f t="shared" si="222"/>
        <v/>
      </c>
      <c r="U131" s="24" t="str">
        <f t="shared" si="223"/>
        <v/>
      </c>
      <c r="V131" s="24" t="str">
        <f t="shared" si="224"/>
        <v/>
      </c>
      <c r="W131" s="34">
        <v>0</v>
      </c>
      <c r="X131" s="34">
        <v>0</v>
      </c>
      <c r="Y131" s="33"/>
      <c r="Z131" s="33"/>
      <c r="AA131" s="24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4" t="s">
        <v>502</v>
      </c>
      <c r="AO131" s="23"/>
      <c r="AP131" s="23"/>
      <c r="AQ131" s="23"/>
      <c r="AR131" s="5"/>
    </row>
    <row r="132" spans="1:44" ht="28.5" x14ac:dyDescent="0.2">
      <c r="A132" s="23" t="s">
        <v>26</v>
      </c>
      <c r="B132" s="24" t="s">
        <v>29</v>
      </c>
      <c r="C132" s="24" t="s">
        <v>519</v>
      </c>
      <c r="D132" s="24" t="s">
        <v>520</v>
      </c>
      <c r="E132" s="24" t="s">
        <v>19</v>
      </c>
      <c r="F132" s="24">
        <v>10</v>
      </c>
      <c r="G132" s="23" t="str">
        <f t="shared" si="218"/>
        <v/>
      </c>
      <c r="H132" s="24">
        <f t="shared" si="219"/>
        <v>10</v>
      </c>
      <c r="I132" s="24"/>
      <c r="J132" s="48" t="s">
        <v>860</v>
      </c>
      <c r="K132" s="48"/>
      <c r="L132" s="24">
        <v>31</v>
      </c>
      <c r="M132" s="24">
        <v>31</v>
      </c>
      <c r="N132" s="24">
        <v>1</v>
      </c>
      <c r="O132" s="23" t="s">
        <v>36</v>
      </c>
      <c r="P132" s="24" t="s">
        <v>32</v>
      </c>
      <c r="Q132" s="25" t="s">
        <v>515</v>
      </c>
      <c r="R132" s="24" t="str">
        <f t="shared" si="220"/>
        <v/>
      </c>
      <c r="S132" s="24" t="str">
        <f t="shared" si="221"/>
        <v/>
      </c>
      <c r="T132" s="24" t="str">
        <f t="shared" si="222"/>
        <v/>
      </c>
      <c r="U132" s="24" t="str">
        <f t="shared" si="223"/>
        <v/>
      </c>
      <c r="V132" s="24" t="str">
        <f t="shared" si="224"/>
        <v/>
      </c>
      <c r="W132" s="34">
        <v>0</v>
      </c>
      <c r="X132" s="34">
        <v>0</v>
      </c>
      <c r="Y132" s="33"/>
      <c r="Z132" s="33"/>
      <c r="AA132" s="24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4" t="s">
        <v>502</v>
      </c>
      <c r="AO132" s="23"/>
      <c r="AP132" s="23"/>
      <c r="AQ132" s="23"/>
      <c r="AR132" s="5"/>
    </row>
    <row r="133" spans="1:44" ht="42.75" x14ac:dyDescent="0.2">
      <c r="A133" s="23" t="s">
        <v>26</v>
      </c>
      <c r="B133" s="24" t="s">
        <v>29</v>
      </c>
      <c r="C133" s="24" t="s">
        <v>863</v>
      </c>
      <c r="D133" s="24" t="s">
        <v>520</v>
      </c>
      <c r="E133" s="24" t="s">
        <v>19</v>
      </c>
      <c r="F133" s="24">
        <v>10</v>
      </c>
      <c r="G133" s="23" t="str">
        <f t="shared" ref="G133:G134" si="225">IF(OR(E133="Periodic",E133="NMM",E133="DiagResponse",E133="DiagRequest"),"",IF(E133="Event",IF(ISERROR(FIND("/",F133)),IF(F133="","",F133),MID(F133,1,FIND("/",F133)-1)),IF(ISERROR(FIND("POE",E133)),"",IF(F133="","",MID(F133,1,FIND("/",F133)-1)))))</f>
        <v/>
      </c>
      <c r="H133" s="24">
        <f t="shared" ref="H133:H134" si="226">IF(OR(E133="",E133="NMM",E133="Event",E133="DiagMsgResponse",E133="DiagMsgRequest"),"",IF(OR(E133="POE",E133="Periodic"),IF(ISERROR(FIND("/",F133)),IF(F133="","", F133),RIGHT(F133,LEN(F133)-FIND("/",F133)))))</f>
        <v>10</v>
      </c>
      <c r="I133" s="24"/>
      <c r="J133" s="48" t="s">
        <v>861</v>
      </c>
      <c r="K133" s="48"/>
      <c r="L133" s="24" t="s">
        <v>516</v>
      </c>
      <c r="M133" s="24">
        <v>40</v>
      </c>
      <c r="N133" s="24">
        <v>8</v>
      </c>
      <c r="O133" s="23" t="s">
        <v>53</v>
      </c>
      <c r="P133" s="24" t="s">
        <v>32</v>
      </c>
      <c r="Q133" s="25" t="s">
        <v>517</v>
      </c>
      <c r="R133" s="24" t="str">
        <f t="shared" ref="R133:R134" si="227">IF(OR(O133="",O133="Enum"),"",MID(Q133,FIND("*",Q133)+1,IF(ISERROR(FIND("+",Q133,FIND("*",Q133)+2)),IF(ISERROR(FIND("-",Q133,FIND("*",Q133)+2)),IF(ISERROR(FIND("(",Q133,FIND("*",Q133)+2)),"Error",FIND("(",Q133,FIND("*",Q133)+2)-FIND("*",Q133)-1),IF(FIND("-",Q133,FIND("*",Q133)+2)&lt;FIND("(",Q133,FIND("*",Q133)+2),FIND("-",Q133,FIND("*",Q133)+2)-FIND("*",Q133)-1,FIND("(",Q133,FIND("*",Q133)+2)-FIND("*",Q133)-1)),IF(FIND("+",Q133,FIND("*",Q133)+2)&lt;FIND("(",Q133,FIND("*",Q133)+2),FIND("+",Q133,FIND("*",Q133)+2)-FIND("*",Q133)-1,IF(ISERROR(FIND("-",Q133,FIND("*",Q133)+2)),IF(ISERROR(FIND("(",Q133,FIND("*",Q133)+2)),"Error",FIND("(",Q133,FIND("*",Q133)+2)-FIND("*",Q133)-1),IF(FIND("-",Q133,FIND("*",Q133)+2)&lt;FIND("(",Q133,FIND("*",Q133)+2),FIND("-",Q133,FIND("*",Q133)+2)-FIND("*",Q133)-1,FIND("(",Q133,FIND("*",Q133)+2)-FIND("*",Q133)-1))))))</f>
        <v>1</v>
      </c>
      <c r="S133" s="24" t="str">
        <f t="shared" ref="S133:S134" si="228">IF(OR(O133="",O133="Enum"), "",IF(ISERROR(FIND("-",Q133,FIND("*",Q133)+2)),IF(ISERROR(FIND("+",Q133,FIND("*",Q133)+2)),"0",IF(FIND("+",Q133,FIND("*",Q133)+2)&lt;FIND("(",Q133,FIND("*",Q133)+2),MID(Q133,FIND("+",Q133,FIND("*",Q133)+2),FIND("(",Q133,FIND("*",Q133)+2)-FIND("+",Q133,FIND("*",Q133)+2)),"0")),IF(FIND("-",Q133,FIND("*",Q133)+2)&lt;FIND("(",Q133,FIND("*",Q133)+2),MID(Q133,FIND("-",Q133,FIND("*",Q133)+2),FIND("(",Q133,FIND("*",Q133)+2)-FIND("-",Q133,FIND("*",Q133)+2)),IF(ISERROR(FIND("+",Q133,FIND("*",Q133)+2)),"0",IF(FIND("+",Q133,FIND("*",Q133)+2)&lt;FIND("(",Q133,FIND("*",Q133)+2),MID(Q133,FIND("+",Q133,FIND("*",Q133)+2),FIND("(",Q133,FIND("*",Q133)+2)-FIND("+",Q133,FIND("*",Q133)+2)),"0")))))</f>
        <v>0</v>
      </c>
      <c r="T133" s="24" t="str">
        <f t="shared" ref="T133:T134" si="229" xml:space="preserve"> IF(OR(O133="",O133="Enum"),"", MID(Q133,FIND("(",Q133)+1,FIND(")",Q133)-FIND("(",Q133)-1))</f>
        <v>/</v>
      </c>
      <c r="U133" s="24" t="str">
        <f t="shared" ref="U133:U134" si="230">IF(OR(O133="",O133="Enum"),"", MID(Q133,FIND("{",Q133)+1,FIND(",",Q133)-FIND("{",Q133)-1))</f>
        <v>0</v>
      </c>
      <c r="V133" s="24" t="str">
        <f t="shared" ref="V133:V134" si="231">IF(OR(O133="",O133="Enum"),"",MID(Q133,FIND(",",Q133)+1,FIND("}",Q133)-FIND(",",Q133)-1))</f>
        <v>255</v>
      </c>
      <c r="W133" s="34">
        <v>0</v>
      </c>
      <c r="X133" s="34">
        <v>0</v>
      </c>
      <c r="Y133" s="33"/>
      <c r="Z133" s="33"/>
      <c r="AA133" s="24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4" t="s">
        <v>502</v>
      </c>
      <c r="AO133" s="23"/>
      <c r="AP133" s="23"/>
      <c r="AQ133" s="23"/>
      <c r="AR133" s="5"/>
    </row>
    <row r="134" spans="1:44" ht="42.75" x14ac:dyDescent="0.2">
      <c r="A134" s="23" t="s">
        <v>26</v>
      </c>
      <c r="B134" s="24" t="s">
        <v>29</v>
      </c>
      <c r="C134" s="24" t="s">
        <v>519</v>
      </c>
      <c r="D134" s="24" t="s">
        <v>520</v>
      </c>
      <c r="E134" s="24" t="s">
        <v>19</v>
      </c>
      <c r="F134" s="24">
        <v>10</v>
      </c>
      <c r="G134" s="23" t="str">
        <f t="shared" si="225"/>
        <v/>
      </c>
      <c r="H134" s="24">
        <f t="shared" si="226"/>
        <v>10</v>
      </c>
      <c r="I134" s="24"/>
      <c r="J134" s="48" t="s">
        <v>862</v>
      </c>
      <c r="K134" s="48"/>
      <c r="L134" s="24" t="s">
        <v>518</v>
      </c>
      <c r="M134" s="24">
        <v>56</v>
      </c>
      <c r="N134" s="24">
        <v>8</v>
      </c>
      <c r="O134" s="23" t="s">
        <v>53</v>
      </c>
      <c r="P134" s="24" t="s">
        <v>32</v>
      </c>
      <c r="Q134" s="25" t="s">
        <v>517</v>
      </c>
      <c r="R134" s="24" t="str">
        <f t="shared" si="227"/>
        <v>1</v>
      </c>
      <c r="S134" s="24" t="str">
        <f t="shared" si="228"/>
        <v>0</v>
      </c>
      <c r="T134" s="24" t="str">
        <f t="shared" si="229"/>
        <v>/</v>
      </c>
      <c r="U134" s="24" t="str">
        <f t="shared" si="230"/>
        <v>0</v>
      </c>
      <c r="V134" s="24" t="str">
        <f t="shared" si="231"/>
        <v>255</v>
      </c>
      <c r="W134" s="34">
        <v>0</v>
      </c>
      <c r="X134" s="34">
        <v>0</v>
      </c>
      <c r="Y134" s="33"/>
      <c r="Z134" s="33"/>
      <c r="AA134" s="24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4" t="s">
        <v>502</v>
      </c>
      <c r="AO134" s="23"/>
      <c r="AP134" s="23"/>
      <c r="AQ134" s="23"/>
      <c r="AR134" s="5"/>
    </row>
    <row r="135" spans="1:44" ht="28.5" x14ac:dyDescent="0.2">
      <c r="A135" s="23" t="s">
        <v>260</v>
      </c>
      <c r="B135" s="24" t="s">
        <v>101</v>
      </c>
      <c r="C135" s="24" t="s">
        <v>105</v>
      </c>
      <c r="D135" s="24" t="s">
        <v>505</v>
      </c>
      <c r="E135" s="24" t="s">
        <v>106</v>
      </c>
      <c r="F135" s="24" t="s">
        <v>107</v>
      </c>
      <c r="G135" s="23" t="str">
        <f t="shared" si="211"/>
        <v>50</v>
      </c>
      <c r="H135" s="24" t="str">
        <f t="shared" si="212"/>
        <v>1000</v>
      </c>
      <c r="I135" s="24"/>
      <c r="J135" s="48" t="s">
        <v>309</v>
      </c>
      <c r="K135" s="48"/>
      <c r="L135" s="24">
        <v>0</v>
      </c>
      <c r="M135" s="24">
        <v>0</v>
      </c>
      <c r="N135" s="24">
        <v>1</v>
      </c>
      <c r="O135" s="23" t="s">
        <v>36</v>
      </c>
      <c r="P135" s="24" t="s">
        <v>92</v>
      </c>
      <c r="Q135" s="25" t="s">
        <v>108</v>
      </c>
      <c r="R135" s="24" t="str">
        <f t="shared" si="213"/>
        <v/>
      </c>
      <c r="S135" s="24" t="str">
        <f t="shared" si="214"/>
        <v/>
      </c>
      <c r="T135" s="24" t="str">
        <f t="shared" si="215"/>
        <v/>
      </c>
      <c r="U135" s="24" t="str">
        <f t="shared" si="216"/>
        <v/>
      </c>
      <c r="V135" s="24" t="str">
        <f t="shared" si="217"/>
        <v/>
      </c>
      <c r="W135" s="24"/>
      <c r="X135" s="24"/>
      <c r="Y135" s="33"/>
      <c r="Z135" s="33"/>
      <c r="AA135" s="24" t="s">
        <v>583</v>
      </c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 t="s">
        <v>502</v>
      </c>
      <c r="AO135" s="23"/>
      <c r="AP135" s="23"/>
      <c r="AQ135" s="23"/>
      <c r="AR135" s="5"/>
    </row>
    <row r="136" spans="1:44" ht="28.5" x14ac:dyDescent="0.2">
      <c r="A136" s="23" t="s">
        <v>260</v>
      </c>
      <c r="B136" s="24" t="s">
        <v>101</v>
      </c>
      <c r="C136" s="24" t="s">
        <v>105</v>
      </c>
      <c r="D136" s="24" t="s">
        <v>505</v>
      </c>
      <c r="E136" s="24" t="s">
        <v>106</v>
      </c>
      <c r="F136" s="24" t="s">
        <v>107</v>
      </c>
      <c r="G136" s="23" t="str">
        <f t="shared" si="211"/>
        <v>50</v>
      </c>
      <c r="H136" s="24" t="str">
        <f t="shared" si="212"/>
        <v>1000</v>
      </c>
      <c r="I136" s="24"/>
      <c r="J136" s="48" t="s">
        <v>310</v>
      </c>
      <c r="K136" s="48"/>
      <c r="L136" s="24">
        <v>1</v>
      </c>
      <c r="M136" s="24">
        <v>1</v>
      </c>
      <c r="N136" s="24">
        <v>1</v>
      </c>
      <c r="O136" s="23" t="s">
        <v>36</v>
      </c>
      <c r="P136" s="24" t="s">
        <v>92</v>
      </c>
      <c r="Q136" s="25" t="s">
        <v>108</v>
      </c>
      <c r="R136" s="24" t="str">
        <f t="shared" si="213"/>
        <v/>
      </c>
      <c r="S136" s="24" t="str">
        <f t="shared" si="214"/>
        <v/>
      </c>
      <c r="T136" s="24" t="str">
        <f t="shared" si="215"/>
        <v/>
      </c>
      <c r="U136" s="24" t="str">
        <f t="shared" si="216"/>
        <v/>
      </c>
      <c r="V136" s="24" t="str">
        <f t="shared" si="217"/>
        <v/>
      </c>
      <c r="W136" s="24"/>
      <c r="X136" s="24"/>
      <c r="Y136" s="33"/>
      <c r="Z136" s="33"/>
      <c r="AA136" s="24" t="s">
        <v>583</v>
      </c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 t="s">
        <v>502</v>
      </c>
      <c r="AO136" s="23"/>
      <c r="AP136" s="23"/>
      <c r="AQ136" s="23"/>
      <c r="AR136" s="5"/>
    </row>
    <row r="137" spans="1:44" ht="28.5" x14ac:dyDescent="0.2">
      <c r="A137" s="23" t="s">
        <v>260</v>
      </c>
      <c r="B137" s="24" t="s">
        <v>101</v>
      </c>
      <c r="C137" s="24" t="s">
        <v>105</v>
      </c>
      <c r="D137" s="24" t="s">
        <v>505</v>
      </c>
      <c r="E137" s="24" t="s">
        <v>106</v>
      </c>
      <c r="F137" s="24" t="s">
        <v>107</v>
      </c>
      <c r="G137" s="23" t="str">
        <f t="shared" si="211"/>
        <v>50</v>
      </c>
      <c r="H137" s="24" t="str">
        <f t="shared" si="212"/>
        <v>1000</v>
      </c>
      <c r="I137" s="24"/>
      <c r="J137" s="48" t="s">
        <v>311</v>
      </c>
      <c r="K137" s="48"/>
      <c r="L137" s="24">
        <v>2</v>
      </c>
      <c r="M137" s="24">
        <v>2</v>
      </c>
      <c r="N137" s="24">
        <v>1</v>
      </c>
      <c r="O137" s="23" t="s">
        <v>36</v>
      </c>
      <c r="P137" s="24" t="s">
        <v>92</v>
      </c>
      <c r="Q137" s="25" t="s">
        <v>108</v>
      </c>
      <c r="R137" s="24" t="str">
        <f t="shared" si="213"/>
        <v/>
      </c>
      <c r="S137" s="24" t="str">
        <f t="shared" si="214"/>
        <v/>
      </c>
      <c r="T137" s="24" t="str">
        <f t="shared" si="215"/>
        <v/>
      </c>
      <c r="U137" s="24" t="str">
        <f t="shared" si="216"/>
        <v/>
      </c>
      <c r="V137" s="24" t="str">
        <f t="shared" si="217"/>
        <v/>
      </c>
      <c r="W137" s="24"/>
      <c r="X137" s="24"/>
      <c r="Y137" s="33"/>
      <c r="Z137" s="33"/>
      <c r="AA137" s="24" t="s">
        <v>583</v>
      </c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 t="s">
        <v>502</v>
      </c>
      <c r="AO137" s="23"/>
      <c r="AP137" s="23"/>
      <c r="AQ137" s="23"/>
      <c r="AR137" s="5"/>
    </row>
    <row r="138" spans="1:44" ht="28.5" x14ac:dyDescent="0.2">
      <c r="A138" s="23" t="s">
        <v>260</v>
      </c>
      <c r="B138" s="24" t="s">
        <v>101</v>
      </c>
      <c r="C138" s="24" t="s">
        <v>105</v>
      </c>
      <c r="D138" s="24" t="s">
        <v>505</v>
      </c>
      <c r="E138" s="24" t="s">
        <v>106</v>
      </c>
      <c r="F138" s="24" t="s">
        <v>107</v>
      </c>
      <c r="G138" s="23" t="str">
        <f t="shared" si="211"/>
        <v>50</v>
      </c>
      <c r="H138" s="24" t="str">
        <f t="shared" si="212"/>
        <v>1000</v>
      </c>
      <c r="I138" s="24"/>
      <c r="J138" s="48" t="s">
        <v>312</v>
      </c>
      <c r="K138" s="48"/>
      <c r="L138" s="24">
        <v>3</v>
      </c>
      <c r="M138" s="24">
        <v>3</v>
      </c>
      <c r="N138" s="24">
        <v>1</v>
      </c>
      <c r="O138" s="23" t="s">
        <v>36</v>
      </c>
      <c r="P138" s="24" t="s">
        <v>92</v>
      </c>
      <c r="Q138" s="25" t="s">
        <v>108</v>
      </c>
      <c r="R138" s="24" t="str">
        <f t="shared" si="213"/>
        <v/>
      </c>
      <c r="S138" s="24" t="str">
        <f t="shared" si="214"/>
        <v/>
      </c>
      <c r="T138" s="24" t="str">
        <f t="shared" si="215"/>
        <v/>
      </c>
      <c r="U138" s="24" t="str">
        <f t="shared" si="216"/>
        <v/>
      </c>
      <c r="V138" s="24" t="str">
        <f t="shared" si="217"/>
        <v/>
      </c>
      <c r="W138" s="24"/>
      <c r="X138" s="24"/>
      <c r="Y138" s="33"/>
      <c r="Z138" s="33"/>
      <c r="AA138" s="24" t="s">
        <v>583</v>
      </c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 t="s">
        <v>502</v>
      </c>
      <c r="AO138" s="23"/>
      <c r="AP138" s="23"/>
      <c r="AQ138" s="23"/>
      <c r="AR138" s="5"/>
    </row>
    <row r="139" spans="1:44" ht="28.5" x14ac:dyDescent="0.2">
      <c r="A139" s="23" t="s">
        <v>260</v>
      </c>
      <c r="B139" s="24" t="s">
        <v>101</v>
      </c>
      <c r="C139" s="24" t="s">
        <v>105</v>
      </c>
      <c r="D139" s="24" t="s">
        <v>505</v>
      </c>
      <c r="E139" s="24" t="s">
        <v>106</v>
      </c>
      <c r="F139" s="24" t="s">
        <v>107</v>
      </c>
      <c r="G139" s="23" t="str">
        <f t="shared" si="211"/>
        <v>50</v>
      </c>
      <c r="H139" s="24" t="str">
        <f t="shared" si="212"/>
        <v>1000</v>
      </c>
      <c r="I139" s="24"/>
      <c r="J139" s="48" t="s">
        <v>313</v>
      </c>
      <c r="K139" s="48"/>
      <c r="L139" s="24">
        <v>4</v>
      </c>
      <c r="M139" s="24">
        <v>4</v>
      </c>
      <c r="N139" s="24">
        <v>1</v>
      </c>
      <c r="O139" s="23" t="s">
        <v>36</v>
      </c>
      <c r="P139" s="24" t="s">
        <v>92</v>
      </c>
      <c r="Q139" s="25" t="s">
        <v>108</v>
      </c>
      <c r="R139" s="24" t="str">
        <f t="shared" si="213"/>
        <v/>
      </c>
      <c r="S139" s="24" t="str">
        <f t="shared" si="214"/>
        <v/>
      </c>
      <c r="T139" s="24" t="str">
        <f t="shared" si="215"/>
        <v/>
      </c>
      <c r="U139" s="24" t="str">
        <f t="shared" si="216"/>
        <v/>
      </c>
      <c r="V139" s="24" t="str">
        <f t="shared" si="217"/>
        <v/>
      </c>
      <c r="W139" s="24"/>
      <c r="X139" s="24"/>
      <c r="Y139" s="33"/>
      <c r="Z139" s="33"/>
      <c r="AA139" s="24" t="s">
        <v>583</v>
      </c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 t="s">
        <v>502</v>
      </c>
      <c r="AO139" s="23"/>
      <c r="AP139" s="23"/>
      <c r="AQ139" s="23"/>
      <c r="AR139" s="5"/>
    </row>
    <row r="140" spans="1:44" ht="28.5" x14ac:dyDescent="0.2">
      <c r="A140" s="23" t="s">
        <v>260</v>
      </c>
      <c r="B140" s="24" t="s">
        <v>101</v>
      </c>
      <c r="C140" s="24" t="s">
        <v>105</v>
      </c>
      <c r="D140" s="24" t="s">
        <v>505</v>
      </c>
      <c r="E140" s="24" t="s">
        <v>106</v>
      </c>
      <c r="F140" s="24" t="s">
        <v>107</v>
      </c>
      <c r="G140" s="23" t="str">
        <f t="shared" si="211"/>
        <v>50</v>
      </c>
      <c r="H140" s="24" t="str">
        <f t="shared" si="212"/>
        <v>1000</v>
      </c>
      <c r="I140" s="24"/>
      <c r="J140" s="48" t="s">
        <v>314</v>
      </c>
      <c r="K140" s="48"/>
      <c r="L140" s="24">
        <v>5</v>
      </c>
      <c r="M140" s="24">
        <v>5</v>
      </c>
      <c r="N140" s="24">
        <v>1</v>
      </c>
      <c r="O140" s="23" t="s">
        <v>36</v>
      </c>
      <c r="P140" s="24" t="s">
        <v>92</v>
      </c>
      <c r="Q140" s="25" t="s">
        <v>108</v>
      </c>
      <c r="R140" s="24" t="str">
        <f t="shared" si="213"/>
        <v/>
      </c>
      <c r="S140" s="24" t="str">
        <f t="shared" si="214"/>
        <v/>
      </c>
      <c r="T140" s="24" t="str">
        <f t="shared" si="215"/>
        <v/>
      </c>
      <c r="U140" s="24" t="str">
        <f t="shared" si="216"/>
        <v/>
      </c>
      <c r="V140" s="24" t="str">
        <f t="shared" si="217"/>
        <v/>
      </c>
      <c r="W140" s="24"/>
      <c r="X140" s="24"/>
      <c r="Y140" s="33"/>
      <c r="Z140" s="33"/>
      <c r="AA140" s="24" t="s">
        <v>583</v>
      </c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 t="s">
        <v>502</v>
      </c>
      <c r="AO140" s="23"/>
      <c r="AP140" s="23"/>
      <c r="AQ140" s="23"/>
      <c r="AR140" s="5"/>
    </row>
    <row r="141" spans="1:44" ht="28.5" x14ac:dyDescent="0.2">
      <c r="A141" s="23" t="s">
        <v>260</v>
      </c>
      <c r="B141" s="24" t="s">
        <v>101</v>
      </c>
      <c r="C141" s="24" t="s">
        <v>105</v>
      </c>
      <c r="D141" s="24" t="s">
        <v>505</v>
      </c>
      <c r="E141" s="24" t="s">
        <v>106</v>
      </c>
      <c r="F141" s="24" t="s">
        <v>107</v>
      </c>
      <c r="G141" s="23" t="str">
        <f t="shared" si="211"/>
        <v>50</v>
      </c>
      <c r="H141" s="24" t="str">
        <f t="shared" si="212"/>
        <v>1000</v>
      </c>
      <c r="I141" s="24"/>
      <c r="J141" s="48" t="s">
        <v>315</v>
      </c>
      <c r="K141" s="48"/>
      <c r="L141" s="24">
        <v>6</v>
      </c>
      <c r="M141" s="24">
        <v>6</v>
      </c>
      <c r="N141" s="24">
        <v>1</v>
      </c>
      <c r="O141" s="23" t="s">
        <v>36</v>
      </c>
      <c r="P141" s="24" t="s">
        <v>92</v>
      </c>
      <c r="Q141" s="25" t="s">
        <v>108</v>
      </c>
      <c r="R141" s="24" t="str">
        <f t="shared" si="213"/>
        <v/>
      </c>
      <c r="S141" s="24" t="str">
        <f t="shared" si="214"/>
        <v/>
      </c>
      <c r="T141" s="24" t="str">
        <f t="shared" si="215"/>
        <v/>
      </c>
      <c r="U141" s="24" t="str">
        <f t="shared" si="216"/>
        <v/>
      </c>
      <c r="V141" s="24" t="str">
        <f t="shared" si="217"/>
        <v/>
      </c>
      <c r="W141" s="24"/>
      <c r="X141" s="24"/>
      <c r="Y141" s="33"/>
      <c r="Z141" s="33"/>
      <c r="AA141" s="24" t="s">
        <v>583</v>
      </c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 t="s">
        <v>502</v>
      </c>
      <c r="AO141" s="23"/>
      <c r="AP141" s="23"/>
      <c r="AQ141" s="23"/>
      <c r="AR141" s="5"/>
    </row>
    <row r="142" spans="1:44" ht="28.5" x14ac:dyDescent="0.2">
      <c r="A142" s="23" t="s">
        <v>260</v>
      </c>
      <c r="B142" s="24" t="s">
        <v>101</v>
      </c>
      <c r="C142" s="24" t="s">
        <v>105</v>
      </c>
      <c r="D142" s="24" t="s">
        <v>505</v>
      </c>
      <c r="E142" s="24" t="s">
        <v>106</v>
      </c>
      <c r="F142" s="24" t="s">
        <v>107</v>
      </c>
      <c r="G142" s="23"/>
      <c r="H142" s="24"/>
      <c r="I142" s="24"/>
      <c r="J142" s="48" t="s">
        <v>316</v>
      </c>
      <c r="K142" s="48"/>
      <c r="L142" s="24">
        <v>7</v>
      </c>
      <c r="M142" s="24">
        <v>7</v>
      </c>
      <c r="N142" s="24">
        <v>1</v>
      </c>
      <c r="O142" s="23" t="s">
        <v>36</v>
      </c>
      <c r="P142" s="24" t="s">
        <v>92</v>
      </c>
      <c r="Q142" s="25" t="s">
        <v>108</v>
      </c>
      <c r="R142" s="24" t="str">
        <f t="shared" si="213"/>
        <v/>
      </c>
      <c r="S142" s="24" t="str">
        <f t="shared" si="214"/>
        <v/>
      </c>
      <c r="T142" s="24" t="str">
        <f t="shared" si="215"/>
        <v/>
      </c>
      <c r="U142" s="24" t="str">
        <f t="shared" si="216"/>
        <v/>
      </c>
      <c r="V142" s="24" t="str">
        <f t="shared" si="217"/>
        <v/>
      </c>
      <c r="W142" s="24"/>
      <c r="X142" s="24"/>
      <c r="Y142" s="33"/>
      <c r="Z142" s="33"/>
      <c r="AA142" s="24" t="s">
        <v>583</v>
      </c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 t="s">
        <v>502</v>
      </c>
      <c r="AO142" s="23"/>
      <c r="AP142" s="23"/>
      <c r="AQ142" s="23"/>
      <c r="AR142" s="5"/>
    </row>
    <row r="143" spans="1:44" ht="28.5" x14ac:dyDescent="0.2">
      <c r="A143" s="23" t="s">
        <v>260</v>
      </c>
      <c r="B143" s="24" t="s">
        <v>101</v>
      </c>
      <c r="C143" s="24" t="s">
        <v>105</v>
      </c>
      <c r="D143" s="24" t="s">
        <v>505</v>
      </c>
      <c r="E143" s="24" t="s">
        <v>106</v>
      </c>
      <c r="F143" s="24" t="s">
        <v>107</v>
      </c>
      <c r="G143" s="23"/>
      <c r="H143" s="24"/>
      <c r="I143" s="24"/>
      <c r="J143" s="48" t="s">
        <v>317</v>
      </c>
      <c r="K143" s="48"/>
      <c r="L143" s="24">
        <v>8</v>
      </c>
      <c r="M143" s="24">
        <v>8</v>
      </c>
      <c r="N143" s="24">
        <v>1</v>
      </c>
      <c r="O143" s="23" t="s">
        <v>36</v>
      </c>
      <c r="P143" s="24" t="s">
        <v>92</v>
      </c>
      <c r="Q143" s="25" t="s">
        <v>108</v>
      </c>
      <c r="R143" s="24" t="str">
        <f t="shared" si="213"/>
        <v/>
      </c>
      <c r="S143" s="24" t="str">
        <f t="shared" si="214"/>
        <v/>
      </c>
      <c r="T143" s="24" t="str">
        <f t="shared" si="215"/>
        <v/>
      </c>
      <c r="U143" s="24" t="str">
        <f t="shared" si="216"/>
        <v/>
      </c>
      <c r="V143" s="24" t="str">
        <f t="shared" si="217"/>
        <v/>
      </c>
      <c r="W143" s="24"/>
      <c r="X143" s="24"/>
      <c r="Y143" s="33"/>
      <c r="Z143" s="33"/>
      <c r="AA143" s="24" t="s">
        <v>583</v>
      </c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 t="s">
        <v>502</v>
      </c>
      <c r="AO143" s="23"/>
      <c r="AP143" s="23"/>
      <c r="AQ143" s="23"/>
      <c r="AR143" s="5"/>
    </row>
    <row r="144" spans="1:44" ht="28.5" x14ac:dyDescent="0.2">
      <c r="A144" s="23" t="s">
        <v>260</v>
      </c>
      <c r="B144" s="24" t="s">
        <v>101</v>
      </c>
      <c r="C144" s="24" t="s">
        <v>105</v>
      </c>
      <c r="D144" s="24" t="s">
        <v>505</v>
      </c>
      <c r="E144" s="24" t="s">
        <v>106</v>
      </c>
      <c r="F144" s="24" t="s">
        <v>107</v>
      </c>
      <c r="G144" s="23"/>
      <c r="H144" s="24"/>
      <c r="I144" s="24"/>
      <c r="J144" s="48" t="s">
        <v>318</v>
      </c>
      <c r="K144" s="48"/>
      <c r="L144" s="24">
        <v>9</v>
      </c>
      <c r="M144" s="24">
        <v>9</v>
      </c>
      <c r="N144" s="24">
        <v>1</v>
      </c>
      <c r="O144" s="23" t="s">
        <v>36</v>
      </c>
      <c r="P144" s="24" t="s">
        <v>92</v>
      </c>
      <c r="Q144" s="25" t="s">
        <v>108</v>
      </c>
      <c r="R144" s="24" t="str">
        <f t="shared" si="213"/>
        <v/>
      </c>
      <c r="S144" s="24" t="str">
        <f t="shared" si="214"/>
        <v/>
      </c>
      <c r="T144" s="24" t="str">
        <f t="shared" si="215"/>
        <v/>
      </c>
      <c r="U144" s="24" t="str">
        <f t="shared" si="216"/>
        <v/>
      </c>
      <c r="V144" s="24" t="str">
        <f t="shared" si="217"/>
        <v/>
      </c>
      <c r="W144" s="24"/>
      <c r="X144" s="24"/>
      <c r="Y144" s="33"/>
      <c r="Z144" s="33"/>
      <c r="AA144" s="24" t="s">
        <v>583</v>
      </c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 t="s">
        <v>502</v>
      </c>
      <c r="AO144" s="23"/>
      <c r="AP144" s="23"/>
      <c r="AQ144" s="23"/>
      <c r="AR144" s="5"/>
    </row>
    <row r="145" spans="1:44" ht="28.5" x14ac:dyDescent="0.2">
      <c r="A145" s="23" t="s">
        <v>260</v>
      </c>
      <c r="B145" s="24" t="s">
        <v>101</v>
      </c>
      <c r="C145" s="24" t="s">
        <v>105</v>
      </c>
      <c r="D145" s="24" t="s">
        <v>505</v>
      </c>
      <c r="E145" s="24" t="s">
        <v>106</v>
      </c>
      <c r="F145" s="24" t="s">
        <v>107</v>
      </c>
      <c r="G145" s="23"/>
      <c r="H145" s="24"/>
      <c r="I145" s="24"/>
      <c r="J145" s="48" t="s">
        <v>319</v>
      </c>
      <c r="K145" s="48"/>
      <c r="L145" s="24">
        <v>10</v>
      </c>
      <c r="M145" s="24">
        <v>10</v>
      </c>
      <c r="N145" s="24">
        <v>1</v>
      </c>
      <c r="O145" s="23" t="s">
        <v>36</v>
      </c>
      <c r="P145" s="24" t="s">
        <v>92</v>
      </c>
      <c r="Q145" s="25" t="s">
        <v>108</v>
      </c>
      <c r="R145" s="24" t="str">
        <f t="shared" si="213"/>
        <v/>
      </c>
      <c r="S145" s="24" t="str">
        <f t="shared" si="214"/>
        <v/>
      </c>
      <c r="T145" s="24" t="str">
        <f t="shared" si="215"/>
        <v/>
      </c>
      <c r="U145" s="24" t="str">
        <f t="shared" si="216"/>
        <v/>
      </c>
      <c r="V145" s="24" t="str">
        <f t="shared" si="217"/>
        <v/>
      </c>
      <c r="W145" s="24"/>
      <c r="X145" s="24"/>
      <c r="Y145" s="33"/>
      <c r="Z145" s="33"/>
      <c r="AA145" s="24" t="s">
        <v>583</v>
      </c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 t="s">
        <v>502</v>
      </c>
      <c r="AO145" s="23"/>
      <c r="AP145" s="23"/>
      <c r="AQ145" s="23"/>
      <c r="AR145" s="5"/>
    </row>
    <row r="146" spans="1:44" ht="28.5" x14ac:dyDescent="0.2">
      <c r="A146" s="23" t="s">
        <v>260</v>
      </c>
      <c r="B146" s="24" t="s">
        <v>101</v>
      </c>
      <c r="C146" s="24" t="s">
        <v>105</v>
      </c>
      <c r="D146" s="24" t="s">
        <v>505</v>
      </c>
      <c r="E146" s="24" t="s">
        <v>106</v>
      </c>
      <c r="F146" s="24" t="s">
        <v>107</v>
      </c>
      <c r="G146" s="23"/>
      <c r="H146" s="24"/>
      <c r="I146" s="24"/>
      <c r="J146" s="48" t="s">
        <v>320</v>
      </c>
      <c r="K146" s="48"/>
      <c r="L146" s="24">
        <v>11</v>
      </c>
      <c r="M146" s="24">
        <v>11</v>
      </c>
      <c r="N146" s="24">
        <v>1</v>
      </c>
      <c r="O146" s="23" t="s">
        <v>36</v>
      </c>
      <c r="P146" s="24" t="s">
        <v>92</v>
      </c>
      <c r="Q146" s="25" t="s">
        <v>108</v>
      </c>
      <c r="R146" s="24" t="str">
        <f t="shared" si="213"/>
        <v/>
      </c>
      <c r="S146" s="24" t="str">
        <f t="shared" si="214"/>
        <v/>
      </c>
      <c r="T146" s="24" t="str">
        <f t="shared" si="215"/>
        <v/>
      </c>
      <c r="U146" s="24" t="str">
        <f t="shared" si="216"/>
        <v/>
      </c>
      <c r="V146" s="24" t="str">
        <f t="shared" si="217"/>
        <v/>
      </c>
      <c r="W146" s="24"/>
      <c r="X146" s="24"/>
      <c r="Y146" s="33"/>
      <c r="Z146" s="33"/>
      <c r="AA146" s="24" t="s">
        <v>583</v>
      </c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 t="s">
        <v>502</v>
      </c>
      <c r="AO146" s="23"/>
      <c r="AP146" s="23"/>
      <c r="AQ146" s="23"/>
      <c r="AR146" s="5"/>
    </row>
    <row r="147" spans="1:44" ht="28.5" x14ac:dyDescent="0.2">
      <c r="A147" s="23" t="s">
        <v>260</v>
      </c>
      <c r="B147" s="24" t="s">
        <v>101</v>
      </c>
      <c r="C147" s="24" t="s">
        <v>105</v>
      </c>
      <c r="D147" s="24" t="s">
        <v>505</v>
      </c>
      <c r="E147" s="24" t="s">
        <v>106</v>
      </c>
      <c r="F147" s="24" t="s">
        <v>107</v>
      </c>
      <c r="G147" s="23"/>
      <c r="H147" s="24"/>
      <c r="I147" s="24"/>
      <c r="J147" s="48" t="s">
        <v>321</v>
      </c>
      <c r="K147" s="48"/>
      <c r="L147" s="24">
        <v>12</v>
      </c>
      <c r="M147" s="24">
        <v>12</v>
      </c>
      <c r="N147" s="24">
        <v>1</v>
      </c>
      <c r="O147" s="23" t="s">
        <v>36</v>
      </c>
      <c r="P147" s="24" t="s">
        <v>92</v>
      </c>
      <c r="Q147" s="25" t="s">
        <v>109</v>
      </c>
      <c r="R147" s="24" t="str">
        <f t="shared" si="213"/>
        <v/>
      </c>
      <c r="S147" s="24" t="str">
        <f t="shared" si="214"/>
        <v/>
      </c>
      <c r="T147" s="24" t="str">
        <f t="shared" si="215"/>
        <v/>
      </c>
      <c r="U147" s="24" t="str">
        <f t="shared" si="216"/>
        <v/>
      </c>
      <c r="V147" s="24" t="str">
        <f t="shared" si="217"/>
        <v/>
      </c>
      <c r="W147" s="24"/>
      <c r="X147" s="24"/>
      <c r="Y147" s="33"/>
      <c r="Z147" s="33"/>
      <c r="AA147" s="24" t="s">
        <v>583</v>
      </c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 t="s">
        <v>502</v>
      </c>
      <c r="AO147" s="23"/>
      <c r="AP147" s="23"/>
      <c r="AQ147" s="23"/>
      <c r="AR147" s="5"/>
    </row>
    <row r="148" spans="1:44" ht="42.75" x14ac:dyDescent="0.2">
      <c r="A148" s="23" t="s">
        <v>260</v>
      </c>
      <c r="B148" s="24" t="s">
        <v>101</v>
      </c>
      <c r="C148" s="24" t="s">
        <v>105</v>
      </c>
      <c r="D148" s="24" t="s">
        <v>505</v>
      </c>
      <c r="E148" s="24" t="s">
        <v>106</v>
      </c>
      <c r="F148" s="24" t="s">
        <v>107</v>
      </c>
      <c r="G148" s="23"/>
      <c r="H148" s="24"/>
      <c r="I148" s="24"/>
      <c r="J148" s="48" t="s">
        <v>322</v>
      </c>
      <c r="K148" s="48"/>
      <c r="L148" s="24" t="s">
        <v>111</v>
      </c>
      <c r="M148" s="24">
        <v>23</v>
      </c>
      <c r="N148" s="24">
        <v>16</v>
      </c>
      <c r="O148" s="23" t="s">
        <v>53</v>
      </c>
      <c r="P148" s="24" t="s">
        <v>92</v>
      </c>
      <c r="Q148" s="25" t="s">
        <v>110</v>
      </c>
      <c r="R148" s="24" t="str">
        <f t="shared" si="213"/>
        <v>0.1</v>
      </c>
      <c r="S148" s="24" t="str">
        <f t="shared" si="214"/>
        <v>0</v>
      </c>
      <c r="T148" s="24" t="str">
        <f t="shared" si="215"/>
        <v>A</v>
      </c>
      <c r="U148" s="24" t="str">
        <f t="shared" si="216"/>
        <v>0</v>
      </c>
      <c r="V148" s="24" t="str">
        <f t="shared" si="217"/>
        <v>409.5</v>
      </c>
      <c r="W148" s="24">
        <v>0</v>
      </c>
      <c r="X148" s="24">
        <v>0</v>
      </c>
      <c r="Y148" s="33"/>
      <c r="Z148" s="33"/>
      <c r="AA148" s="24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 t="s">
        <v>502</v>
      </c>
      <c r="AO148" s="23"/>
      <c r="AP148" s="23"/>
      <c r="AQ148" s="23"/>
      <c r="AR148" s="5"/>
    </row>
    <row r="149" spans="1:44" ht="42.75" x14ac:dyDescent="0.2">
      <c r="A149" s="23" t="s">
        <v>260</v>
      </c>
      <c r="B149" s="24" t="s">
        <v>101</v>
      </c>
      <c r="C149" s="24" t="s">
        <v>105</v>
      </c>
      <c r="D149" s="24" t="s">
        <v>505</v>
      </c>
      <c r="E149" s="24" t="s">
        <v>106</v>
      </c>
      <c r="F149" s="24" t="s">
        <v>107</v>
      </c>
      <c r="G149" s="23"/>
      <c r="H149" s="24"/>
      <c r="I149" s="24"/>
      <c r="J149" s="48" t="s">
        <v>323</v>
      </c>
      <c r="K149" s="48"/>
      <c r="L149" s="24" t="s">
        <v>43</v>
      </c>
      <c r="M149" s="24">
        <v>39</v>
      </c>
      <c r="N149" s="24">
        <v>8</v>
      </c>
      <c r="O149" s="23" t="s">
        <v>53</v>
      </c>
      <c r="P149" s="24" t="s">
        <v>92</v>
      </c>
      <c r="Q149" s="25" t="s">
        <v>112</v>
      </c>
      <c r="R149" s="24" t="str">
        <f t="shared" si="213"/>
        <v>1</v>
      </c>
      <c r="S149" s="24" t="str">
        <f t="shared" si="214"/>
        <v>-128</v>
      </c>
      <c r="T149" s="24" t="str">
        <f t="shared" si="215"/>
        <v>°C</v>
      </c>
      <c r="U149" s="24" t="str">
        <f t="shared" si="216"/>
        <v>-128</v>
      </c>
      <c r="V149" s="24" t="str">
        <f t="shared" si="217"/>
        <v>127</v>
      </c>
      <c r="W149" s="24">
        <v>0</v>
      </c>
      <c r="X149" s="24">
        <v>0</v>
      </c>
      <c r="Y149" s="33"/>
      <c r="Z149" s="33"/>
      <c r="AA149" s="24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 t="s">
        <v>502</v>
      </c>
      <c r="AO149" s="23"/>
      <c r="AP149" s="23"/>
      <c r="AQ149" s="23"/>
      <c r="AR149" s="5"/>
    </row>
    <row r="150" spans="1:44" ht="42.75" x14ac:dyDescent="0.2">
      <c r="A150" s="23" t="s">
        <v>260</v>
      </c>
      <c r="B150" s="24" t="s">
        <v>101</v>
      </c>
      <c r="C150" s="24" t="s">
        <v>105</v>
      </c>
      <c r="D150" s="24" t="s">
        <v>505</v>
      </c>
      <c r="E150" s="24" t="s">
        <v>106</v>
      </c>
      <c r="F150" s="24" t="s">
        <v>107</v>
      </c>
      <c r="G150" s="23"/>
      <c r="H150" s="24"/>
      <c r="I150" s="24"/>
      <c r="J150" s="48" t="s">
        <v>324</v>
      </c>
      <c r="K150" s="48"/>
      <c r="L150" s="24" t="s">
        <v>113</v>
      </c>
      <c r="M150" s="24">
        <v>47</v>
      </c>
      <c r="N150" s="24">
        <v>8</v>
      </c>
      <c r="O150" s="23" t="s">
        <v>53</v>
      </c>
      <c r="P150" s="24" t="s">
        <v>92</v>
      </c>
      <c r="Q150" s="25" t="s">
        <v>114</v>
      </c>
      <c r="R150" s="24" t="str">
        <f t="shared" si="213"/>
        <v>0.5</v>
      </c>
      <c r="S150" s="24" t="str">
        <f t="shared" si="214"/>
        <v>0</v>
      </c>
      <c r="T150" s="24" t="str">
        <f t="shared" si="215"/>
        <v>%</v>
      </c>
      <c r="U150" s="24" t="str">
        <f t="shared" si="216"/>
        <v>0</v>
      </c>
      <c r="V150" s="24" t="str">
        <f t="shared" si="217"/>
        <v>100</v>
      </c>
      <c r="W150" s="24">
        <v>0</v>
      </c>
      <c r="X150" s="24">
        <v>0</v>
      </c>
      <c r="Y150" s="33"/>
      <c r="Z150" s="33"/>
      <c r="AA150" s="24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 t="s">
        <v>502</v>
      </c>
      <c r="AO150" s="23"/>
      <c r="AP150" s="23"/>
      <c r="AQ150" s="23"/>
      <c r="AR150" s="5"/>
    </row>
    <row r="151" spans="1:44" ht="57" x14ac:dyDescent="0.2">
      <c r="A151" s="23" t="s">
        <v>260</v>
      </c>
      <c r="B151" s="24" t="s">
        <v>101</v>
      </c>
      <c r="C151" s="24" t="s">
        <v>105</v>
      </c>
      <c r="D151" s="24" t="s">
        <v>505</v>
      </c>
      <c r="E151" s="24" t="s">
        <v>106</v>
      </c>
      <c r="F151" s="24" t="s">
        <v>107</v>
      </c>
      <c r="G151" s="23"/>
      <c r="H151" s="24"/>
      <c r="I151" s="24"/>
      <c r="J151" s="48" t="s">
        <v>325</v>
      </c>
      <c r="K151" s="48"/>
      <c r="L151" s="24" t="s">
        <v>115</v>
      </c>
      <c r="M151" s="24">
        <v>49</v>
      </c>
      <c r="N151" s="24">
        <v>2</v>
      </c>
      <c r="O151" s="23" t="s">
        <v>36</v>
      </c>
      <c r="P151" s="24" t="s">
        <v>92</v>
      </c>
      <c r="Q151" s="25" t="s">
        <v>116</v>
      </c>
      <c r="R151" s="24" t="str">
        <f t="shared" si="213"/>
        <v/>
      </c>
      <c r="S151" s="24" t="str">
        <f t="shared" si="214"/>
        <v/>
      </c>
      <c r="T151" s="24" t="str">
        <f t="shared" si="215"/>
        <v/>
      </c>
      <c r="U151" s="24" t="str">
        <f t="shared" si="216"/>
        <v/>
      </c>
      <c r="V151" s="24" t="str">
        <f t="shared" si="217"/>
        <v/>
      </c>
      <c r="W151" s="24"/>
      <c r="X151" s="24"/>
      <c r="Y151" s="33"/>
      <c r="Z151" s="33"/>
      <c r="AA151" s="24" t="s">
        <v>583</v>
      </c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 t="s">
        <v>502</v>
      </c>
      <c r="AO151" s="23"/>
      <c r="AP151" s="23"/>
      <c r="AQ151" s="23"/>
      <c r="AR151" s="5"/>
    </row>
    <row r="152" spans="1:44" ht="57" x14ac:dyDescent="0.2">
      <c r="A152" s="23" t="s">
        <v>260</v>
      </c>
      <c r="B152" s="24" t="s">
        <v>101</v>
      </c>
      <c r="C152" s="24" t="s">
        <v>105</v>
      </c>
      <c r="D152" s="24" t="s">
        <v>505</v>
      </c>
      <c r="E152" s="24" t="s">
        <v>106</v>
      </c>
      <c r="F152" s="24" t="s">
        <v>107</v>
      </c>
      <c r="G152" s="23"/>
      <c r="H152" s="24"/>
      <c r="I152" s="24"/>
      <c r="J152" s="48" t="s">
        <v>326</v>
      </c>
      <c r="K152" s="48"/>
      <c r="L152" s="24" t="s">
        <v>117</v>
      </c>
      <c r="M152" s="24">
        <v>51</v>
      </c>
      <c r="N152" s="24">
        <v>2</v>
      </c>
      <c r="O152" s="23" t="s">
        <v>36</v>
      </c>
      <c r="P152" s="24" t="s">
        <v>92</v>
      </c>
      <c r="Q152" s="25" t="s">
        <v>118</v>
      </c>
      <c r="R152" s="24" t="str">
        <f t="shared" si="213"/>
        <v/>
      </c>
      <c r="S152" s="24" t="str">
        <f t="shared" si="214"/>
        <v/>
      </c>
      <c r="T152" s="24" t="str">
        <f t="shared" si="215"/>
        <v/>
      </c>
      <c r="U152" s="24" t="str">
        <f t="shared" si="216"/>
        <v/>
      </c>
      <c r="V152" s="24" t="str">
        <f t="shared" si="217"/>
        <v/>
      </c>
      <c r="W152" s="24"/>
      <c r="X152" s="24"/>
      <c r="Y152" s="33"/>
      <c r="Z152" s="33"/>
      <c r="AA152" s="24" t="s">
        <v>583</v>
      </c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 t="s">
        <v>502</v>
      </c>
      <c r="AO152" s="23"/>
      <c r="AP152" s="23"/>
      <c r="AQ152" s="23"/>
      <c r="AR152" s="5"/>
    </row>
    <row r="153" spans="1:44" ht="42.75" x14ac:dyDescent="0.2">
      <c r="A153" s="23" t="s">
        <v>260</v>
      </c>
      <c r="B153" s="24" t="s">
        <v>101</v>
      </c>
      <c r="C153" s="24" t="s">
        <v>105</v>
      </c>
      <c r="D153" s="24" t="s">
        <v>505</v>
      </c>
      <c r="E153" s="24" t="s">
        <v>106</v>
      </c>
      <c r="F153" s="24" t="s">
        <v>107</v>
      </c>
      <c r="G153" s="23"/>
      <c r="H153" s="24"/>
      <c r="I153" s="24"/>
      <c r="J153" s="48" t="s">
        <v>327</v>
      </c>
      <c r="K153" s="48"/>
      <c r="L153" s="24" t="s">
        <v>119</v>
      </c>
      <c r="M153" s="24">
        <v>55</v>
      </c>
      <c r="N153" s="24">
        <v>4</v>
      </c>
      <c r="O153" s="23" t="s">
        <v>53</v>
      </c>
      <c r="P153" s="24" t="s">
        <v>92</v>
      </c>
      <c r="Q153" s="25" t="s">
        <v>39</v>
      </c>
      <c r="R153" s="24" t="str">
        <f t="shared" si="213"/>
        <v>1</v>
      </c>
      <c r="S153" s="24" t="str">
        <f t="shared" si="214"/>
        <v>0</v>
      </c>
      <c r="T153" s="24" t="str">
        <f t="shared" si="215"/>
        <v>/</v>
      </c>
      <c r="U153" s="24" t="str">
        <f t="shared" si="216"/>
        <v>0</v>
      </c>
      <c r="V153" s="24" t="str">
        <f t="shared" si="217"/>
        <v>15</v>
      </c>
      <c r="W153" s="24">
        <v>0</v>
      </c>
      <c r="X153" s="24">
        <v>0</v>
      </c>
      <c r="Y153" s="33"/>
      <c r="Z153" s="33"/>
      <c r="AA153" s="24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 t="s">
        <v>502</v>
      </c>
      <c r="AO153" s="23"/>
      <c r="AP153" s="23"/>
      <c r="AQ153" s="23"/>
      <c r="AR153" s="5"/>
    </row>
    <row r="154" spans="1:44" ht="42.75" x14ac:dyDescent="0.2">
      <c r="A154" s="23" t="s">
        <v>260</v>
      </c>
      <c r="B154" s="24" t="s">
        <v>101</v>
      </c>
      <c r="C154" s="24" t="s">
        <v>105</v>
      </c>
      <c r="D154" s="24" t="s">
        <v>505</v>
      </c>
      <c r="E154" s="24" t="s">
        <v>106</v>
      </c>
      <c r="F154" s="24" t="s">
        <v>107</v>
      </c>
      <c r="G154" s="23"/>
      <c r="H154" s="24"/>
      <c r="I154" s="24"/>
      <c r="J154" s="48" t="s">
        <v>328</v>
      </c>
      <c r="K154" s="48"/>
      <c r="L154" s="24" t="s">
        <v>120</v>
      </c>
      <c r="M154" s="24">
        <v>63</v>
      </c>
      <c r="N154" s="24">
        <v>8</v>
      </c>
      <c r="O154" s="23" t="s">
        <v>53</v>
      </c>
      <c r="P154" s="24" t="s">
        <v>92</v>
      </c>
      <c r="Q154" s="25" t="s">
        <v>35</v>
      </c>
      <c r="R154" s="24" t="str">
        <f t="shared" si="213"/>
        <v>1</v>
      </c>
      <c r="S154" s="24" t="str">
        <f t="shared" si="214"/>
        <v>0</v>
      </c>
      <c r="T154" s="24" t="str">
        <f t="shared" si="215"/>
        <v>/</v>
      </c>
      <c r="U154" s="24" t="str">
        <f t="shared" si="216"/>
        <v>0</v>
      </c>
      <c r="V154" s="24" t="str">
        <f t="shared" si="217"/>
        <v>255</v>
      </c>
      <c r="W154" s="24">
        <v>0</v>
      </c>
      <c r="X154" s="24">
        <v>0</v>
      </c>
      <c r="Y154" s="33"/>
      <c r="Z154" s="33"/>
      <c r="AA154" s="24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 t="s">
        <v>502</v>
      </c>
      <c r="AO154" s="23"/>
      <c r="AP154" s="23"/>
      <c r="AQ154" s="23"/>
      <c r="AR154" s="5"/>
    </row>
    <row r="155" spans="1:44" ht="138.75" customHeight="1" x14ac:dyDescent="0.2">
      <c r="A155" s="23" t="s">
        <v>260</v>
      </c>
      <c r="B155" s="24" t="s">
        <v>101</v>
      </c>
      <c r="C155" s="24" t="s">
        <v>503</v>
      </c>
      <c r="D155" s="24" t="s">
        <v>504</v>
      </c>
      <c r="E155" s="24" t="s">
        <v>106</v>
      </c>
      <c r="F155" s="24" t="s">
        <v>107</v>
      </c>
      <c r="G155" s="23"/>
      <c r="H155" s="24"/>
      <c r="I155" s="24"/>
      <c r="J155" s="48" t="s">
        <v>329</v>
      </c>
      <c r="K155" s="48"/>
      <c r="L155" s="27" t="s">
        <v>121</v>
      </c>
      <c r="M155" s="24">
        <v>7</v>
      </c>
      <c r="N155" s="24">
        <v>32</v>
      </c>
      <c r="O155" s="23" t="s">
        <v>36</v>
      </c>
      <c r="P155" s="24" t="s">
        <v>92</v>
      </c>
      <c r="Q155" s="25" t="s">
        <v>555</v>
      </c>
      <c r="R155" s="24" t="str">
        <f t="shared" si="213"/>
        <v/>
      </c>
      <c r="S155" s="24" t="str">
        <f t="shared" si="214"/>
        <v/>
      </c>
      <c r="T155" s="24" t="str">
        <f t="shared" si="215"/>
        <v/>
      </c>
      <c r="U155" s="24" t="str">
        <f t="shared" si="216"/>
        <v/>
      </c>
      <c r="V155" s="24" t="str">
        <f t="shared" si="217"/>
        <v/>
      </c>
      <c r="W155" s="24"/>
      <c r="X155" s="24"/>
      <c r="Y155" s="33"/>
      <c r="Z155" s="33"/>
      <c r="AA155" s="24" t="s">
        <v>583</v>
      </c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 t="s">
        <v>502</v>
      </c>
      <c r="AO155" s="23"/>
      <c r="AP155" s="23"/>
      <c r="AQ155" s="23"/>
      <c r="AR155" s="5"/>
    </row>
    <row r="156" spans="1:44" ht="42.75" x14ac:dyDescent="0.2">
      <c r="A156" s="23" t="s">
        <v>260</v>
      </c>
      <c r="B156" s="24" t="s">
        <v>101</v>
      </c>
      <c r="C156" s="24" t="s">
        <v>503</v>
      </c>
      <c r="D156" s="24" t="s">
        <v>504</v>
      </c>
      <c r="E156" s="24" t="s">
        <v>106</v>
      </c>
      <c r="F156" s="24" t="s">
        <v>107</v>
      </c>
      <c r="G156" s="23"/>
      <c r="H156" s="24"/>
      <c r="I156" s="24"/>
      <c r="J156" s="48" t="s">
        <v>330</v>
      </c>
      <c r="K156" s="48"/>
      <c r="L156" s="24" t="s">
        <v>122</v>
      </c>
      <c r="M156" s="24">
        <v>39</v>
      </c>
      <c r="N156" s="24">
        <v>10</v>
      </c>
      <c r="O156" s="23" t="s">
        <v>53</v>
      </c>
      <c r="P156" s="24" t="s">
        <v>92</v>
      </c>
      <c r="Q156" s="25" t="s">
        <v>123</v>
      </c>
      <c r="R156" s="24" t="str">
        <f t="shared" si="213"/>
        <v>1</v>
      </c>
      <c r="S156" s="24" t="str">
        <f t="shared" si="214"/>
        <v>0</v>
      </c>
      <c r="T156" s="24" t="str">
        <f t="shared" si="215"/>
        <v>V</v>
      </c>
      <c r="U156" s="24" t="str">
        <f t="shared" si="216"/>
        <v>0</v>
      </c>
      <c r="V156" s="24" t="str">
        <f t="shared" si="217"/>
        <v>1000</v>
      </c>
      <c r="W156" s="24">
        <v>0</v>
      </c>
      <c r="X156" s="24">
        <v>0</v>
      </c>
      <c r="Y156" s="33"/>
      <c r="Z156" s="33"/>
      <c r="AA156" s="24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 t="s">
        <v>502</v>
      </c>
      <c r="AO156" s="23"/>
      <c r="AP156" s="23"/>
      <c r="AQ156" s="23"/>
      <c r="AR156" s="5"/>
    </row>
    <row r="157" spans="1:44" ht="57" x14ac:dyDescent="0.2">
      <c r="A157" s="23" t="s">
        <v>260</v>
      </c>
      <c r="B157" s="24" t="s">
        <v>101</v>
      </c>
      <c r="C157" s="24" t="s">
        <v>503</v>
      </c>
      <c r="D157" s="24" t="s">
        <v>504</v>
      </c>
      <c r="E157" s="24" t="s">
        <v>106</v>
      </c>
      <c r="F157" s="24" t="s">
        <v>107</v>
      </c>
      <c r="G157" s="23"/>
      <c r="H157" s="24"/>
      <c r="I157" s="24"/>
      <c r="J157" s="48" t="s">
        <v>331</v>
      </c>
      <c r="K157" s="48"/>
      <c r="L157" s="24" t="s">
        <v>124</v>
      </c>
      <c r="M157" s="24">
        <v>45</v>
      </c>
      <c r="N157" s="24">
        <v>2</v>
      </c>
      <c r="O157" s="23" t="s">
        <v>36</v>
      </c>
      <c r="P157" s="24" t="s">
        <v>92</v>
      </c>
      <c r="Q157" s="25" t="s">
        <v>125</v>
      </c>
      <c r="R157" s="24" t="str">
        <f t="shared" si="213"/>
        <v/>
      </c>
      <c r="S157" s="24" t="str">
        <f t="shared" si="214"/>
        <v/>
      </c>
      <c r="T157" s="24" t="str">
        <f t="shared" si="215"/>
        <v/>
      </c>
      <c r="U157" s="24" t="str">
        <f t="shared" si="216"/>
        <v/>
      </c>
      <c r="V157" s="24" t="str">
        <f t="shared" si="217"/>
        <v/>
      </c>
      <c r="W157" s="24"/>
      <c r="X157" s="24"/>
      <c r="Y157" s="33"/>
      <c r="Z157" s="33"/>
      <c r="AA157" s="24" t="s">
        <v>583</v>
      </c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 t="s">
        <v>502</v>
      </c>
      <c r="AO157" s="23"/>
      <c r="AP157" s="23"/>
      <c r="AQ157" s="23"/>
      <c r="AR157" s="5"/>
    </row>
    <row r="158" spans="1:44" ht="114" x14ac:dyDescent="0.2">
      <c r="A158" s="23" t="s">
        <v>260</v>
      </c>
      <c r="B158" s="24" t="s">
        <v>102</v>
      </c>
      <c r="C158" s="23" t="s">
        <v>262</v>
      </c>
      <c r="D158" s="24" t="s">
        <v>263</v>
      </c>
      <c r="E158" s="24" t="s">
        <v>106</v>
      </c>
      <c r="F158" s="24" t="s">
        <v>107</v>
      </c>
      <c r="G158" s="23"/>
      <c r="H158" s="24"/>
      <c r="I158" s="24"/>
      <c r="J158" s="48" t="s">
        <v>332</v>
      </c>
      <c r="K158" s="48"/>
      <c r="L158" s="27" t="s">
        <v>246</v>
      </c>
      <c r="M158" s="24">
        <v>2</v>
      </c>
      <c r="N158" s="24">
        <v>3</v>
      </c>
      <c r="O158" s="23" t="s">
        <v>36</v>
      </c>
      <c r="P158" s="24" t="s">
        <v>92</v>
      </c>
      <c r="Q158" s="25" t="s">
        <v>264</v>
      </c>
      <c r="R158" s="24" t="str">
        <f t="shared" si="213"/>
        <v/>
      </c>
      <c r="S158" s="24" t="str">
        <f t="shared" si="214"/>
        <v/>
      </c>
      <c r="T158" s="24" t="str">
        <f t="shared" si="215"/>
        <v/>
      </c>
      <c r="U158" s="24" t="str">
        <f t="shared" si="216"/>
        <v/>
      </c>
      <c r="V158" s="24" t="str">
        <f t="shared" si="217"/>
        <v/>
      </c>
      <c r="W158" s="24">
        <v>0</v>
      </c>
      <c r="X158" s="24">
        <v>0</v>
      </c>
      <c r="Y158" s="33"/>
      <c r="Z158" s="33"/>
      <c r="AA158" s="24" t="s">
        <v>583</v>
      </c>
      <c r="AB158" s="23"/>
      <c r="AC158" s="23"/>
      <c r="AD158" s="23"/>
      <c r="AE158" s="23"/>
      <c r="AF158" s="23"/>
      <c r="AG158" s="23"/>
      <c r="AH158" s="23"/>
      <c r="AI158" s="23"/>
      <c r="AJ158" s="23"/>
      <c r="AK158" s="23" t="s">
        <v>502</v>
      </c>
      <c r="AL158" s="23" t="s">
        <v>502</v>
      </c>
      <c r="AM158" s="23"/>
      <c r="AN158" s="23" t="s">
        <v>502</v>
      </c>
      <c r="AO158" s="23"/>
      <c r="AP158" s="23"/>
      <c r="AQ158" s="23"/>
      <c r="AR158" s="5"/>
    </row>
    <row r="159" spans="1:44" ht="28.5" x14ac:dyDescent="0.2">
      <c r="A159" s="23" t="s">
        <v>260</v>
      </c>
      <c r="B159" s="24" t="s">
        <v>102</v>
      </c>
      <c r="C159" s="23" t="s">
        <v>262</v>
      </c>
      <c r="D159" s="24" t="s">
        <v>263</v>
      </c>
      <c r="E159" s="24" t="s">
        <v>106</v>
      </c>
      <c r="F159" s="24" t="s">
        <v>107</v>
      </c>
      <c r="G159" s="23"/>
      <c r="H159" s="24"/>
      <c r="I159" s="24"/>
      <c r="J159" s="48" t="s">
        <v>333</v>
      </c>
      <c r="K159" s="48"/>
      <c r="L159" s="27" t="s">
        <v>265</v>
      </c>
      <c r="M159" s="24">
        <v>3</v>
      </c>
      <c r="N159" s="24">
        <v>1</v>
      </c>
      <c r="O159" s="23" t="s">
        <v>36</v>
      </c>
      <c r="P159" s="24" t="s">
        <v>92</v>
      </c>
      <c r="Q159" s="25" t="s">
        <v>266</v>
      </c>
      <c r="R159" s="24" t="str">
        <f t="shared" si="213"/>
        <v/>
      </c>
      <c r="S159" s="24" t="str">
        <f t="shared" si="214"/>
        <v/>
      </c>
      <c r="T159" s="24" t="str">
        <f t="shared" si="215"/>
        <v/>
      </c>
      <c r="U159" s="24" t="str">
        <f t="shared" si="216"/>
        <v/>
      </c>
      <c r="V159" s="24" t="str">
        <f t="shared" si="217"/>
        <v/>
      </c>
      <c r="W159" s="24">
        <v>0</v>
      </c>
      <c r="X159" s="24">
        <v>0</v>
      </c>
      <c r="Y159" s="33"/>
      <c r="Z159" s="33"/>
      <c r="AA159" s="24" t="s">
        <v>583</v>
      </c>
      <c r="AB159" s="23"/>
      <c r="AC159" s="23"/>
      <c r="AD159" s="23"/>
      <c r="AE159" s="23"/>
      <c r="AF159" s="23"/>
      <c r="AG159" s="23"/>
      <c r="AH159" s="23"/>
      <c r="AI159" s="23"/>
      <c r="AJ159" s="23"/>
      <c r="AK159" s="23" t="s">
        <v>502</v>
      </c>
      <c r="AL159" s="23" t="s">
        <v>502</v>
      </c>
      <c r="AM159" s="23"/>
      <c r="AN159" s="23" t="s">
        <v>502</v>
      </c>
      <c r="AO159" s="23"/>
      <c r="AP159" s="23"/>
      <c r="AQ159" s="23"/>
      <c r="AR159" s="5"/>
    </row>
    <row r="160" spans="1:44" ht="58.5" customHeight="1" x14ac:dyDescent="0.2">
      <c r="A160" s="23" t="s">
        <v>260</v>
      </c>
      <c r="B160" s="24" t="s">
        <v>102</v>
      </c>
      <c r="C160" s="23" t="s">
        <v>262</v>
      </c>
      <c r="D160" s="24" t="s">
        <v>263</v>
      </c>
      <c r="E160" s="24" t="s">
        <v>106</v>
      </c>
      <c r="F160" s="24" t="s">
        <v>107</v>
      </c>
      <c r="G160" s="23"/>
      <c r="H160" s="24"/>
      <c r="I160" s="24"/>
      <c r="J160" s="48" t="s">
        <v>334</v>
      </c>
      <c r="K160" s="48"/>
      <c r="L160" s="27" t="s">
        <v>162</v>
      </c>
      <c r="M160" s="24">
        <v>5</v>
      </c>
      <c r="N160" s="24">
        <v>2</v>
      </c>
      <c r="O160" s="23" t="s">
        <v>36</v>
      </c>
      <c r="P160" s="24" t="s">
        <v>92</v>
      </c>
      <c r="Q160" s="25" t="s">
        <v>267</v>
      </c>
      <c r="R160" s="24" t="str">
        <f t="shared" si="213"/>
        <v/>
      </c>
      <c r="S160" s="24" t="str">
        <f t="shared" si="214"/>
        <v/>
      </c>
      <c r="T160" s="24" t="str">
        <f t="shared" si="215"/>
        <v/>
      </c>
      <c r="U160" s="24" t="str">
        <f t="shared" si="216"/>
        <v/>
      </c>
      <c r="V160" s="24" t="str">
        <f t="shared" si="217"/>
        <v/>
      </c>
      <c r="W160" s="24">
        <v>0</v>
      </c>
      <c r="X160" s="24">
        <v>0</v>
      </c>
      <c r="Y160" s="33"/>
      <c r="Z160" s="33"/>
      <c r="AA160" s="24" t="s">
        <v>583</v>
      </c>
      <c r="AB160" s="23"/>
      <c r="AC160" s="23"/>
      <c r="AD160" s="23"/>
      <c r="AE160" s="23"/>
      <c r="AF160" s="23"/>
      <c r="AG160" s="23"/>
      <c r="AH160" s="23"/>
      <c r="AI160" s="23"/>
      <c r="AJ160" s="23"/>
      <c r="AK160" s="23" t="s">
        <v>502</v>
      </c>
      <c r="AL160" s="23" t="s">
        <v>502</v>
      </c>
      <c r="AM160" s="23"/>
      <c r="AN160" s="23" t="s">
        <v>502</v>
      </c>
      <c r="AO160" s="23"/>
      <c r="AP160" s="23"/>
      <c r="AQ160" s="23"/>
      <c r="AR160" s="5"/>
    </row>
    <row r="161" spans="1:44" ht="28.5" x14ac:dyDescent="0.2">
      <c r="A161" s="23" t="s">
        <v>260</v>
      </c>
      <c r="B161" s="24" t="s">
        <v>102</v>
      </c>
      <c r="C161" s="23" t="s">
        <v>262</v>
      </c>
      <c r="D161" s="24" t="s">
        <v>263</v>
      </c>
      <c r="E161" s="24" t="s">
        <v>106</v>
      </c>
      <c r="F161" s="24" t="s">
        <v>107</v>
      </c>
      <c r="G161" s="23"/>
      <c r="H161" s="24"/>
      <c r="I161" s="24"/>
      <c r="J161" s="48" t="s">
        <v>335</v>
      </c>
      <c r="K161" s="48"/>
      <c r="L161" s="27" t="s">
        <v>164</v>
      </c>
      <c r="M161" s="24">
        <v>6</v>
      </c>
      <c r="N161" s="24">
        <v>1</v>
      </c>
      <c r="O161" s="23" t="s">
        <v>36</v>
      </c>
      <c r="P161" s="24" t="s">
        <v>92</v>
      </c>
      <c r="Q161" s="25" t="s">
        <v>268</v>
      </c>
      <c r="R161" s="24" t="str">
        <f t="shared" si="213"/>
        <v/>
      </c>
      <c r="S161" s="24" t="str">
        <f t="shared" si="214"/>
        <v/>
      </c>
      <c r="T161" s="24" t="str">
        <f t="shared" si="215"/>
        <v/>
      </c>
      <c r="U161" s="24" t="str">
        <f t="shared" si="216"/>
        <v/>
      </c>
      <c r="V161" s="24" t="str">
        <f t="shared" si="217"/>
        <v/>
      </c>
      <c r="W161" s="24">
        <v>0</v>
      </c>
      <c r="X161" s="24">
        <v>0</v>
      </c>
      <c r="Y161" s="33"/>
      <c r="Z161" s="33"/>
      <c r="AA161" s="24" t="s">
        <v>583</v>
      </c>
      <c r="AB161" s="23"/>
      <c r="AC161" s="23"/>
      <c r="AD161" s="23"/>
      <c r="AE161" s="23"/>
      <c r="AF161" s="23"/>
      <c r="AG161" s="23"/>
      <c r="AH161" s="23"/>
      <c r="AI161" s="23"/>
      <c r="AJ161" s="23"/>
      <c r="AK161" s="23" t="s">
        <v>502</v>
      </c>
      <c r="AL161" s="23" t="s">
        <v>502</v>
      </c>
      <c r="AM161" s="23"/>
      <c r="AN161" s="23" t="s">
        <v>502</v>
      </c>
      <c r="AO161" s="23"/>
      <c r="AP161" s="23"/>
      <c r="AQ161" s="23"/>
      <c r="AR161" s="5"/>
    </row>
    <row r="162" spans="1:44" ht="28.5" x14ac:dyDescent="0.2">
      <c r="A162" s="23" t="s">
        <v>260</v>
      </c>
      <c r="B162" s="24" t="s">
        <v>102</v>
      </c>
      <c r="C162" s="23" t="s">
        <v>262</v>
      </c>
      <c r="D162" s="24" t="s">
        <v>263</v>
      </c>
      <c r="E162" s="24" t="s">
        <v>106</v>
      </c>
      <c r="F162" s="24" t="s">
        <v>107</v>
      </c>
      <c r="G162" s="23"/>
      <c r="H162" s="24"/>
      <c r="I162" s="24"/>
      <c r="J162" s="48" t="s">
        <v>336</v>
      </c>
      <c r="K162" s="48"/>
      <c r="L162" s="27" t="s">
        <v>167</v>
      </c>
      <c r="M162" s="24">
        <v>7</v>
      </c>
      <c r="N162" s="24">
        <v>1</v>
      </c>
      <c r="O162" s="23" t="s">
        <v>36</v>
      </c>
      <c r="P162" s="24" t="s">
        <v>92</v>
      </c>
      <c r="Q162" s="25" t="s">
        <v>269</v>
      </c>
      <c r="R162" s="24" t="str">
        <f t="shared" si="213"/>
        <v/>
      </c>
      <c r="S162" s="24" t="str">
        <f t="shared" si="214"/>
        <v/>
      </c>
      <c r="T162" s="24" t="str">
        <f t="shared" si="215"/>
        <v/>
      </c>
      <c r="U162" s="24" t="str">
        <f t="shared" si="216"/>
        <v/>
      </c>
      <c r="V162" s="24" t="str">
        <f t="shared" si="217"/>
        <v/>
      </c>
      <c r="W162" s="24">
        <v>0</v>
      </c>
      <c r="X162" s="24">
        <v>0</v>
      </c>
      <c r="Y162" s="33"/>
      <c r="Z162" s="33"/>
      <c r="AA162" s="24" t="s">
        <v>583</v>
      </c>
      <c r="AB162" s="23"/>
      <c r="AC162" s="23"/>
      <c r="AD162" s="23"/>
      <c r="AE162" s="23"/>
      <c r="AF162" s="23"/>
      <c r="AG162" s="23"/>
      <c r="AH162" s="23"/>
      <c r="AI162" s="23"/>
      <c r="AJ162" s="23"/>
      <c r="AK162" s="23" t="s">
        <v>502</v>
      </c>
      <c r="AL162" s="23" t="s">
        <v>502</v>
      </c>
      <c r="AM162" s="23"/>
      <c r="AN162" s="23" t="s">
        <v>502</v>
      </c>
      <c r="AO162" s="23"/>
      <c r="AP162" s="23"/>
      <c r="AQ162" s="23"/>
      <c r="AR162" s="5"/>
    </row>
    <row r="163" spans="1:44" ht="28.5" x14ac:dyDescent="0.2">
      <c r="A163" s="23" t="s">
        <v>260</v>
      </c>
      <c r="B163" s="24" t="s">
        <v>102</v>
      </c>
      <c r="C163" s="23" t="s">
        <v>262</v>
      </c>
      <c r="D163" s="24" t="s">
        <v>263</v>
      </c>
      <c r="E163" s="24" t="s">
        <v>106</v>
      </c>
      <c r="F163" s="24" t="s">
        <v>107</v>
      </c>
      <c r="G163" s="23"/>
      <c r="H163" s="24"/>
      <c r="I163" s="24"/>
      <c r="J163" s="48" t="s">
        <v>337</v>
      </c>
      <c r="K163" s="48"/>
      <c r="L163" s="27" t="s">
        <v>270</v>
      </c>
      <c r="M163" s="24">
        <v>8</v>
      </c>
      <c r="N163" s="24">
        <v>1</v>
      </c>
      <c r="O163" s="23" t="s">
        <v>36</v>
      </c>
      <c r="P163" s="24" t="s">
        <v>92</v>
      </c>
      <c r="Q163" s="25" t="s">
        <v>271</v>
      </c>
      <c r="R163" s="24" t="str">
        <f t="shared" si="213"/>
        <v/>
      </c>
      <c r="S163" s="24" t="str">
        <f t="shared" si="214"/>
        <v/>
      </c>
      <c r="T163" s="24" t="str">
        <f t="shared" si="215"/>
        <v/>
      </c>
      <c r="U163" s="24" t="str">
        <f t="shared" si="216"/>
        <v/>
      </c>
      <c r="V163" s="24" t="str">
        <f t="shared" si="217"/>
        <v/>
      </c>
      <c r="W163" s="24">
        <v>0</v>
      </c>
      <c r="X163" s="24">
        <v>0</v>
      </c>
      <c r="Y163" s="33"/>
      <c r="Z163" s="33"/>
      <c r="AA163" s="24" t="s">
        <v>583</v>
      </c>
      <c r="AB163" s="23"/>
      <c r="AC163" s="23"/>
      <c r="AD163" s="23"/>
      <c r="AE163" s="23"/>
      <c r="AF163" s="23"/>
      <c r="AG163" s="23"/>
      <c r="AH163" s="23"/>
      <c r="AI163" s="23"/>
      <c r="AJ163" s="23"/>
      <c r="AK163" s="23" t="s">
        <v>502</v>
      </c>
      <c r="AL163" s="23" t="s">
        <v>502</v>
      </c>
      <c r="AM163" s="23"/>
      <c r="AN163" s="23" t="s">
        <v>502</v>
      </c>
      <c r="AO163" s="23"/>
      <c r="AP163" s="23"/>
      <c r="AQ163" s="23"/>
      <c r="AR163" s="5"/>
    </row>
    <row r="164" spans="1:44" ht="28.5" x14ac:dyDescent="0.2">
      <c r="A164" s="23" t="s">
        <v>260</v>
      </c>
      <c r="B164" s="24" t="s">
        <v>102</v>
      </c>
      <c r="C164" s="23" t="s">
        <v>262</v>
      </c>
      <c r="D164" s="24" t="s">
        <v>263</v>
      </c>
      <c r="E164" s="24" t="s">
        <v>106</v>
      </c>
      <c r="F164" s="24" t="s">
        <v>107</v>
      </c>
      <c r="G164" s="23"/>
      <c r="H164" s="24"/>
      <c r="I164" s="24"/>
      <c r="J164" s="48" t="s">
        <v>338</v>
      </c>
      <c r="K164" s="48"/>
      <c r="L164" s="27" t="s">
        <v>180</v>
      </c>
      <c r="M164" s="24">
        <v>9</v>
      </c>
      <c r="N164" s="24">
        <v>1</v>
      </c>
      <c r="O164" s="23" t="s">
        <v>36</v>
      </c>
      <c r="P164" s="24" t="s">
        <v>92</v>
      </c>
      <c r="Q164" s="25" t="s">
        <v>271</v>
      </c>
      <c r="R164" s="24" t="str">
        <f t="shared" si="213"/>
        <v/>
      </c>
      <c r="S164" s="24" t="str">
        <f t="shared" si="214"/>
        <v/>
      </c>
      <c r="T164" s="24" t="str">
        <f t="shared" si="215"/>
        <v/>
      </c>
      <c r="U164" s="24" t="str">
        <f t="shared" si="216"/>
        <v/>
      </c>
      <c r="V164" s="24" t="str">
        <f t="shared" si="217"/>
        <v/>
      </c>
      <c r="W164" s="24">
        <v>0</v>
      </c>
      <c r="X164" s="24">
        <v>0</v>
      </c>
      <c r="Y164" s="33"/>
      <c r="Z164" s="33"/>
      <c r="AA164" s="24" t="s">
        <v>583</v>
      </c>
      <c r="AB164" s="23"/>
      <c r="AC164" s="23"/>
      <c r="AD164" s="23"/>
      <c r="AE164" s="23"/>
      <c r="AF164" s="23"/>
      <c r="AG164" s="23"/>
      <c r="AH164" s="23"/>
      <c r="AI164" s="23"/>
      <c r="AJ164" s="23"/>
      <c r="AK164" s="23" t="s">
        <v>502</v>
      </c>
      <c r="AL164" s="23" t="s">
        <v>502</v>
      </c>
      <c r="AM164" s="23"/>
      <c r="AN164" s="23" t="s">
        <v>502</v>
      </c>
      <c r="AO164" s="23"/>
      <c r="AP164" s="23"/>
      <c r="AQ164" s="23"/>
      <c r="AR164" s="5"/>
    </row>
    <row r="165" spans="1:44" ht="28.5" x14ac:dyDescent="0.2">
      <c r="A165" s="23" t="s">
        <v>260</v>
      </c>
      <c r="B165" s="24" t="s">
        <v>102</v>
      </c>
      <c r="C165" s="23" t="s">
        <v>262</v>
      </c>
      <c r="D165" s="24" t="s">
        <v>263</v>
      </c>
      <c r="E165" s="24" t="s">
        <v>106</v>
      </c>
      <c r="F165" s="24" t="s">
        <v>107</v>
      </c>
      <c r="G165" s="23"/>
      <c r="H165" s="24"/>
      <c r="I165" s="24"/>
      <c r="J165" s="48" t="s">
        <v>339</v>
      </c>
      <c r="K165" s="48"/>
      <c r="L165" s="27" t="s">
        <v>193</v>
      </c>
      <c r="M165" s="24">
        <v>10</v>
      </c>
      <c r="N165" s="24">
        <v>1</v>
      </c>
      <c r="O165" s="23" t="s">
        <v>36</v>
      </c>
      <c r="P165" s="24" t="s">
        <v>92</v>
      </c>
      <c r="Q165" s="25" t="s">
        <v>271</v>
      </c>
      <c r="R165" s="24" t="str">
        <f t="shared" si="213"/>
        <v/>
      </c>
      <c r="S165" s="24" t="str">
        <f t="shared" si="214"/>
        <v/>
      </c>
      <c r="T165" s="24" t="str">
        <f t="shared" si="215"/>
        <v/>
      </c>
      <c r="U165" s="24" t="str">
        <f t="shared" si="216"/>
        <v/>
      </c>
      <c r="V165" s="24" t="str">
        <f t="shared" si="217"/>
        <v/>
      </c>
      <c r="W165" s="24">
        <v>0</v>
      </c>
      <c r="X165" s="24">
        <v>0</v>
      </c>
      <c r="Y165" s="33"/>
      <c r="Z165" s="33"/>
      <c r="AA165" s="24" t="s">
        <v>583</v>
      </c>
      <c r="AB165" s="23"/>
      <c r="AC165" s="23"/>
      <c r="AD165" s="23"/>
      <c r="AE165" s="23"/>
      <c r="AF165" s="23"/>
      <c r="AG165" s="23"/>
      <c r="AH165" s="23"/>
      <c r="AI165" s="23"/>
      <c r="AJ165" s="23"/>
      <c r="AK165" s="23" t="s">
        <v>502</v>
      </c>
      <c r="AL165" s="23" t="s">
        <v>502</v>
      </c>
      <c r="AM165" s="23"/>
      <c r="AN165" s="23" t="s">
        <v>502</v>
      </c>
      <c r="AO165" s="23"/>
      <c r="AP165" s="23"/>
      <c r="AQ165" s="23"/>
      <c r="AR165" s="5"/>
    </row>
    <row r="166" spans="1:44" ht="28.5" x14ac:dyDescent="0.2">
      <c r="A166" s="23" t="s">
        <v>260</v>
      </c>
      <c r="B166" s="24" t="s">
        <v>102</v>
      </c>
      <c r="C166" s="23" t="s">
        <v>262</v>
      </c>
      <c r="D166" s="24" t="s">
        <v>263</v>
      </c>
      <c r="E166" s="24" t="s">
        <v>106</v>
      </c>
      <c r="F166" s="24" t="s">
        <v>107</v>
      </c>
      <c r="G166" s="23"/>
      <c r="H166" s="24"/>
      <c r="I166" s="24"/>
      <c r="J166" s="48" t="s">
        <v>340</v>
      </c>
      <c r="K166" s="48"/>
      <c r="L166" s="27" t="s">
        <v>194</v>
      </c>
      <c r="M166" s="24">
        <v>11</v>
      </c>
      <c r="N166" s="24">
        <v>1</v>
      </c>
      <c r="O166" s="23" t="s">
        <v>36</v>
      </c>
      <c r="P166" s="24" t="s">
        <v>92</v>
      </c>
      <c r="Q166" s="25" t="s">
        <v>271</v>
      </c>
      <c r="R166" s="24" t="str">
        <f t="shared" ref="R166:R173" si="232">IF(OR(O166="",O166="Enum"),"",MID(Q166,FIND("*",Q166)+1,IF(ISERROR(FIND("+",Q166,FIND("*",Q166)+2)),IF(ISERROR(FIND("-",Q166,FIND("*",Q166)+2)),IF(ISERROR(FIND("(",Q166,FIND("*",Q166)+2)),"Error",FIND("(",Q166,FIND("*",Q166)+2)-FIND("*",Q166)-1),IF(FIND("-",Q166,FIND("*",Q166)+2)&lt;FIND("(",Q166,FIND("*",Q166)+2),FIND("-",Q166,FIND("*",Q166)+2)-FIND("*",Q166)-1,FIND("(",Q166,FIND("*",Q166)+2)-FIND("*",Q166)-1)),IF(FIND("+",Q166,FIND("*",Q166)+2)&lt;FIND("(",Q166,FIND("*",Q166)+2),FIND("+",Q166,FIND("*",Q166)+2)-FIND("*",Q166)-1,IF(ISERROR(FIND("-",Q166,FIND("*",Q166)+2)),IF(ISERROR(FIND("(",Q166,FIND("*",Q166)+2)),"Error",FIND("(",Q166,FIND("*",Q166)+2)-FIND("*",Q166)-1),IF(FIND("-",Q166,FIND("*",Q166)+2)&lt;FIND("(",Q166,FIND("*",Q166)+2),FIND("-",Q166,FIND("*",Q166)+2)-FIND("*",Q166)-1,FIND("(",Q166,FIND("*",Q166)+2)-FIND("*",Q166)-1))))))</f>
        <v/>
      </c>
      <c r="S166" s="24" t="str">
        <f t="shared" ref="S166:S173" si="233">IF(OR(O166="",O166="Enum"), "",IF(ISERROR(FIND("-",Q166,FIND("*",Q166)+2)),IF(ISERROR(FIND("+",Q166,FIND("*",Q166)+2)),"0",IF(FIND("+",Q166,FIND("*",Q166)+2)&lt;FIND("(",Q166,FIND("*",Q166)+2),MID(Q166,FIND("+",Q166,FIND("*",Q166)+2),FIND("(",Q166,FIND("*",Q166)+2)-FIND("+",Q166,FIND("*",Q166)+2)),"0")),IF(FIND("-",Q166,FIND("*",Q166)+2)&lt;FIND("(",Q166,FIND("*",Q166)+2),MID(Q166,FIND("-",Q166,FIND("*",Q166)+2),FIND("(",Q166,FIND("*",Q166)+2)-FIND("-",Q166,FIND("*",Q166)+2)),IF(ISERROR(FIND("+",Q166,FIND("*",Q166)+2)),"0",IF(FIND("+",Q166,FIND("*",Q166)+2)&lt;FIND("(",Q166,FIND("*",Q166)+2),MID(Q166,FIND("+",Q166,FIND("*",Q166)+2),FIND("(",Q166,FIND("*",Q166)+2)-FIND("+",Q166,FIND("*",Q166)+2)),"0")))))</f>
        <v/>
      </c>
      <c r="T166" s="24" t="str">
        <f t="shared" ref="T166:T173" si="234" xml:space="preserve"> IF(OR(O166="",O166="Enum"),"", MID(Q166,FIND("(",Q166)+1,FIND(")",Q166)-FIND("(",Q166)-1))</f>
        <v/>
      </c>
      <c r="U166" s="24" t="str">
        <f t="shared" ref="U166:U173" si="235">IF(OR(O166="",O166="Enum"),"", MID(Q166,FIND("{",Q166)+1,FIND(",",Q166)-FIND("{",Q166)-1))</f>
        <v/>
      </c>
      <c r="V166" s="24" t="str">
        <f t="shared" ref="V166:V173" si="236">IF(OR(O166="",O166="Enum"),"",MID(Q166,FIND(",",Q166)+1,FIND("}",Q166)-FIND(",",Q166)-1))</f>
        <v/>
      </c>
      <c r="W166" s="24">
        <v>0</v>
      </c>
      <c r="X166" s="24">
        <v>0</v>
      </c>
      <c r="Y166" s="33"/>
      <c r="Z166" s="33"/>
      <c r="AA166" s="24" t="s">
        <v>583</v>
      </c>
      <c r="AB166" s="23"/>
      <c r="AC166" s="23"/>
      <c r="AD166" s="23"/>
      <c r="AE166" s="23"/>
      <c r="AF166" s="23"/>
      <c r="AG166" s="23"/>
      <c r="AH166" s="23"/>
      <c r="AI166" s="23"/>
      <c r="AJ166" s="23"/>
      <c r="AK166" s="23" t="s">
        <v>502</v>
      </c>
      <c r="AL166" s="23" t="s">
        <v>502</v>
      </c>
      <c r="AM166" s="23"/>
      <c r="AN166" s="23" t="s">
        <v>502</v>
      </c>
      <c r="AO166" s="23"/>
      <c r="AP166" s="23"/>
      <c r="AQ166" s="23"/>
      <c r="AR166" s="5"/>
    </row>
    <row r="167" spans="1:44" ht="28.5" x14ac:dyDescent="0.2">
      <c r="A167" s="23" t="s">
        <v>260</v>
      </c>
      <c r="B167" s="24" t="s">
        <v>102</v>
      </c>
      <c r="C167" s="23" t="s">
        <v>262</v>
      </c>
      <c r="D167" s="24" t="s">
        <v>263</v>
      </c>
      <c r="E167" s="24" t="s">
        <v>106</v>
      </c>
      <c r="F167" s="24" t="s">
        <v>107</v>
      </c>
      <c r="G167" s="23"/>
      <c r="H167" s="24"/>
      <c r="I167" s="24"/>
      <c r="J167" s="48" t="s">
        <v>341</v>
      </c>
      <c r="K167" s="48"/>
      <c r="L167" s="27" t="s">
        <v>195</v>
      </c>
      <c r="M167" s="24">
        <v>12</v>
      </c>
      <c r="N167" s="24">
        <v>1</v>
      </c>
      <c r="O167" s="23" t="s">
        <v>36</v>
      </c>
      <c r="P167" s="24" t="s">
        <v>92</v>
      </c>
      <c r="Q167" s="25" t="s">
        <v>271</v>
      </c>
      <c r="R167" s="24" t="str">
        <f t="shared" si="232"/>
        <v/>
      </c>
      <c r="S167" s="24" t="str">
        <f t="shared" si="233"/>
        <v/>
      </c>
      <c r="T167" s="24" t="str">
        <f t="shared" si="234"/>
        <v/>
      </c>
      <c r="U167" s="24" t="str">
        <f t="shared" si="235"/>
        <v/>
      </c>
      <c r="V167" s="24" t="str">
        <f t="shared" si="236"/>
        <v/>
      </c>
      <c r="W167" s="24">
        <v>0</v>
      </c>
      <c r="X167" s="24">
        <v>0</v>
      </c>
      <c r="Y167" s="33"/>
      <c r="Z167" s="33"/>
      <c r="AA167" s="24" t="s">
        <v>583</v>
      </c>
      <c r="AB167" s="23"/>
      <c r="AC167" s="23"/>
      <c r="AD167" s="23"/>
      <c r="AE167" s="23"/>
      <c r="AF167" s="23"/>
      <c r="AG167" s="23"/>
      <c r="AH167" s="23"/>
      <c r="AI167" s="23"/>
      <c r="AJ167" s="23"/>
      <c r="AK167" s="23" t="s">
        <v>502</v>
      </c>
      <c r="AL167" s="23" t="s">
        <v>502</v>
      </c>
      <c r="AM167" s="23"/>
      <c r="AN167" s="23" t="s">
        <v>502</v>
      </c>
      <c r="AO167" s="23"/>
      <c r="AP167" s="23"/>
      <c r="AQ167" s="23"/>
      <c r="AR167" s="5"/>
    </row>
    <row r="168" spans="1:44" ht="28.5" x14ac:dyDescent="0.2">
      <c r="A168" s="23" t="s">
        <v>260</v>
      </c>
      <c r="B168" s="24" t="s">
        <v>102</v>
      </c>
      <c r="C168" s="23" t="s">
        <v>262</v>
      </c>
      <c r="D168" s="24" t="s">
        <v>263</v>
      </c>
      <c r="E168" s="24" t="s">
        <v>106</v>
      </c>
      <c r="F168" s="24" t="s">
        <v>107</v>
      </c>
      <c r="G168" s="23"/>
      <c r="H168" s="24"/>
      <c r="I168" s="24"/>
      <c r="J168" s="48" t="s">
        <v>342</v>
      </c>
      <c r="K168" s="48"/>
      <c r="L168" s="27" t="s">
        <v>196</v>
      </c>
      <c r="M168" s="24">
        <v>13</v>
      </c>
      <c r="N168" s="24">
        <v>1</v>
      </c>
      <c r="O168" s="23" t="s">
        <v>36</v>
      </c>
      <c r="P168" s="24" t="s">
        <v>92</v>
      </c>
      <c r="Q168" s="25" t="s">
        <v>271</v>
      </c>
      <c r="R168" s="24" t="str">
        <f t="shared" si="232"/>
        <v/>
      </c>
      <c r="S168" s="24" t="str">
        <f t="shared" si="233"/>
        <v/>
      </c>
      <c r="T168" s="24" t="str">
        <f t="shared" si="234"/>
        <v/>
      </c>
      <c r="U168" s="24" t="str">
        <f t="shared" si="235"/>
        <v/>
      </c>
      <c r="V168" s="24" t="str">
        <f t="shared" si="236"/>
        <v/>
      </c>
      <c r="W168" s="24">
        <v>0</v>
      </c>
      <c r="X168" s="24">
        <v>0</v>
      </c>
      <c r="Y168" s="33"/>
      <c r="Z168" s="33"/>
      <c r="AA168" s="24" t="s">
        <v>583</v>
      </c>
      <c r="AB168" s="23"/>
      <c r="AC168" s="23"/>
      <c r="AD168" s="23"/>
      <c r="AE168" s="23"/>
      <c r="AF168" s="23"/>
      <c r="AG168" s="23"/>
      <c r="AH168" s="23"/>
      <c r="AI168" s="23"/>
      <c r="AJ168" s="23"/>
      <c r="AK168" s="23" t="s">
        <v>502</v>
      </c>
      <c r="AL168" s="23" t="s">
        <v>502</v>
      </c>
      <c r="AM168" s="23"/>
      <c r="AN168" s="23" t="s">
        <v>502</v>
      </c>
      <c r="AO168" s="23"/>
      <c r="AP168" s="23"/>
      <c r="AQ168" s="23"/>
      <c r="AR168" s="5"/>
    </row>
    <row r="169" spans="1:44" ht="28.5" x14ac:dyDescent="0.2">
      <c r="A169" s="23" t="s">
        <v>260</v>
      </c>
      <c r="B169" s="24" t="s">
        <v>102</v>
      </c>
      <c r="C169" s="23" t="s">
        <v>262</v>
      </c>
      <c r="D169" s="24" t="s">
        <v>263</v>
      </c>
      <c r="E169" s="24" t="s">
        <v>106</v>
      </c>
      <c r="F169" s="24" t="s">
        <v>107</v>
      </c>
      <c r="G169" s="23"/>
      <c r="H169" s="24"/>
      <c r="I169" s="24"/>
      <c r="J169" s="48" t="s">
        <v>343</v>
      </c>
      <c r="K169" s="48"/>
      <c r="L169" s="27" t="s">
        <v>197</v>
      </c>
      <c r="M169" s="24">
        <v>14</v>
      </c>
      <c r="N169" s="24">
        <v>1</v>
      </c>
      <c r="O169" s="23" t="s">
        <v>36</v>
      </c>
      <c r="P169" s="24" t="s">
        <v>92</v>
      </c>
      <c r="Q169" s="25" t="s">
        <v>271</v>
      </c>
      <c r="R169" s="24" t="str">
        <f t="shared" si="232"/>
        <v/>
      </c>
      <c r="S169" s="24" t="str">
        <f t="shared" si="233"/>
        <v/>
      </c>
      <c r="T169" s="24" t="str">
        <f t="shared" si="234"/>
        <v/>
      </c>
      <c r="U169" s="24" t="str">
        <f t="shared" si="235"/>
        <v/>
      </c>
      <c r="V169" s="24" t="str">
        <f t="shared" si="236"/>
        <v/>
      </c>
      <c r="W169" s="24">
        <v>0</v>
      </c>
      <c r="X169" s="24">
        <v>0</v>
      </c>
      <c r="Y169" s="33"/>
      <c r="Z169" s="33"/>
      <c r="AA169" s="24" t="s">
        <v>583</v>
      </c>
      <c r="AB169" s="23"/>
      <c r="AC169" s="23"/>
      <c r="AD169" s="23"/>
      <c r="AE169" s="23"/>
      <c r="AF169" s="23"/>
      <c r="AG169" s="23"/>
      <c r="AH169" s="23"/>
      <c r="AI169" s="23"/>
      <c r="AJ169" s="23"/>
      <c r="AK169" s="23" t="s">
        <v>502</v>
      </c>
      <c r="AL169" s="23" t="s">
        <v>502</v>
      </c>
      <c r="AM169" s="23"/>
      <c r="AN169" s="23" t="s">
        <v>502</v>
      </c>
      <c r="AO169" s="23"/>
      <c r="AP169" s="23"/>
      <c r="AQ169" s="23"/>
      <c r="AR169" s="5"/>
    </row>
    <row r="170" spans="1:44" ht="28.5" x14ac:dyDescent="0.2">
      <c r="A170" s="23" t="s">
        <v>260</v>
      </c>
      <c r="B170" s="24" t="s">
        <v>102</v>
      </c>
      <c r="C170" s="23" t="s">
        <v>262</v>
      </c>
      <c r="D170" s="24" t="s">
        <v>263</v>
      </c>
      <c r="E170" s="24" t="s">
        <v>106</v>
      </c>
      <c r="F170" s="24" t="s">
        <v>107</v>
      </c>
      <c r="G170" s="23"/>
      <c r="H170" s="24"/>
      <c r="I170" s="24"/>
      <c r="J170" s="48" t="s">
        <v>344</v>
      </c>
      <c r="K170" s="48"/>
      <c r="L170" s="27" t="s">
        <v>198</v>
      </c>
      <c r="M170" s="24">
        <v>15</v>
      </c>
      <c r="N170" s="24">
        <v>1</v>
      </c>
      <c r="O170" s="23" t="s">
        <v>36</v>
      </c>
      <c r="P170" s="24" t="s">
        <v>92</v>
      </c>
      <c r="Q170" s="25" t="s">
        <v>271</v>
      </c>
      <c r="R170" s="24" t="str">
        <f t="shared" si="232"/>
        <v/>
      </c>
      <c r="S170" s="24" t="str">
        <f t="shared" si="233"/>
        <v/>
      </c>
      <c r="T170" s="24" t="str">
        <f t="shared" si="234"/>
        <v/>
      </c>
      <c r="U170" s="24" t="str">
        <f t="shared" si="235"/>
        <v/>
      </c>
      <c r="V170" s="24" t="str">
        <f t="shared" si="236"/>
        <v/>
      </c>
      <c r="W170" s="24">
        <v>0</v>
      </c>
      <c r="X170" s="24">
        <v>0</v>
      </c>
      <c r="Y170" s="33"/>
      <c r="Z170" s="33"/>
      <c r="AA170" s="24" t="s">
        <v>583</v>
      </c>
      <c r="AB170" s="23"/>
      <c r="AC170" s="23"/>
      <c r="AD170" s="23"/>
      <c r="AE170" s="23"/>
      <c r="AF170" s="23"/>
      <c r="AG170" s="23"/>
      <c r="AH170" s="23"/>
      <c r="AI170" s="23"/>
      <c r="AJ170" s="23"/>
      <c r="AK170" s="23" t="s">
        <v>502</v>
      </c>
      <c r="AL170" s="23" t="s">
        <v>502</v>
      </c>
      <c r="AM170" s="23"/>
      <c r="AN170" s="23" t="s">
        <v>502</v>
      </c>
      <c r="AO170" s="23"/>
      <c r="AP170" s="23"/>
      <c r="AQ170" s="23"/>
      <c r="AR170" s="5"/>
    </row>
    <row r="171" spans="1:44" ht="28.5" x14ac:dyDescent="0.2">
      <c r="A171" s="23" t="s">
        <v>260</v>
      </c>
      <c r="B171" s="24" t="s">
        <v>102</v>
      </c>
      <c r="C171" s="23" t="s">
        <v>262</v>
      </c>
      <c r="D171" s="24" t="s">
        <v>263</v>
      </c>
      <c r="E171" s="24" t="s">
        <v>106</v>
      </c>
      <c r="F171" s="24" t="s">
        <v>107</v>
      </c>
      <c r="G171" s="23"/>
      <c r="H171" s="24"/>
      <c r="I171" s="24"/>
      <c r="J171" s="48" t="s">
        <v>345</v>
      </c>
      <c r="K171" s="48"/>
      <c r="L171" s="27" t="s">
        <v>199</v>
      </c>
      <c r="M171" s="24">
        <v>16</v>
      </c>
      <c r="N171" s="24">
        <v>1</v>
      </c>
      <c r="O171" s="23" t="s">
        <v>36</v>
      </c>
      <c r="P171" s="24" t="s">
        <v>92</v>
      </c>
      <c r="Q171" s="25" t="s">
        <v>271</v>
      </c>
      <c r="R171" s="24" t="str">
        <f t="shared" si="232"/>
        <v/>
      </c>
      <c r="S171" s="24" t="str">
        <f t="shared" si="233"/>
        <v/>
      </c>
      <c r="T171" s="24" t="str">
        <f t="shared" si="234"/>
        <v/>
      </c>
      <c r="U171" s="24" t="str">
        <f t="shared" si="235"/>
        <v/>
      </c>
      <c r="V171" s="24" t="str">
        <f t="shared" si="236"/>
        <v/>
      </c>
      <c r="W171" s="24">
        <v>0</v>
      </c>
      <c r="X171" s="24">
        <v>0</v>
      </c>
      <c r="Y171" s="33"/>
      <c r="Z171" s="33"/>
      <c r="AA171" s="24" t="s">
        <v>583</v>
      </c>
      <c r="AB171" s="23"/>
      <c r="AC171" s="23"/>
      <c r="AD171" s="23"/>
      <c r="AE171" s="23"/>
      <c r="AF171" s="23"/>
      <c r="AG171" s="23"/>
      <c r="AH171" s="23"/>
      <c r="AI171" s="23"/>
      <c r="AJ171" s="23"/>
      <c r="AK171" s="23" t="s">
        <v>502</v>
      </c>
      <c r="AL171" s="23" t="s">
        <v>502</v>
      </c>
      <c r="AM171" s="23"/>
      <c r="AN171" s="23" t="s">
        <v>502</v>
      </c>
      <c r="AO171" s="23"/>
      <c r="AP171" s="23"/>
      <c r="AQ171" s="23"/>
      <c r="AR171" s="5"/>
    </row>
    <row r="172" spans="1:44" ht="28.5" x14ac:dyDescent="0.2">
      <c r="A172" s="23" t="s">
        <v>260</v>
      </c>
      <c r="B172" s="24" t="s">
        <v>102</v>
      </c>
      <c r="C172" s="23" t="s">
        <v>262</v>
      </c>
      <c r="D172" s="24" t="s">
        <v>263</v>
      </c>
      <c r="E172" s="24" t="s">
        <v>106</v>
      </c>
      <c r="F172" s="24" t="s">
        <v>107</v>
      </c>
      <c r="G172" s="23"/>
      <c r="H172" s="24"/>
      <c r="I172" s="24"/>
      <c r="J172" s="48" t="s">
        <v>346</v>
      </c>
      <c r="K172" s="48"/>
      <c r="L172" s="27" t="s">
        <v>200</v>
      </c>
      <c r="M172" s="24">
        <v>17</v>
      </c>
      <c r="N172" s="24">
        <v>1</v>
      </c>
      <c r="O172" s="23" t="s">
        <v>36</v>
      </c>
      <c r="P172" s="24" t="s">
        <v>92</v>
      </c>
      <c r="Q172" s="25" t="s">
        <v>271</v>
      </c>
      <c r="R172" s="24" t="str">
        <f t="shared" si="232"/>
        <v/>
      </c>
      <c r="S172" s="24" t="str">
        <f t="shared" si="233"/>
        <v/>
      </c>
      <c r="T172" s="24" t="str">
        <f t="shared" si="234"/>
        <v/>
      </c>
      <c r="U172" s="24" t="str">
        <f t="shared" si="235"/>
        <v/>
      </c>
      <c r="V172" s="24" t="str">
        <f t="shared" si="236"/>
        <v/>
      </c>
      <c r="W172" s="24">
        <v>0</v>
      </c>
      <c r="X172" s="24">
        <v>0</v>
      </c>
      <c r="Y172" s="33"/>
      <c r="Z172" s="33"/>
      <c r="AA172" s="24" t="s">
        <v>583</v>
      </c>
      <c r="AB172" s="23"/>
      <c r="AC172" s="23"/>
      <c r="AD172" s="23"/>
      <c r="AE172" s="23"/>
      <c r="AF172" s="23"/>
      <c r="AG172" s="23"/>
      <c r="AH172" s="23"/>
      <c r="AI172" s="23"/>
      <c r="AJ172" s="23"/>
      <c r="AK172" s="23" t="s">
        <v>502</v>
      </c>
      <c r="AL172" s="23" t="s">
        <v>502</v>
      </c>
      <c r="AM172" s="23"/>
      <c r="AN172" s="23" t="s">
        <v>502</v>
      </c>
      <c r="AO172" s="23"/>
      <c r="AP172" s="23"/>
      <c r="AQ172" s="23"/>
      <c r="AR172" s="5"/>
    </row>
    <row r="173" spans="1:44" ht="28.5" x14ac:dyDescent="0.2">
      <c r="A173" s="23" t="s">
        <v>260</v>
      </c>
      <c r="B173" s="24" t="s">
        <v>102</v>
      </c>
      <c r="C173" s="23" t="s">
        <v>262</v>
      </c>
      <c r="D173" s="24" t="s">
        <v>263</v>
      </c>
      <c r="E173" s="24" t="s">
        <v>106</v>
      </c>
      <c r="F173" s="24" t="s">
        <v>107</v>
      </c>
      <c r="G173" s="23"/>
      <c r="H173" s="24"/>
      <c r="I173" s="24"/>
      <c r="J173" s="48" t="s">
        <v>347</v>
      </c>
      <c r="K173" s="48"/>
      <c r="L173" s="27" t="s">
        <v>176</v>
      </c>
      <c r="M173" s="24">
        <v>18</v>
      </c>
      <c r="N173" s="24">
        <v>1</v>
      </c>
      <c r="O173" s="23" t="s">
        <v>36</v>
      </c>
      <c r="P173" s="24" t="s">
        <v>92</v>
      </c>
      <c r="Q173" s="25" t="s">
        <v>271</v>
      </c>
      <c r="R173" s="24" t="str">
        <f t="shared" si="232"/>
        <v/>
      </c>
      <c r="S173" s="24" t="str">
        <f t="shared" si="233"/>
        <v/>
      </c>
      <c r="T173" s="24" t="str">
        <f t="shared" si="234"/>
        <v/>
      </c>
      <c r="U173" s="24" t="str">
        <f t="shared" si="235"/>
        <v/>
      </c>
      <c r="V173" s="24" t="str">
        <f t="shared" si="236"/>
        <v/>
      </c>
      <c r="W173" s="24">
        <v>0</v>
      </c>
      <c r="X173" s="24">
        <v>0</v>
      </c>
      <c r="Y173" s="33"/>
      <c r="Z173" s="33"/>
      <c r="AA173" s="24" t="s">
        <v>583</v>
      </c>
      <c r="AB173" s="23"/>
      <c r="AC173" s="23"/>
      <c r="AD173" s="23"/>
      <c r="AE173" s="23"/>
      <c r="AF173" s="23"/>
      <c r="AG173" s="23"/>
      <c r="AH173" s="23"/>
      <c r="AI173" s="23"/>
      <c r="AJ173" s="23"/>
      <c r="AK173" s="23" t="s">
        <v>502</v>
      </c>
      <c r="AL173" s="23" t="s">
        <v>502</v>
      </c>
      <c r="AM173" s="23"/>
      <c r="AN173" s="23" t="s">
        <v>502</v>
      </c>
      <c r="AO173" s="23"/>
      <c r="AP173" s="23"/>
      <c r="AQ173" s="23"/>
      <c r="AR173" s="5"/>
    </row>
    <row r="174" spans="1:44" ht="28.5" x14ac:dyDescent="0.2">
      <c r="A174" s="23" t="s">
        <v>260</v>
      </c>
      <c r="B174" s="24" t="s">
        <v>102</v>
      </c>
      <c r="C174" s="23" t="s">
        <v>262</v>
      </c>
      <c r="D174" s="24" t="s">
        <v>263</v>
      </c>
      <c r="E174" s="24" t="s">
        <v>106</v>
      </c>
      <c r="F174" s="24" t="s">
        <v>107</v>
      </c>
      <c r="G174" s="23"/>
      <c r="H174" s="24"/>
      <c r="I174" s="24"/>
      <c r="J174" s="48" t="s">
        <v>348</v>
      </c>
      <c r="K174" s="48"/>
      <c r="L174" s="27" t="s">
        <v>178</v>
      </c>
      <c r="M174" s="24">
        <v>19</v>
      </c>
      <c r="N174" s="24">
        <v>1</v>
      </c>
      <c r="O174" s="23" t="s">
        <v>36</v>
      </c>
      <c r="P174" s="24" t="s">
        <v>92</v>
      </c>
      <c r="Q174" s="25" t="s">
        <v>271</v>
      </c>
      <c r="R174" s="24" t="str">
        <f t="shared" ref="R174:R181" si="237">IF(OR(O174="",O174="Enum"),"",MID(Q174,FIND("*",Q174)+1,IF(ISERROR(FIND("+",Q174,FIND("*",Q174)+2)),IF(ISERROR(FIND("-",Q174,FIND("*",Q174)+2)),IF(ISERROR(FIND("(",Q174,FIND("*",Q174)+2)),"Error",FIND("(",Q174,FIND("*",Q174)+2)-FIND("*",Q174)-1),IF(FIND("-",Q174,FIND("*",Q174)+2)&lt;FIND("(",Q174,FIND("*",Q174)+2),FIND("-",Q174,FIND("*",Q174)+2)-FIND("*",Q174)-1,FIND("(",Q174,FIND("*",Q174)+2)-FIND("*",Q174)-1)),IF(FIND("+",Q174,FIND("*",Q174)+2)&lt;FIND("(",Q174,FIND("*",Q174)+2),FIND("+",Q174,FIND("*",Q174)+2)-FIND("*",Q174)-1,IF(ISERROR(FIND("-",Q174,FIND("*",Q174)+2)),IF(ISERROR(FIND("(",Q174,FIND("*",Q174)+2)),"Error",FIND("(",Q174,FIND("*",Q174)+2)-FIND("*",Q174)-1),IF(FIND("-",Q174,FIND("*",Q174)+2)&lt;FIND("(",Q174,FIND("*",Q174)+2),FIND("-",Q174,FIND("*",Q174)+2)-FIND("*",Q174)-1,FIND("(",Q174,FIND("*",Q174)+2)-FIND("*",Q174)-1))))))</f>
        <v/>
      </c>
      <c r="S174" s="24" t="str">
        <f t="shared" ref="S174:S181" si="238">IF(OR(O174="",O174="Enum"), "",IF(ISERROR(FIND("-",Q174,FIND("*",Q174)+2)),IF(ISERROR(FIND("+",Q174,FIND("*",Q174)+2)),"0",IF(FIND("+",Q174,FIND("*",Q174)+2)&lt;FIND("(",Q174,FIND("*",Q174)+2),MID(Q174,FIND("+",Q174,FIND("*",Q174)+2),FIND("(",Q174,FIND("*",Q174)+2)-FIND("+",Q174,FIND("*",Q174)+2)),"0")),IF(FIND("-",Q174,FIND("*",Q174)+2)&lt;FIND("(",Q174,FIND("*",Q174)+2),MID(Q174,FIND("-",Q174,FIND("*",Q174)+2),FIND("(",Q174,FIND("*",Q174)+2)-FIND("-",Q174,FIND("*",Q174)+2)),IF(ISERROR(FIND("+",Q174,FIND("*",Q174)+2)),"0",IF(FIND("+",Q174,FIND("*",Q174)+2)&lt;FIND("(",Q174,FIND("*",Q174)+2),MID(Q174,FIND("+",Q174,FIND("*",Q174)+2),FIND("(",Q174,FIND("*",Q174)+2)-FIND("+",Q174,FIND("*",Q174)+2)),"0")))))</f>
        <v/>
      </c>
      <c r="T174" s="24" t="str">
        <f t="shared" ref="T174:T181" si="239" xml:space="preserve"> IF(OR(O174="",O174="Enum"),"", MID(Q174,FIND("(",Q174)+1,FIND(")",Q174)-FIND("(",Q174)-1))</f>
        <v/>
      </c>
      <c r="U174" s="24" t="str">
        <f t="shared" ref="U174:U181" si="240">IF(OR(O174="",O174="Enum"),"", MID(Q174,FIND("{",Q174)+1,FIND(",",Q174)-FIND("{",Q174)-1))</f>
        <v/>
      </c>
      <c r="V174" s="24" t="str">
        <f t="shared" ref="V174:V181" si="241">IF(OR(O174="",O174="Enum"),"",MID(Q174,FIND(",",Q174)+1,FIND("}",Q174)-FIND(",",Q174)-1))</f>
        <v/>
      </c>
      <c r="W174" s="24">
        <v>0</v>
      </c>
      <c r="X174" s="24">
        <v>0</v>
      </c>
      <c r="Y174" s="33"/>
      <c r="Z174" s="33"/>
      <c r="AA174" s="24" t="s">
        <v>583</v>
      </c>
      <c r="AB174" s="23"/>
      <c r="AC174" s="23"/>
      <c r="AD174" s="23"/>
      <c r="AE174" s="23"/>
      <c r="AF174" s="23"/>
      <c r="AG174" s="23"/>
      <c r="AH174" s="23"/>
      <c r="AI174" s="23"/>
      <c r="AJ174" s="23"/>
      <c r="AK174" s="23" t="s">
        <v>502</v>
      </c>
      <c r="AL174" s="23" t="s">
        <v>502</v>
      </c>
      <c r="AM174" s="23"/>
      <c r="AN174" s="23" t="s">
        <v>502</v>
      </c>
      <c r="AO174" s="23"/>
      <c r="AP174" s="23"/>
      <c r="AQ174" s="23"/>
      <c r="AR174" s="5"/>
    </row>
    <row r="175" spans="1:44" ht="28.5" x14ac:dyDescent="0.2">
      <c r="A175" s="23" t="s">
        <v>260</v>
      </c>
      <c r="B175" s="24" t="s">
        <v>102</v>
      </c>
      <c r="C175" s="23" t="s">
        <v>262</v>
      </c>
      <c r="D175" s="24" t="s">
        <v>263</v>
      </c>
      <c r="E175" s="24" t="s">
        <v>106</v>
      </c>
      <c r="F175" s="24" t="s">
        <v>107</v>
      </c>
      <c r="G175" s="23"/>
      <c r="H175" s="24"/>
      <c r="I175" s="24"/>
      <c r="J175" s="48" t="s">
        <v>349</v>
      </c>
      <c r="K175" s="48"/>
      <c r="L175" s="27" t="s">
        <v>174</v>
      </c>
      <c r="M175" s="24">
        <v>20</v>
      </c>
      <c r="N175" s="24">
        <v>1</v>
      </c>
      <c r="O175" s="23" t="s">
        <v>36</v>
      </c>
      <c r="P175" s="24" t="s">
        <v>92</v>
      </c>
      <c r="Q175" s="25" t="s">
        <v>271</v>
      </c>
      <c r="R175" s="24" t="str">
        <f t="shared" si="237"/>
        <v/>
      </c>
      <c r="S175" s="24" t="str">
        <f t="shared" si="238"/>
        <v/>
      </c>
      <c r="T175" s="24" t="str">
        <f t="shared" si="239"/>
        <v/>
      </c>
      <c r="U175" s="24" t="str">
        <f t="shared" si="240"/>
        <v/>
      </c>
      <c r="V175" s="24" t="str">
        <f t="shared" si="241"/>
        <v/>
      </c>
      <c r="W175" s="24">
        <v>0</v>
      </c>
      <c r="X175" s="24">
        <v>0</v>
      </c>
      <c r="Y175" s="33"/>
      <c r="Z175" s="33"/>
      <c r="AA175" s="24" t="s">
        <v>583</v>
      </c>
      <c r="AB175" s="23"/>
      <c r="AC175" s="23"/>
      <c r="AD175" s="23"/>
      <c r="AE175" s="23"/>
      <c r="AF175" s="23"/>
      <c r="AG175" s="23"/>
      <c r="AH175" s="23"/>
      <c r="AI175" s="23"/>
      <c r="AJ175" s="23"/>
      <c r="AK175" s="23" t="s">
        <v>502</v>
      </c>
      <c r="AL175" s="23" t="s">
        <v>502</v>
      </c>
      <c r="AM175" s="23"/>
      <c r="AN175" s="23" t="s">
        <v>502</v>
      </c>
      <c r="AO175" s="23"/>
      <c r="AP175" s="23"/>
      <c r="AQ175" s="23"/>
      <c r="AR175" s="5"/>
    </row>
    <row r="176" spans="1:44" ht="28.5" x14ac:dyDescent="0.2">
      <c r="A176" s="23" t="s">
        <v>260</v>
      </c>
      <c r="B176" s="24" t="s">
        <v>102</v>
      </c>
      <c r="C176" s="23" t="s">
        <v>262</v>
      </c>
      <c r="D176" s="24" t="s">
        <v>263</v>
      </c>
      <c r="E176" s="24" t="s">
        <v>106</v>
      </c>
      <c r="F176" s="24" t="s">
        <v>107</v>
      </c>
      <c r="G176" s="23"/>
      <c r="H176" s="24"/>
      <c r="I176" s="24"/>
      <c r="J176" s="48" t="s">
        <v>350</v>
      </c>
      <c r="K176" s="48"/>
      <c r="L176" s="27" t="s">
        <v>171</v>
      </c>
      <c r="M176" s="24">
        <v>21</v>
      </c>
      <c r="N176" s="24">
        <v>1</v>
      </c>
      <c r="O176" s="23" t="s">
        <v>36</v>
      </c>
      <c r="P176" s="24" t="s">
        <v>92</v>
      </c>
      <c r="Q176" s="25" t="s">
        <v>271</v>
      </c>
      <c r="R176" s="24" t="str">
        <f t="shared" si="237"/>
        <v/>
      </c>
      <c r="S176" s="24" t="str">
        <f t="shared" si="238"/>
        <v/>
      </c>
      <c r="T176" s="24" t="str">
        <f t="shared" si="239"/>
        <v/>
      </c>
      <c r="U176" s="24" t="str">
        <f t="shared" si="240"/>
        <v/>
      </c>
      <c r="V176" s="24" t="str">
        <f t="shared" si="241"/>
        <v/>
      </c>
      <c r="W176" s="24">
        <v>0</v>
      </c>
      <c r="X176" s="24">
        <v>0</v>
      </c>
      <c r="Y176" s="33"/>
      <c r="Z176" s="33"/>
      <c r="AA176" s="24" t="s">
        <v>583</v>
      </c>
      <c r="AB176" s="23"/>
      <c r="AC176" s="23"/>
      <c r="AD176" s="23"/>
      <c r="AE176" s="23"/>
      <c r="AF176" s="23"/>
      <c r="AG176" s="23"/>
      <c r="AH176" s="23"/>
      <c r="AI176" s="23"/>
      <c r="AJ176" s="23"/>
      <c r="AK176" s="23" t="s">
        <v>502</v>
      </c>
      <c r="AL176" s="23" t="s">
        <v>502</v>
      </c>
      <c r="AM176" s="23"/>
      <c r="AN176" s="23" t="s">
        <v>502</v>
      </c>
      <c r="AO176" s="23"/>
      <c r="AP176" s="23"/>
      <c r="AQ176" s="23"/>
      <c r="AR176" s="5"/>
    </row>
    <row r="177" spans="1:44" ht="28.5" x14ac:dyDescent="0.2">
      <c r="A177" s="23" t="s">
        <v>260</v>
      </c>
      <c r="B177" s="24" t="s">
        <v>102</v>
      </c>
      <c r="C177" s="23" t="s">
        <v>262</v>
      </c>
      <c r="D177" s="24" t="s">
        <v>263</v>
      </c>
      <c r="E177" s="24" t="s">
        <v>106</v>
      </c>
      <c r="F177" s="24" t="s">
        <v>107</v>
      </c>
      <c r="G177" s="23"/>
      <c r="H177" s="24"/>
      <c r="I177" s="24"/>
      <c r="J177" s="48" t="s">
        <v>351</v>
      </c>
      <c r="K177" s="48"/>
      <c r="L177" s="27" t="s">
        <v>173</v>
      </c>
      <c r="M177" s="24">
        <v>22</v>
      </c>
      <c r="N177" s="24">
        <v>1</v>
      </c>
      <c r="O177" s="23" t="s">
        <v>36</v>
      </c>
      <c r="P177" s="24" t="s">
        <v>92</v>
      </c>
      <c r="Q177" s="25" t="s">
        <v>271</v>
      </c>
      <c r="R177" s="24" t="str">
        <f t="shared" si="237"/>
        <v/>
      </c>
      <c r="S177" s="24" t="str">
        <f t="shared" si="238"/>
        <v/>
      </c>
      <c r="T177" s="24" t="str">
        <f t="shared" si="239"/>
        <v/>
      </c>
      <c r="U177" s="24" t="str">
        <f t="shared" si="240"/>
        <v/>
      </c>
      <c r="V177" s="24" t="str">
        <f t="shared" si="241"/>
        <v/>
      </c>
      <c r="W177" s="24">
        <v>0</v>
      </c>
      <c r="X177" s="24">
        <v>0</v>
      </c>
      <c r="Y177" s="33"/>
      <c r="Z177" s="33"/>
      <c r="AA177" s="24" t="s">
        <v>583</v>
      </c>
      <c r="AB177" s="23"/>
      <c r="AC177" s="23"/>
      <c r="AD177" s="23"/>
      <c r="AE177" s="23"/>
      <c r="AF177" s="23"/>
      <c r="AG177" s="23"/>
      <c r="AH177" s="23"/>
      <c r="AI177" s="23"/>
      <c r="AJ177" s="23"/>
      <c r="AK177" s="23" t="s">
        <v>502</v>
      </c>
      <c r="AL177" s="23" t="s">
        <v>502</v>
      </c>
      <c r="AM177" s="23"/>
      <c r="AN177" s="23" t="s">
        <v>502</v>
      </c>
      <c r="AO177" s="23"/>
      <c r="AP177" s="23"/>
      <c r="AQ177" s="23"/>
      <c r="AR177" s="5"/>
    </row>
    <row r="178" spans="1:44" ht="28.5" x14ac:dyDescent="0.2">
      <c r="A178" s="23" t="s">
        <v>260</v>
      </c>
      <c r="B178" s="24" t="s">
        <v>102</v>
      </c>
      <c r="C178" s="23" t="s">
        <v>262</v>
      </c>
      <c r="D178" s="24" t="s">
        <v>263</v>
      </c>
      <c r="E178" s="24" t="s">
        <v>106</v>
      </c>
      <c r="F178" s="24" t="s">
        <v>107</v>
      </c>
      <c r="G178" s="23"/>
      <c r="H178" s="24"/>
      <c r="I178" s="24"/>
      <c r="J178" s="48" t="s">
        <v>352</v>
      </c>
      <c r="K178" s="48"/>
      <c r="L178" s="27" t="s">
        <v>201</v>
      </c>
      <c r="M178" s="24">
        <v>23</v>
      </c>
      <c r="N178" s="24">
        <v>1</v>
      </c>
      <c r="O178" s="23" t="s">
        <v>36</v>
      </c>
      <c r="P178" s="24" t="s">
        <v>92</v>
      </c>
      <c r="Q178" s="25" t="s">
        <v>271</v>
      </c>
      <c r="R178" s="24" t="str">
        <f t="shared" si="237"/>
        <v/>
      </c>
      <c r="S178" s="24" t="str">
        <f t="shared" si="238"/>
        <v/>
      </c>
      <c r="T178" s="24" t="str">
        <f t="shared" si="239"/>
        <v/>
      </c>
      <c r="U178" s="24" t="str">
        <f t="shared" si="240"/>
        <v/>
      </c>
      <c r="V178" s="24" t="str">
        <f t="shared" si="241"/>
        <v/>
      </c>
      <c r="W178" s="24">
        <v>0</v>
      </c>
      <c r="X178" s="24">
        <v>0</v>
      </c>
      <c r="Y178" s="33"/>
      <c r="Z178" s="33"/>
      <c r="AA178" s="24" t="s">
        <v>583</v>
      </c>
      <c r="AB178" s="23"/>
      <c r="AC178" s="23"/>
      <c r="AD178" s="23"/>
      <c r="AE178" s="23"/>
      <c r="AF178" s="23"/>
      <c r="AG178" s="23"/>
      <c r="AH178" s="23"/>
      <c r="AI178" s="23"/>
      <c r="AJ178" s="23"/>
      <c r="AK178" s="23" t="s">
        <v>502</v>
      </c>
      <c r="AL178" s="23" t="s">
        <v>502</v>
      </c>
      <c r="AM178" s="23"/>
      <c r="AN178" s="23" t="s">
        <v>502</v>
      </c>
      <c r="AO178" s="23"/>
      <c r="AP178" s="23"/>
      <c r="AQ178" s="23"/>
      <c r="AR178" s="5"/>
    </row>
    <row r="179" spans="1:44" ht="28.5" x14ac:dyDescent="0.2">
      <c r="A179" s="23" t="s">
        <v>260</v>
      </c>
      <c r="B179" s="24" t="s">
        <v>102</v>
      </c>
      <c r="C179" s="23" t="s">
        <v>262</v>
      </c>
      <c r="D179" s="24" t="s">
        <v>263</v>
      </c>
      <c r="E179" s="24" t="s">
        <v>106</v>
      </c>
      <c r="F179" s="24" t="s">
        <v>107</v>
      </c>
      <c r="G179" s="23"/>
      <c r="H179" s="24"/>
      <c r="I179" s="24"/>
      <c r="J179" s="48" t="s">
        <v>353</v>
      </c>
      <c r="K179" s="48"/>
      <c r="L179" s="27" t="s">
        <v>202</v>
      </c>
      <c r="M179" s="24">
        <v>24</v>
      </c>
      <c r="N179" s="24">
        <v>1</v>
      </c>
      <c r="O179" s="23" t="s">
        <v>36</v>
      </c>
      <c r="P179" s="24" t="s">
        <v>92</v>
      </c>
      <c r="Q179" s="25" t="s">
        <v>271</v>
      </c>
      <c r="R179" s="24" t="str">
        <f t="shared" si="237"/>
        <v/>
      </c>
      <c r="S179" s="24" t="str">
        <f t="shared" si="238"/>
        <v/>
      </c>
      <c r="T179" s="24" t="str">
        <f t="shared" si="239"/>
        <v/>
      </c>
      <c r="U179" s="24" t="str">
        <f t="shared" si="240"/>
        <v/>
      </c>
      <c r="V179" s="24" t="str">
        <f t="shared" si="241"/>
        <v/>
      </c>
      <c r="W179" s="24">
        <v>0</v>
      </c>
      <c r="X179" s="24">
        <v>0</v>
      </c>
      <c r="Y179" s="33"/>
      <c r="Z179" s="33"/>
      <c r="AA179" s="24" t="s">
        <v>583</v>
      </c>
      <c r="AB179" s="23"/>
      <c r="AC179" s="23"/>
      <c r="AD179" s="23"/>
      <c r="AE179" s="23"/>
      <c r="AF179" s="23"/>
      <c r="AG179" s="23"/>
      <c r="AH179" s="23"/>
      <c r="AI179" s="23"/>
      <c r="AJ179" s="23"/>
      <c r="AK179" s="23" t="s">
        <v>502</v>
      </c>
      <c r="AL179" s="23" t="s">
        <v>502</v>
      </c>
      <c r="AM179" s="23"/>
      <c r="AN179" s="23" t="s">
        <v>502</v>
      </c>
      <c r="AO179" s="23"/>
      <c r="AP179" s="23"/>
      <c r="AQ179" s="23"/>
      <c r="AR179" s="5"/>
    </row>
    <row r="180" spans="1:44" ht="28.5" x14ac:dyDescent="0.2">
      <c r="A180" s="23" t="s">
        <v>260</v>
      </c>
      <c r="B180" s="24" t="s">
        <v>102</v>
      </c>
      <c r="C180" s="23" t="s">
        <v>262</v>
      </c>
      <c r="D180" s="24" t="s">
        <v>263</v>
      </c>
      <c r="E180" s="24" t="s">
        <v>106</v>
      </c>
      <c r="F180" s="24" t="s">
        <v>107</v>
      </c>
      <c r="G180" s="23"/>
      <c r="H180" s="24"/>
      <c r="I180" s="24"/>
      <c r="J180" s="48" t="s">
        <v>354</v>
      </c>
      <c r="K180" s="48"/>
      <c r="L180" s="27" t="s">
        <v>203</v>
      </c>
      <c r="M180" s="24">
        <v>25</v>
      </c>
      <c r="N180" s="24">
        <v>1</v>
      </c>
      <c r="O180" s="23" t="s">
        <v>36</v>
      </c>
      <c r="P180" s="24" t="s">
        <v>92</v>
      </c>
      <c r="Q180" s="25" t="s">
        <v>271</v>
      </c>
      <c r="R180" s="24" t="str">
        <f t="shared" si="237"/>
        <v/>
      </c>
      <c r="S180" s="24" t="str">
        <f t="shared" si="238"/>
        <v/>
      </c>
      <c r="T180" s="24" t="str">
        <f t="shared" si="239"/>
        <v/>
      </c>
      <c r="U180" s="24" t="str">
        <f t="shared" si="240"/>
        <v/>
      </c>
      <c r="V180" s="24" t="str">
        <f t="shared" si="241"/>
        <v/>
      </c>
      <c r="W180" s="24">
        <v>0</v>
      </c>
      <c r="X180" s="24">
        <v>0</v>
      </c>
      <c r="Y180" s="33"/>
      <c r="Z180" s="33"/>
      <c r="AA180" s="24" t="s">
        <v>583</v>
      </c>
      <c r="AB180" s="23"/>
      <c r="AC180" s="23"/>
      <c r="AD180" s="23"/>
      <c r="AE180" s="23"/>
      <c r="AF180" s="23"/>
      <c r="AG180" s="23"/>
      <c r="AH180" s="23"/>
      <c r="AI180" s="23"/>
      <c r="AJ180" s="23"/>
      <c r="AK180" s="23" t="s">
        <v>502</v>
      </c>
      <c r="AL180" s="23" t="s">
        <v>502</v>
      </c>
      <c r="AM180" s="23"/>
      <c r="AN180" s="23" t="s">
        <v>502</v>
      </c>
      <c r="AO180" s="23"/>
      <c r="AP180" s="23"/>
      <c r="AQ180" s="23"/>
      <c r="AR180" s="5"/>
    </row>
    <row r="181" spans="1:44" ht="28.5" x14ac:dyDescent="0.2">
      <c r="A181" s="23" t="s">
        <v>260</v>
      </c>
      <c r="B181" s="24" t="s">
        <v>102</v>
      </c>
      <c r="C181" s="23" t="s">
        <v>262</v>
      </c>
      <c r="D181" s="24" t="s">
        <v>263</v>
      </c>
      <c r="E181" s="24" t="s">
        <v>106</v>
      </c>
      <c r="F181" s="24" t="s">
        <v>107</v>
      </c>
      <c r="G181" s="23"/>
      <c r="H181" s="24"/>
      <c r="I181" s="24"/>
      <c r="J181" s="48" t="s">
        <v>355</v>
      </c>
      <c r="K181" s="48"/>
      <c r="L181" s="27" t="s">
        <v>204</v>
      </c>
      <c r="M181" s="24">
        <v>26</v>
      </c>
      <c r="N181" s="24">
        <v>1</v>
      </c>
      <c r="O181" s="23" t="s">
        <v>36</v>
      </c>
      <c r="P181" s="24" t="s">
        <v>92</v>
      </c>
      <c r="Q181" s="25" t="s">
        <v>271</v>
      </c>
      <c r="R181" s="24" t="str">
        <f t="shared" si="237"/>
        <v/>
      </c>
      <c r="S181" s="24" t="str">
        <f t="shared" si="238"/>
        <v/>
      </c>
      <c r="T181" s="24" t="str">
        <f t="shared" si="239"/>
        <v/>
      </c>
      <c r="U181" s="24" t="str">
        <f t="shared" si="240"/>
        <v/>
      </c>
      <c r="V181" s="24" t="str">
        <f t="shared" si="241"/>
        <v/>
      </c>
      <c r="W181" s="24">
        <v>0</v>
      </c>
      <c r="X181" s="24">
        <v>0</v>
      </c>
      <c r="Y181" s="33"/>
      <c r="Z181" s="33"/>
      <c r="AA181" s="24" t="s">
        <v>583</v>
      </c>
      <c r="AB181" s="23"/>
      <c r="AC181" s="23"/>
      <c r="AD181" s="23"/>
      <c r="AE181" s="23"/>
      <c r="AF181" s="23"/>
      <c r="AG181" s="23"/>
      <c r="AH181" s="23"/>
      <c r="AI181" s="23"/>
      <c r="AJ181" s="23"/>
      <c r="AK181" s="23" t="s">
        <v>502</v>
      </c>
      <c r="AL181" s="23" t="s">
        <v>502</v>
      </c>
      <c r="AM181" s="23"/>
      <c r="AN181" s="23" t="s">
        <v>502</v>
      </c>
      <c r="AO181" s="23"/>
      <c r="AP181" s="23"/>
      <c r="AQ181" s="23"/>
      <c r="AR181" s="5"/>
    </row>
    <row r="182" spans="1:44" ht="28.5" x14ac:dyDescent="0.2">
      <c r="A182" s="23" t="s">
        <v>260</v>
      </c>
      <c r="B182" s="24" t="s">
        <v>102</v>
      </c>
      <c r="C182" s="23" t="s">
        <v>262</v>
      </c>
      <c r="D182" s="24" t="s">
        <v>263</v>
      </c>
      <c r="E182" s="24" t="s">
        <v>106</v>
      </c>
      <c r="F182" s="24" t="s">
        <v>107</v>
      </c>
      <c r="G182" s="23"/>
      <c r="H182" s="24"/>
      <c r="I182" s="24"/>
      <c r="J182" s="48" t="s">
        <v>356</v>
      </c>
      <c r="K182" s="48"/>
      <c r="L182" s="27" t="s">
        <v>205</v>
      </c>
      <c r="M182" s="24">
        <v>27</v>
      </c>
      <c r="N182" s="24">
        <v>1</v>
      </c>
      <c r="O182" s="23" t="s">
        <v>36</v>
      </c>
      <c r="P182" s="24" t="s">
        <v>92</v>
      </c>
      <c r="Q182" s="25" t="s">
        <v>271</v>
      </c>
      <c r="R182" s="24" t="str">
        <f t="shared" si="213"/>
        <v/>
      </c>
      <c r="S182" s="24" t="str">
        <f t="shared" si="214"/>
        <v/>
      </c>
      <c r="T182" s="24" t="str">
        <f t="shared" si="215"/>
        <v/>
      </c>
      <c r="U182" s="24" t="str">
        <f t="shared" si="216"/>
        <v/>
      </c>
      <c r="V182" s="24" t="str">
        <f t="shared" si="217"/>
        <v/>
      </c>
      <c r="W182" s="24">
        <v>0</v>
      </c>
      <c r="X182" s="24">
        <v>0</v>
      </c>
      <c r="Y182" s="33"/>
      <c r="Z182" s="33"/>
      <c r="AA182" s="24" t="s">
        <v>583</v>
      </c>
      <c r="AB182" s="23"/>
      <c r="AC182" s="23"/>
      <c r="AD182" s="23"/>
      <c r="AE182" s="23"/>
      <c r="AF182" s="23"/>
      <c r="AG182" s="23"/>
      <c r="AH182" s="23"/>
      <c r="AI182" s="23"/>
      <c r="AJ182" s="23"/>
      <c r="AK182" s="23" t="s">
        <v>502</v>
      </c>
      <c r="AL182" s="23" t="s">
        <v>502</v>
      </c>
      <c r="AM182" s="23"/>
      <c r="AN182" s="23" t="s">
        <v>502</v>
      </c>
      <c r="AO182" s="23"/>
      <c r="AP182" s="23"/>
      <c r="AQ182" s="23"/>
      <c r="AR182" s="5"/>
    </row>
    <row r="183" spans="1:44" ht="28.5" x14ac:dyDescent="0.2">
      <c r="A183" s="23" t="s">
        <v>260</v>
      </c>
      <c r="B183" s="24" t="s">
        <v>102</v>
      </c>
      <c r="C183" s="23" t="s">
        <v>262</v>
      </c>
      <c r="D183" s="24" t="s">
        <v>263</v>
      </c>
      <c r="E183" s="24" t="s">
        <v>106</v>
      </c>
      <c r="F183" s="24" t="s">
        <v>107</v>
      </c>
      <c r="G183" s="23"/>
      <c r="H183" s="24"/>
      <c r="I183" s="24"/>
      <c r="J183" s="48" t="s">
        <v>357</v>
      </c>
      <c r="K183" s="48"/>
      <c r="L183" s="27" t="s">
        <v>206</v>
      </c>
      <c r="M183" s="24">
        <v>28</v>
      </c>
      <c r="N183" s="24">
        <v>1</v>
      </c>
      <c r="O183" s="23" t="s">
        <v>36</v>
      </c>
      <c r="P183" s="24" t="s">
        <v>92</v>
      </c>
      <c r="Q183" s="25" t="s">
        <v>271</v>
      </c>
      <c r="R183" s="24" t="str">
        <f t="shared" si="213"/>
        <v/>
      </c>
      <c r="S183" s="24" t="str">
        <f t="shared" si="214"/>
        <v/>
      </c>
      <c r="T183" s="24" t="str">
        <f t="shared" si="215"/>
        <v/>
      </c>
      <c r="U183" s="24" t="str">
        <f t="shared" si="216"/>
        <v/>
      </c>
      <c r="V183" s="24" t="str">
        <f t="shared" si="217"/>
        <v/>
      </c>
      <c r="W183" s="24">
        <v>0</v>
      </c>
      <c r="X183" s="24">
        <v>0</v>
      </c>
      <c r="Y183" s="33"/>
      <c r="Z183" s="33"/>
      <c r="AA183" s="24" t="s">
        <v>583</v>
      </c>
      <c r="AB183" s="23"/>
      <c r="AC183" s="23"/>
      <c r="AD183" s="23"/>
      <c r="AE183" s="23"/>
      <c r="AF183" s="23"/>
      <c r="AG183" s="23"/>
      <c r="AH183" s="23"/>
      <c r="AI183" s="23"/>
      <c r="AJ183" s="23"/>
      <c r="AK183" s="23" t="s">
        <v>502</v>
      </c>
      <c r="AL183" s="23" t="s">
        <v>502</v>
      </c>
      <c r="AM183" s="23"/>
      <c r="AN183" s="23" t="s">
        <v>502</v>
      </c>
      <c r="AO183" s="23"/>
      <c r="AP183" s="23"/>
      <c r="AQ183" s="23"/>
      <c r="AR183" s="5"/>
    </row>
    <row r="184" spans="1:44" ht="28.5" x14ac:dyDescent="0.2">
      <c r="A184" s="23" t="s">
        <v>260</v>
      </c>
      <c r="B184" s="24" t="s">
        <v>102</v>
      </c>
      <c r="C184" s="23" t="s">
        <v>262</v>
      </c>
      <c r="D184" s="24" t="s">
        <v>263</v>
      </c>
      <c r="E184" s="24" t="s">
        <v>106</v>
      </c>
      <c r="F184" s="24" t="s">
        <v>107</v>
      </c>
      <c r="G184" s="23"/>
      <c r="H184" s="24"/>
      <c r="I184" s="24"/>
      <c r="J184" s="48" t="s">
        <v>358</v>
      </c>
      <c r="K184" s="48"/>
      <c r="L184" s="27" t="s">
        <v>207</v>
      </c>
      <c r="M184" s="24">
        <v>29</v>
      </c>
      <c r="N184" s="24">
        <v>1</v>
      </c>
      <c r="O184" s="23" t="s">
        <v>36</v>
      </c>
      <c r="P184" s="24" t="s">
        <v>92</v>
      </c>
      <c r="Q184" s="25" t="s">
        <v>271</v>
      </c>
      <c r="R184" s="24" t="str">
        <f t="shared" ref="R184:R185" si="242">IF(OR(O184="",O184="Enum"),"",MID(Q184,FIND("*",Q184)+1,IF(ISERROR(FIND("+",Q184,FIND("*",Q184)+2)),IF(ISERROR(FIND("-",Q184,FIND("*",Q184)+2)),IF(ISERROR(FIND("(",Q184,FIND("*",Q184)+2)),"Error",FIND("(",Q184,FIND("*",Q184)+2)-FIND("*",Q184)-1),IF(FIND("-",Q184,FIND("*",Q184)+2)&lt;FIND("(",Q184,FIND("*",Q184)+2),FIND("-",Q184,FIND("*",Q184)+2)-FIND("*",Q184)-1,FIND("(",Q184,FIND("*",Q184)+2)-FIND("*",Q184)-1)),IF(FIND("+",Q184,FIND("*",Q184)+2)&lt;FIND("(",Q184,FIND("*",Q184)+2),FIND("+",Q184,FIND("*",Q184)+2)-FIND("*",Q184)-1,IF(ISERROR(FIND("-",Q184,FIND("*",Q184)+2)),IF(ISERROR(FIND("(",Q184,FIND("*",Q184)+2)),"Error",FIND("(",Q184,FIND("*",Q184)+2)-FIND("*",Q184)-1),IF(FIND("-",Q184,FIND("*",Q184)+2)&lt;FIND("(",Q184,FIND("*",Q184)+2),FIND("-",Q184,FIND("*",Q184)+2)-FIND("*",Q184)-1,FIND("(",Q184,FIND("*",Q184)+2)-FIND("*",Q184)-1))))))</f>
        <v/>
      </c>
      <c r="S184" s="24" t="str">
        <f t="shared" ref="S184:S185" si="243">IF(OR(O184="",O184="Enum"), "",IF(ISERROR(FIND("-",Q184,FIND("*",Q184)+2)),IF(ISERROR(FIND("+",Q184,FIND("*",Q184)+2)),"0",IF(FIND("+",Q184,FIND("*",Q184)+2)&lt;FIND("(",Q184,FIND("*",Q184)+2),MID(Q184,FIND("+",Q184,FIND("*",Q184)+2),FIND("(",Q184,FIND("*",Q184)+2)-FIND("+",Q184,FIND("*",Q184)+2)),"0")),IF(FIND("-",Q184,FIND("*",Q184)+2)&lt;FIND("(",Q184,FIND("*",Q184)+2),MID(Q184,FIND("-",Q184,FIND("*",Q184)+2),FIND("(",Q184,FIND("*",Q184)+2)-FIND("-",Q184,FIND("*",Q184)+2)),IF(ISERROR(FIND("+",Q184,FIND("*",Q184)+2)),"0",IF(FIND("+",Q184,FIND("*",Q184)+2)&lt;FIND("(",Q184,FIND("*",Q184)+2),MID(Q184,FIND("+",Q184,FIND("*",Q184)+2),FIND("(",Q184,FIND("*",Q184)+2)-FIND("+",Q184,FIND("*",Q184)+2)),"0")))))</f>
        <v/>
      </c>
      <c r="T184" s="24" t="str">
        <f t="shared" ref="T184:T185" si="244" xml:space="preserve"> IF(OR(O184="",O184="Enum"),"", MID(Q184,FIND("(",Q184)+1,FIND(")",Q184)-FIND("(",Q184)-1))</f>
        <v/>
      </c>
      <c r="U184" s="24" t="str">
        <f t="shared" ref="U184:U185" si="245">IF(OR(O184="",O184="Enum"),"", MID(Q184,FIND("{",Q184)+1,FIND(",",Q184)-FIND("{",Q184)-1))</f>
        <v/>
      </c>
      <c r="V184" s="24" t="str">
        <f t="shared" ref="V184:V185" si="246">IF(OR(O184="",O184="Enum"),"",MID(Q184,FIND(",",Q184)+1,FIND("}",Q184)-FIND(",",Q184)-1))</f>
        <v/>
      </c>
      <c r="W184" s="24">
        <v>0</v>
      </c>
      <c r="X184" s="24">
        <v>0</v>
      </c>
      <c r="Y184" s="33"/>
      <c r="Z184" s="33"/>
      <c r="AA184" s="24" t="s">
        <v>583</v>
      </c>
      <c r="AB184" s="23"/>
      <c r="AC184" s="23"/>
      <c r="AD184" s="23"/>
      <c r="AE184" s="23"/>
      <c r="AF184" s="23"/>
      <c r="AG184" s="23"/>
      <c r="AH184" s="23"/>
      <c r="AI184" s="23"/>
      <c r="AJ184" s="23"/>
      <c r="AK184" s="23" t="s">
        <v>502</v>
      </c>
      <c r="AL184" s="23" t="s">
        <v>502</v>
      </c>
      <c r="AM184" s="23"/>
      <c r="AN184" s="23" t="s">
        <v>502</v>
      </c>
      <c r="AO184" s="23"/>
      <c r="AP184" s="23"/>
      <c r="AQ184" s="23"/>
      <c r="AR184" s="5"/>
    </row>
    <row r="185" spans="1:44" ht="14.25" x14ac:dyDescent="0.2">
      <c r="A185" s="23" t="s">
        <v>260</v>
      </c>
      <c r="B185" s="24" t="s">
        <v>102</v>
      </c>
      <c r="C185" s="23" t="s">
        <v>262</v>
      </c>
      <c r="D185" s="24" t="s">
        <v>263</v>
      </c>
      <c r="E185" s="24" t="s">
        <v>106</v>
      </c>
      <c r="F185" s="24" t="s">
        <v>107</v>
      </c>
      <c r="G185" s="23"/>
      <c r="H185" s="24"/>
      <c r="I185" s="24"/>
      <c r="J185" s="48" t="s">
        <v>359</v>
      </c>
      <c r="K185" s="48"/>
      <c r="L185" s="27"/>
      <c r="M185" s="24"/>
      <c r="N185" s="24"/>
      <c r="O185" s="23" t="s">
        <v>36</v>
      </c>
      <c r="P185" s="24" t="s">
        <v>92</v>
      </c>
      <c r="Q185" s="25"/>
      <c r="R185" s="24" t="str">
        <f t="shared" si="242"/>
        <v/>
      </c>
      <c r="S185" s="24" t="str">
        <f t="shared" si="243"/>
        <v/>
      </c>
      <c r="T185" s="24" t="str">
        <f t="shared" si="244"/>
        <v/>
      </c>
      <c r="U185" s="24" t="str">
        <f t="shared" si="245"/>
        <v/>
      </c>
      <c r="V185" s="24" t="str">
        <f t="shared" si="246"/>
        <v/>
      </c>
      <c r="W185" s="24">
        <v>0</v>
      </c>
      <c r="X185" s="24">
        <v>0</v>
      </c>
      <c r="Y185" s="33"/>
      <c r="Z185" s="33"/>
      <c r="AA185" s="24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 t="s">
        <v>502</v>
      </c>
      <c r="AL185" s="23" t="s">
        <v>502</v>
      </c>
      <c r="AM185" s="23"/>
      <c r="AN185" s="23" t="s">
        <v>502</v>
      </c>
      <c r="AO185" s="23"/>
      <c r="AP185" s="23"/>
      <c r="AQ185" s="23"/>
      <c r="AR185" s="5"/>
    </row>
    <row r="186" spans="1:44" ht="42.75" x14ac:dyDescent="0.2">
      <c r="A186" s="23" t="s">
        <v>260</v>
      </c>
      <c r="B186" s="24" t="s">
        <v>102</v>
      </c>
      <c r="C186" s="23" t="s">
        <v>262</v>
      </c>
      <c r="D186" s="24" t="s">
        <v>263</v>
      </c>
      <c r="E186" s="24" t="s">
        <v>106</v>
      </c>
      <c r="F186" s="24" t="s">
        <v>107</v>
      </c>
      <c r="G186" s="23"/>
      <c r="H186" s="24"/>
      <c r="I186" s="24"/>
      <c r="J186" s="48" t="s">
        <v>360</v>
      </c>
      <c r="K186" s="48"/>
      <c r="L186" s="27" t="s">
        <v>43</v>
      </c>
      <c r="M186" s="24">
        <v>39</v>
      </c>
      <c r="N186" s="24">
        <v>8</v>
      </c>
      <c r="O186" s="23" t="s">
        <v>53</v>
      </c>
      <c r="P186" s="24" t="s">
        <v>92</v>
      </c>
      <c r="Q186" s="25" t="s">
        <v>280</v>
      </c>
      <c r="R186" s="24" t="str">
        <f t="shared" ref="R186:R187" si="247">IF(OR(O186="",O186="Enum"),"",MID(Q186,FIND("*",Q186)+1,IF(ISERROR(FIND("+",Q186,FIND("*",Q186)+2)),IF(ISERROR(FIND("-",Q186,FIND("*",Q186)+2)),IF(ISERROR(FIND("(",Q186,FIND("*",Q186)+2)),"Error",FIND("(",Q186,FIND("*",Q186)+2)-FIND("*",Q186)-1),IF(FIND("-",Q186,FIND("*",Q186)+2)&lt;FIND("(",Q186,FIND("*",Q186)+2),FIND("-",Q186,FIND("*",Q186)+2)-FIND("*",Q186)-1,FIND("(",Q186,FIND("*",Q186)+2)-FIND("*",Q186)-1)),IF(FIND("+",Q186,FIND("*",Q186)+2)&lt;FIND("(",Q186,FIND("*",Q186)+2),FIND("+",Q186,FIND("*",Q186)+2)-FIND("*",Q186)-1,IF(ISERROR(FIND("-",Q186,FIND("*",Q186)+2)),IF(ISERROR(FIND("(",Q186,FIND("*",Q186)+2)),"Error",FIND("(",Q186,FIND("*",Q186)+2)-FIND("*",Q186)-1),IF(FIND("-",Q186,FIND("*",Q186)+2)&lt;FIND("(",Q186,FIND("*",Q186)+2),FIND("-",Q186,FIND("*",Q186)+2)-FIND("*",Q186)-1,FIND("(",Q186,FIND("*",Q186)+2)-FIND("*",Q186)-1))))))</f>
        <v>1</v>
      </c>
      <c r="S186" s="24" t="str">
        <f t="shared" ref="S186:S187" si="248">IF(OR(O186="",O186="Enum"), "",IF(ISERROR(FIND("-",Q186,FIND("*",Q186)+2)),IF(ISERROR(FIND("+",Q186,FIND("*",Q186)+2)),"0",IF(FIND("+",Q186,FIND("*",Q186)+2)&lt;FIND("(",Q186,FIND("*",Q186)+2),MID(Q186,FIND("+",Q186,FIND("*",Q186)+2),FIND("(",Q186,FIND("*",Q186)+2)-FIND("+",Q186,FIND("*",Q186)+2)),"0")),IF(FIND("-",Q186,FIND("*",Q186)+2)&lt;FIND("(",Q186,FIND("*",Q186)+2),MID(Q186,FIND("-",Q186,FIND("*",Q186)+2),FIND("(",Q186,FIND("*",Q186)+2)-FIND("-",Q186,FIND("*",Q186)+2)),IF(ISERROR(FIND("+",Q186,FIND("*",Q186)+2)),"0",IF(FIND("+",Q186,FIND("*",Q186)+2)&lt;FIND("(",Q186,FIND("*",Q186)+2),MID(Q186,FIND("+",Q186,FIND("*",Q186)+2),FIND("(",Q186,FIND("*",Q186)+2)-FIND("+",Q186,FIND("*",Q186)+2)),"0")))))</f>
        <v>-50</v>
      </c>
      <c r="T186" s="24" t="str">
        <f t="shared" ref="T186:T187" si="249" xml:space="preserve"> IF(OR(O186="",O186="Enum"),"", MID(Q186,FIND("(",Q186)+1,FIND(")",Q186)-FIND("(",Q186)-1))</f>
        <v>°C</v>
      </c>
      <c r="U186" s="24" t="str">
        <f t="shared" ref="U186:U187" si="250">IF(OR(O186="",O186="Enum"),"", MID(Q186,FIND("{",Q186)+1,FIND(",",Q186)-FIND("{",Q186)-1))</f>
        <v>-50</v>
      </c>
      <c r="V186" s="24" t="str">
        <f t="shared" ref="V186:V187" si="251">IF(OR(O186="",O186="Enum"),"",MID(Q186,FIND(",",Q186)+1,FIND("}",Q186)-FIND(",",Q186)-1))</f>
        <v>125</v>
      </c>
      <c r="W186" s="24">
        <v>0</v>
      </c>
      <c r="X186" s="24">
        <v>0</v>
      </c>
      <c r="Y186" s="33"/>
      <c r="Z186" s="33"/>
      <c r="AA186" s="24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 t="s">
        <v>502</v>
      </c>
      <c r="AL186" s="23" t="s">
        <v>502</v>
      </c>
      <c r="AM186" s="23"/>
      <c r="AN186" s="23" t="s">
        <v>502</v>
      </c>
      <c r="AO186" s="23"/>
      <c r="AP186" s="23"/>
      <c r="AQ186" s="23"/>
      <c r="AR186" s="5"/>
    </row>
    <row r="187" spans="1:44" ht="42.75" x14ac:dyDescent="0.2">
      <c r="A187" s="23" t="s">
        <v>260</v>
      </c>
      <c r="B187" s="24" t="s">
        <v>102</v>
      </c>
      <c r="C187" s="23" t="s">
        <v>262</v>
      </c>
      <c r="D187" s="24" t="s">
        <v>263</v>
      </c>
      <c r="E187" s="24" t="s">
        <v>106</v>
      </c>
      <c r="F187" s="24" t="s">
        <v>107</v>
      </c>
      <c r="G187" s="23"/>
      <c r="H187" s="24"/>
      <c r="I187" s="24"/>
      <c r="J187" s="48" t="s">
        <v>361</v>
      </c>
      <c r="K187" s="48"/>
      <c r="L187" s="27" t="s">
        <v>113</v>
      </c>
      <c r="M187" s="24">
        <v>47</v>
      </c>
      <c r="N187" s="24">
        <v>8</v>
      </c>
      <c r="O187" s="23" t="s">
        <v>53</v>
      </c>
      <c r="P187" s="24" t="s">
        <v>92</v>
      </c>
      <c r="Q187" s="25" t="s">
        <v>281</v>
      </c>
      <c r="R187" s="24" t="str">
        <f t="shared" si="247"/>
        <v>0.5</v>
      </c>
      <c r="S187" s="24" t="str">
        <f t="shared" si="248"/>
        <v>0</v>
      </c>
      <c r="T187" s="24" t="str">
        <f t="shared" si="249"/>
        <v>%</v>
      </c>
      <c r="U187" s="24" t="str">
        <f t="shared" si="250"/>
        <v>0</v>
      </c>
      <c r="V187" s="24" t="str">
        <f t="shared" si="251"/>
        <v>100</v>
      </c>
      <c r="W187" s="24">
        <v>0</v>
      </c>
      <c r="X187" s="24">
        <v>0</v>
      </c>
      <c r="Y187" s="33"/>
      <c r="Z187" s="33"/>
      <c r="AA187" s="24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 t="s">
        <v>502</v>
      </c>
      <c r="AL187" s="23" t="s">
        <v>502</v>
      </c>
      <c r="AM187" s="23"/>
      <c r="AN187" s="23" t="s">
        <v>502</v>
      </c>
      <c r="AO187" s="23"/>
      <c r="AP187" s="23"/>
      <c r="AQ187" s="23"/>
      <c r="AR187" s="5"/>
    </row>
    <row r="188" spans="1:44" ht="28.5" x14ac:dyDescent="0.2">
      <c r="A188" s="23" t="s">
        <v>260</v>
      </c>
      <c r="B188" s="24" t="s">
        <v>102</v>
      </c>
      <c r="C188" s="23" t="s">
        <v>262</v>
      </c>
      <c r="D188" s="24" t="s">
        <v>263</v>
      </c>
      <c r="E188" s="24" t="s">
        <v>106</v>
      </c>
      <c r="F188" s="24" t="s">
        <v>107</v>
      </c>
      <c r="G188" s="23"/>
      <c r="H188" s="24"/>
      <c r="I188" s="24"/>
      <c r="J188" s="48" t="s">
        <v>362</v>
      </c>
      <c r="K188" s="48"/>
      <c r="L188" s="27" t="s">
        <v>282</v>
      </c>
      <c r="M188" s="24">
        <v>48</v>
      </c>
      <c r="N188" s="24">
        <v>1</v>
      </c>
      <c r="O188" s="23" t="s">
        <v>36</v>
      </c>
      <c r="P188" s="24" t="s">
        <v>92</v>
      </c>
      <c r="Q188" s="25" t="s">
        <v>283</v>
      </c>
      <c r="R188" s="24" t="str">
        <f t="shared" si="213"/>
        <v/>
      </c>
      <c r="S188" s="24" t="str">
        <f t="shared" si="214"/>
        <v/>
      </c>
      <c r="T188" s="24" t="str">
        <f t="shared" si="215"/>
        <v/>
      </c>
      <c r="U188" s="24" t="str">
        <f t="shared" si="216"/>
        <v/>
      </c>
      <c r="V188" s="24" t="str">
        <f t="shared" si="217"/>
        <v/>
      </c>
      <c r="W188" s="24">
        <v>0</v>
      </c>
      <c r="X188" s="24">
        <v>0</v>
      </c>
      <c r="Y188" s="33"/>
      <c r="Z188" s="33"/>
      <c r="AA188" s="24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 t="s">
        <v>502</v>
      </c>
      <c r="AL188" s="23" t="s">
        <v>502</v>
      </c>
      <c r="AM188" s="23"/>
      <c r="AN188" s="23" t="s">
        <v>502</v>
      </c>
      <c r="AO188" s="23"/>
      <c r="AP188" s="23"/>
      <c r="AQ188" s="23"/>
      <c r="AR188" s="5"/>
    </row>
    <row r="189" spans="1:44" ht="42.75" x14ac:dyDescent="0.2">
      <c r="A189" s="23" t="s">
        <v>260</v>
      </c>
      <c r="B189" s="24" t="s">
        <v>102</v>
      </c>
      <c r="C189" s="23" t="s">
        <v>262</v>
      </c>
      <c r="D189" s="24" t="s">
        <v>263</v>
      </c>
      <c r="E189" s="24" t="s">
        <v>106</v>
      </c>
      <c r="F189" s="24" t="s">
        <v>107</v>
      </c>
      <c r="G189" s="23"/>
      <c r="H189" s="24"/>
      <c r="I189" s="24"/>
      <c r="J189" s="48" t="s">
        <v>363</v>
      </c>
      <c r="K189" s="48"/>
      <c r="L189" s="27" t="s">
        <v>119</v>
      </c>
      <c r="M189" s="24">
        <v>55</v>
      </c>
      <c r="N189" s="24">
        <v>4</v>
      </c>
      <c r="O189" s="23" t="s">
        <v>53</v>
      </c>
      <c r="P189" s="24" t="s">
        <v>92</v>
      </c>
      <c r="Q189" s="25" t="s">
        <v>39</v>
      </c>
      <c r="R189" s="24" t="str">
        <f t="shared" ref="R189" si="252">IF(OR(O189="",O189="Enum"),"",MID(Q189,FIND("*",Q189)+1,IF(ISERROR(FIND("+",Q189,FIND("*",Q189)+2)),IF(ISERROR(FIND("-",Q189,FIND("*",Q189)+2)),IF(ISERROR(FIND("(",Q189,FIND("*",Q189)+2)),"Error",FIND("(",Q189,FIND("*",Q189)+2)-FIND("*",Q189)-1),IF(FIND("-",Q189,FIND("*",Q189)+2)&lt;FIND("(",Q189,FIND("*",Q189)+2),FIND("-",Q189,FIND("*",Q189)+2)-FIND("*",Q189)-1,FIND("(",Q189,FIND("*",Q189)+2)-FIND("*",Q189)-1)),IF(FIND("+",Q189,FIND("*",Q189)+2)&lt;FIND("(",Q189,FIND("*",Q189)+2),FIND("+",Q189,FIND("*",Q189)+2)-FIND("*",Q189)-1,IF(ISERROR(FIND("-",Q189,FIND("*",Q189)+2)),IF(ISERROR(FIND("(",Q189,FIND("*",Q189)+2)),"Error",FIND("(",Q189,FIND("*",Q189)+2)-FIND("*",Q189)-1),IF(FIND("-",Q189,FIND("*",Q189)+2)&lt;FIND("(",Q189,FIND("*",Q189)+2),FIND("-",Q189,FIND("*",Q189)+2)-FIND("*",Q189)-1,FIND("(",Q189,FIND("*",Q189)+2)-FIND("*",Q189)-1))))))</f>
        <v>1</v>
      </c>
      <c r="S189" s="24" t="str">
        <f t="shared" ref="S189" si="253">IF(OR(O189="",O189="Enum"), "",IF(ISERROR(FIND("-",Q189,FIND("*",Q189)+2)),IF(ISERROR(FIND("+",Q189,FIND("*",Q189)+2)),"0",IF(FIND("+",Q189,FIND("*",Q189)+2)&lt;FIND("(",Q189,FIND("*",Q189)+2),MID(Q189,FIND("+",Q189,FIND("*",Q189)+2),FIND("(",Q189,FIND("*",Q189)+2)-FIND("+",Q189,FIND("*",Q189)+2)),"0")),IF(FIND("-",Q189,FIND("*",Q189)+2)&lt;FIND("(",Q189,FIND("*",Q189)+2),MID(Q189,FIND("-",Q189,FIND("*",Q189)+2),FIND("(",Q189,FIND("*",Q189)+2)-FIND("-",Q189,FIND("*",Q189)+2)),IF(ISERROR(FIND("+",Q189,FIND("*",Q189)+2)),"0",IF(FIND("+",Q189,FIND("*",Q189)+2)&lt;FIND("(",Q189,FIND("*",Q189)+2),MID(Q189,FIND("+",Q189,FIND("*",Q189)+2),FIND("(",Q189,FIND("*",Q189)+2)-FIND("+",Q189,FIND("*",Q189)+2)),"0")))))</f>
        <v>0</v>
      </c>
      <c r="T189" s="24" t="str">
        <f t="shared" ref="T189" si="254" xml:space="preserve"> IF(OR(O189="",O189="Enum"),"", MID(Q189,FIND("(",Q189)+1,FIND(")",Q189)-FIND("(",Q189)-1))</f>
        <v>/</v>
      </c>
      <c r="U189" s="24" t="str">
        <f t="shared" ref="U189" si="255">IF(OR(O189="",O189="Enum"),"", MID(Q189,FIND("{",Q189)+1,FIND(",",Q189)-FIND("{",Q189)-1))</f>
        <v>0</v>
      </c>
      <c r="V189" s="24" t="str">
        <f t="shared" ref="V189" si="256">IF(OR(O189="",O189="Enum"),"",MID(Q189,FIND(",",Q189)+1,FIND("}",Q189)-FIND(",",Q189)-1))</f>
        <v>15</v>
      </c>
      <c r="W189" s="24">
        <v>0</v>
      </c>
      <c r="X189" s="24">
        <v>0</v>
      </c>
      <c r="Y189" s="33"/>
      <c r="Z189" s="33"/>
      <c r="AA189" s="24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 t="s">
        <v>502</v>
      </c>
      <c r="AL189" s="23" t="s">
        <v>502</v>
      </c>
      <c r="AM189" s="23"/>
      <c r="AN189" s="23" t="s">
        <v>502</v>
      </c>
      <c r="AO189" s="23"/>
      <c r="AP189" s="23"/>
      <c r="AQ189" s="23"/>
      <c r="AR189" s="5"/>
    </row>
    <row r="190" spans="1:44" ht="42.75" x14ac:dyDescent="0.2">
      <c r="A190" s="23" t="s">
        <v>260</v>
      </c>
      <c r="B190" s="24" t="s">
        <v>102</v>
      </c>
      <c r="C190" s="23" t="s">
        <v>262</v>
      </c>
      <c r="D190" s="24" t="s">
        <v>263</v>
      </c>
      <c r="E190" s="24" t="s">
        <v>106</v>
      </c>
      <c r="F190" s="24" t="s">
        <v>107</v>
      </c>
      <c r="G190" s="23"/>
      <c r="H190" s="24"/>
      <c r="I190" s="24"/>
      <c r="J190" s="48" t="s">
        <v>364</v>
      </c>
      <c r="K190" s="48"/>
      <c r="L190" s="27" t="s">
        <v>120</v>
      </c>
      <c r="M190" s="24">
        <v>63</v>
      </c>
      <c r="N190" s="24">
        <v>8</v>
      </c>
      <c r="O190" s="23" t="s">
        <v>53</v>
      </c>
      <c r="P190" s="24" t="s">
        <v>92</v>
      </c>
      <c r="Q190" s="25" t="s">
        <v>35</v>
      </c>
      <c r="R190" s="24" t="str">
        <f t="shared" ref="R190:R207" si="257">IF(OR(O190="",O190="Enum"),"",MID(Q190,FIND("*",Q190)+1,IF(ISERROR(FIND("+",Q190,FIND("*",Q190)+2)),IF(ISERROR(FIND("-",Q190,FIND("*",Q190)+2)),IF(ISERROR(FIND("(",Q190,FIND("*",Q190)+2)),"Error",FIND("(",Q190,FIND("*",Q190)+2)-FIND("*",Q190)-1),IF(FIND("-",Q190,FIND("*",Q190)+2)&lt;FIND("(",Q190,FIND("*",Q190)+2),FIND("-",Q190,FIND("*",Q190)+2)-FIND("*",Q190)-1,FIND("(",Q190,FIND("*",Q190)+2)-FIND("*",Q190)-1)),IF(FIND("+",Q190,FIND("*",Q190)+2)&lt;FIND("(",Q190,FIND("*",Q190)+2),FIND("+",Q190,FIND("*",Q190)+2)-FIND("*",Q190)-1,IF(ISERROR(FIND("-",Q190,FIND("*",Q190)+2)),IF(ISERROR(FIND("(",Q190,FIND("*",Q190)+2)),"Error",FIND("(",Q190,FIND("*",Q190)+2)-FIND("*",Q190)-1),IF(FIND("-",Q190,FIND("*",Q190)+2)&lt;FIND("(",Q190,FIND("*",Q190)+2),FIND("-",Q190,FIND("*",Q190)+2)-FIND("*",Q190)-1,FIND("(",Q190,FIND("*",Q190)+2)-FIND("*",Q190)-1))))))</f>
        <v>1</v>
      </c>
      <c r="S190" s="24" t="str">
        <f t="shared" ref="S190:S207" si="258">IF(OR(O190="",O190="Enum"), "",IF(ISERROR(FIND("-",Q190,FIND("*",Q190)+2)),IF(ISERROR(FIND("+",Q190,FIND("*",Q190)+2)),"0",IF(FIND("+",Q190,FIND("*",Q190)+2)&lt;FIND("(",Q190,FIND("*",Q190)+2),MID(Q190,FIND("+",Q190,FIND("*",Q190)+2),FIND("(",Q190,FIND("*",Q190)+2)-FIND("+",Q190,FIND("*",Q190)+2)),"0")),IF(FIND("-",Q190,FIND("*",Q190)+2)&lt;FIND("(",Q190,FIND("*",Q190)+2),MID(Q190,FIND("-",Q190,FIND("*",Q190)+2),FIND("(",Q190,FIND("*",Q190)+2)-FIND("-",Q190,FIND("*",Q190)+2)),IF(ISERROR(FIND("+",Q190,FIND("*",Q190)+2)),"0",IF(FIND("+",Q190,FIND("*",Q190)+2)&lt;FIND("(",Q190,FIND("*",Q190)+2),MID(Q190,FIND("+",Q190,FIND("*",Q190)+2),FIND("(",Q190,FIND("*",Q190)+2)-FIND("+",Q190,FIND("*",Q190)+2)),"0")))))</f>
        <v>0</v>
      </c>
      <c r="T190" s="24" t="str">
        <f t="shared" ref="T190:T207" si="259" xml:space="preserve"> IF(OR(O190="",O190="Enum"),"", MID(Q190,FIND("(",Q190)+1,FIND(")",Q190)-FIND("(",Q190)-1))</f>
        <v>/</v>
      </c>
      <c r="U190" s="24" t="str">
        <f t="shared" ref="U190:U207" si="260">IF(OR(O190="",O190="Enum"),"", MID(Q190,FIND("{",Q190)+1,FIND(",",Q190)-FIND("{",Q190)-1))</f>
        <v>0</v>
      </c>
      <c r="V190" s="24" t="str">
        <f t="shared" ref="V190:V207" si="261">IF(OR(O190="",O190="Enum"),"",MID(Q190,FIND(",",Q190)+1,FIND("}",Q190)-FIND(",",Q190)-1))</f>
        <v>255</v>
      </c>
      <c r="W190" s="24">
        <v>0</v>
      </c>
      <c r="X190" s="24">
        <v>0</v>
      </c>
      <c r="Y190" s="33"/>
      <c r="Z190" s="33"/>
      <c r="AA190" s="24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 t="s">
        <v>502</v>
      </c>
      <c r="AL190" s="23" t="s">
        <v>502</v>
      </c>
      <c r="AM190" s="23"/>
      <c r="AN190" s="23" t="s">
        <v>502</v>
      </c>
      <c r="AO190" s="23"/>
      <c r="AP190" s="23"/>
      <c r="AQ190" s="23"/>
      <c r="AR190" s="5"/>
    </row>
    <row r="191" spans="1:44" ht="42.75" x14ac:dyDescent="0.2">
      <c r="A191" s="23" t="s">
        <v>260</v>
      </c>
      <c r="B191" s="24" t="s">
        <v>102</v>
      </c>
      <c r="C191" s="24" t="s">
        <v>284</v>
      </c>
      <c r="D191" s="24" t="s">
        <v>285</v>
      </c>
      <c r="E191" s="24" t="s">
        <v>19</v>
      </c>
      <c r="F191" s="24">
        <v>50</v>
      </c>
      <c r="G191" s="23"/>
      <c r="H191" s="24"/>
      <c r="I191" s="24"/>
      <c r="J191" s="48" t="s">
        <v>365</v>
      </c>
      <c r="K191" s="48"/>
      <c r="L191" s="27" t="s">
        <v>233</v>
      </c>
      <c r="M191" s="24">
        <v>7</v>
      </c>
      <c r="N191" s="24">
        <v>8</v>
      </c>
      <c r="O191" s="23" t="s">
        <v>53</v>
      </c>
      <c r="P191" s="24" t="s">
        <v>92</v>
      </c>
      <c r="Q191" s="25" t="s">
        <v>290</v>
      </c>
      <c r="R191" s="24" t="str">
        <f t="shared" si="257"/>
        <v>1</v>
      </c>
      <c r="S191" s="24" t="str">
        <f t="shared" si="258"/>
        <v>0</v>
      </c>
      <c r="T191" s="24" t="str">
        <f t="shared" si="259"/>
        <v>V</v>
      </c>
      <c r="U191" s="24" t="str">
        <f t="shared" si="260"/>
        <v>0</v>
      </c>
      <c r="V191" s="24" t="str">
        <f t="shared" si="261"/>
        <v>255</v>
      </c>
      <c r="W191" s="24">
        <v>0</v>
      </c>
      <c r="X191" s="24">
        <v>0</v>
      </c>
      <c r="Y191" s="33"/>
      <c r="Z191" s="33"/>
      <c r="AA191" s="24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 t="s">
        <v>502</v>
      </c>
      <c r="AL191" s="23" t="s">
        <v>502</v>
      </c>
      <c r="AM191" s="23"/>
      <c r="AN191" s="23" t="s">
        <v>502</v>
      </c>
      <c r="AO191" s="23"/>
      <c r="AP191" s="23"/>
      <c r="AQ191" s="23"/>
      <c r="AR191" s="5"/>
    </row>
    <row r="192" spans="1:44" ht="42.75" x14ac:dyDescent="0.2">
      <c r="A192" s="23" t="s">
        <v>260</v>
      </c>
      <c r="B192" s="24" t="s">
        <v>102</v>
      </c>
      <c r="C192" s="24" t="s">
        <v>284</v>
      </c>
      <c r="D192" s="24" t="s">
        <v>285</v>
      </c>
      <c r="E192" s="24" t="s">
        <v>19</v>
      </c>
      <c r="F192" s="24">
        <v>50</v>
      </c>
      <c r="G192" s="23"/>
      <c r="H192" s="24"/>
      <c r="I192" s="24"/>
      <c r="J192" s="48" t="s">
        <v>366</v>
      </c>
      <c r="K192" s="48"/>
      <c r="L192" s="27" t="s">
        <v>287</v>
      </c>
      <c r="M192" s="24">
        <v>10</v>
      </c>
      <c r="N192" s="24">
        <v>6</v>
      </c>
      <c r="O192" s="23" t="s">
        <v>53</v>
      </c>
      <c r="P192" s="24" t="s">
        <v>92</v>
      </c>
      <c r="Q192" s="25" t="s">
        <v>291</v>
      </c>
      <c r="R192" s="24" t="str">
        <f t="shared" si="257"/>
        <v>1.5</v>
      </c>
      <c r="S192" s="24" t="str">
        <f t="shared" si="258"/>
        <v>0</v>
      </c>
      <c r="T192" s="24" t="str">
        <f t="shared" si="259"/>
        <v>Hz</v>
      </c>
      <c r="U192" s="24" t="str">
        <f t="shared" si="260"/>
        <v>0</v>
      </c>
      <c r="V192" s="24" t="str">
        <f t="shared" si="261"/>
        <v>94.5</v>
      </c>
      <c r="W192" s="24">
        <v>0</v>
      </c>
      <c r="X192" s="24">
        <v>0</v>
      </c>
      <c r="Y192" s="33"/>
      <c r="Z192" s="33"/>
      <c r="AA192" s="24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 t="s">
        <v>502</v>
      </c>
      <c r="AL192" s="23" t="s">
        <v>502</v>
      </c>
      <c r="AM192" s="23"/>
      <c r="AN192" s="23" t="s">
        <v>502</v>
      </c>
      <c r="AO192" s="23"/>
      <c r="AP192" s="23"/>
      <c r="AQ192" s="23"/>
      <c r="AR192" s="5"/>
    </row>
    <row r="193" spans="1:44" ht="42.75" x14ac:dyDescent="0.2">
      <c r="A193" s="23" t="s">
        <v>260</v>
      </c>
      <c r="B193" s="24" t="s">
        <v>102</v>
      </c>
      <c r="C193" s="24" t="s">
        <v>284</v>
      </c>
      <c r="D193" s="24" t="s">
        <v>285</v>
      </c>
      <c r="E193" s="24" t="s">
        <v>19</v>
      </c>
      <c r="F193" s="24">
        <v>50</v>
      </c>
      <c r="G193" s="23"/>
      <c r="H193" s="24"/>
      <c r="I193" s="24"/>
      <c r="J193" s="48" t="s">
        <v>367</v>
      </c>
      <c r="K193" s="48"/>
      <c r="L193" s="27" t="s">
        <v>286</v>
      </c>
      <c r="M193" s="24">
        <v>15</v>
      </c>
      <c r="N193" s="24">
        <v>5</v>
      </c>
      <c r="O193" s="23" t="s">
        <v>53</v>
      </c>
      <c r="P193" s="24" t="s">
        <v>92</v>
      </c>
      <c r="Q193" s="25" t="s">
        <v>292</v>
      </c>
      <c r="R193" s="24" t="str">
        <f t="shared" si="257"/>
        <v>1</v>
      </c>
      <c r="S193" s="24" t="str">
        <f t="shared" si="258"/>
        <v>0</v>
      </c>
      <c r="T193" s="24" t="str">
        <f t="shared" si="259"/>
        <v>A</v>
      </c>
      <c r="U193" s="24" t="str">
        <f t="shared" si="260"/>
        <v>0</v>
      </c>
      <c r="V193" s="24" t="str">
        <f t="shared" si="261"/>
        <v>31</v>
      </c>
      <c r="W193" s="24">
        <v>0</v>
      </c>
      <c r="X193" s="24">
        <v>0</v>
      </c>
      <c r="Y193" s="33"/>
      <c r="Z193" s="33"/>
      <c r="AA193" s="24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 t="s">
        <v>502</v>
      </c>
      <c r="AL193" s="23" t="s">
        <v>502</v>
      </c>
      <c r="AM193" s="23"/>
      <c r="AN193" s="23" t="s">
        <v>502</v>
      </c>
      <c r="AO193" s="23"/>
      <c r="AP193" s="23"/>
      <c r="AQ193" s="23"/>
      <c r="AR193" s="5"/>
    </row>
    <row r="194" spans="1:44" ht="42.75" x14ac:dyDescent="0.2">
      <c r="A194" s="23" t="s">
        <v>260</v>
      </c>
      <c r="B194" s="24" t="s">
        <v>102</v>
      </c>
      <c r="C194" s="24" t="s">
        <v>284</v>
      </c>
      <c r="D194" s="24" t="s">
        <v>285</v>
      </c>
      <c r="E194" s="24" t="s">
        <v>19</v>
      </c>
      <c r="F194" s="24">
        <v>50</v>
      </c>
      <c r="G194" s="23"/>
      <c r="H194" s="24"/>
      <c r="I194" s="24"/>
      <c r="J194" s="48" t="s">
        <v>368</v>
      </c>
      <c r="K194" s="48"/>
      <c r="L194" s="27" t="s">
        <v>288</v>
      </c>
      <c r="M194" s="24">
        <v>20</v>
      </c>
      <c r="N194" s="24">
        <v>9</v>
      </c>
      <c r="O194" s="23" t="s">
        <v>53</v>
      </c>
      <c r="P194" s="24" t="s">
        <v>92</v>
      </c>
      <c r="Q194" s="25" t="s">
        <v>293</v>
      </c>
      <c r="R194" s="24" t="str">
        <f t="shared" si="257"/>
        <v>1</v>
      </c>
      <c r="S194" s="24" t="str">
        <f t="shared" si="258"/>
        <v>0</v>
      </c>
      <c r="T194" s="24" t="str">
        <f t="shared" si="259"/>
        <v>V</v>
      </c>
      <c r="U194" s="24" t="str">
        <f t="shared" si="260"/>
        <v>0</v>
      </c>
      <c r="V194" s="24" t="str">
        <f t="shared" si="261"/>
        <v>511</v>
      </c>
      <c r="W194" s="24">
        <v>0</v>
      </c>
      <c r="X194" s="24">
        <v>0</v>
      </c>
      <c r="Y194" s="33"/>
      <c r="Z194" s="33"/>
      <c r="AA194" s="24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 t="s">
        <v>502</v>
      </c>
      <c r="AL194" s="23" t="s">
        <v>502</v>
      </c>
      <c r="AM194" s="23"/>
      <c r="AN194" s="23" t="s">
        <v>502</v>
      </c>
      <c r="AO194" s="23"/>
      <c r="AP194" s="23"/>
      <c r="AQ194" s="23"/>
      <c r="AR194" s="5"/>
    </row>
    <row r="195" spans="1:44" ht="42.75" x14ac:dyDescent="0.2">
      <c r="A195" s="23" t="s">
        <v>260</v>
      </c>
      <c r="B195" s="24" t="s">
        <v>102</v>
      </c>
      <c r="C195" s="24" t="s">
        <v>284</v>
      </c>
      <c r="D195" s="24" t="s">
        <v>285</v>
      </c>
      <c r="E195" s="24" t="s">
        <v>19</v>
      </c>
      <c r="F195" s="24">
        <v>50</v>
      </c>
      <c r="G195" s="23"/>
      <c r="H195" s="24"/>
      <c r="I195" s="24"/>
      <c r="J195" s="48" t="s">
        <v>369</v>
      </c>
      <c r="K195" s="48"/>
      <c r="L195" s="27" t="s">
        <v>289</v>
      </c>
      <c r="M195" s="24">
        <v>27</v>
      </c>
      <c r="N195" s="24">
        <v>6</v>
      </c>
      <c r="O195" s="23" t="s">
        <v>53</v>
      </c>
      <c r="P195" s="24" t="s">
        <v>92</v>
      </c>
      <c r="Q195" s="25" t="s">
        <v>294</v>
      </c>
      <c r="R195" s="24" t="str">
        <f t="shared" si="257"/>
        <v>0.5</v>
      </c>
      <c r="S195" s="24" t="str">
        <f t="shared" si="258"/>
        <v>0</v>
      </c>
      <c r="T195" s="24" t="str">
        <f t="shared" si="259"/>
        <v>A</v>
      </c>
      <c r="U195" s="24" t="str">
        <f t="shared" si="260"/>
        <v>0</v>
      </c>
      <c r="V195" s="24" t="str">
        <f t="shared" si="261"/>
        <v>31.5</v>
      </c>
      <c r="W195" s="24">
        <v>0</v>
      </c>
      <c r="X195" s="24">
        <v>0</v>
      </c>
      <c r="Y195" s="33"/>
      <c r="Z195" s="33"/>
      <c r="AA195" s="24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 t="s">
        <v>502</v>
      </c>
      <c r="AL195" s="23" t="s">
        <v>502</v>
      </c>
      <c r="AM195" s="23"/>
      <c r="AN195" s="23" t="s">
        <v>502</v>
      </c>
      <c r="AO195" s="23"/>
      <c r="AP195" s="23"/>
      <c r="AQ195" s="23"/>
      <c r="AR195" s="5"/>
    </row>
    <row r="196" spans="1:44" ht="42.75" x14ac:dyDescent="0.2">
      <c r="A196" s="23" t="s">
        <v>260</v>
      </c>
      <c r="B196" s="24" t="s">
        <v>102</v>
      </c>
      <c r="C196" s="24" t="s">
        <v>284</v>
      </c>
      <c r="D196" s="24" t="s">
        <v>285</v>
      </c>
      <c r="E196" s="24" t="s">
        <v>19</v>
      </c>
      <c r="F196" s="24">
        <v>50</v>
      </c>
      <c r="G196" s="23"/>
      <c r="H196" s="24"/>
      <c r="I196" s="24"/>
      <c r="J196" s="48" t="s">
        <v>370</v>
      </c>
      <c r="K196" s="48"/>
      <c r="L196" s="27" t="s">
        <v>295</v>
      </c>
      <c r="M196" s="24">
        <v>37</v>
      </c>
      <c r="N196" s="24">
        <v>9</v>
      </c>
      <c r="O196" s="23" t="s">
        <v>53</v>
      </c>
      <c r="P196" s="24" t="s">
        <v>92</v>
      </c>
      <c r="Q196" s="25" t="s">
        <v>293</v>
      </c>
      <c r="R196" s="24" t="str">
        <f t="shared" si="257"/>
        <v>1</v>
      </c>
      <c r="S196" s="24" t="str">
        <f t="shared" si="258"/>
        <v>0</v>
      </c>
      <c r="T196" s="24" t="str">
        <f t="shared" si="259"/>
        <v>V</v>
      </c>
      <c r="U196" s="24" t="str">
        <f t="shared" si="260"/>
        <v>0</v>
      </c>
      <c r="V196" s="24" t="str">
        <f t="shared" si="261"/>
        <v>511</v>
      </c>
      <c r="W196" s="24">
        <v>0</v>
      </c>
      <c r="X196" s="24">
        <v>0</v>
      </c>
      <c r="Y196" s="33"/>
      <c r="Z196" s="33"/>
      <c r="AA196" s="24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 t="s">
        <v>502</v>
      </c>
      <c r="AL196" s="23" t="s">
        <v>502</v>
      </c>
      <c r="AM196" s="23"/>
      <c r="AN196" s="23" t="s">
        <v>502</v>
      </c>
      <c r="AO196" s="23"/>
      <c r="AP196" s="23"/>
      <c r="AQ196" s="23"/>
      <c r="AR196" s="5"/>
    </row>
    <row r="197" spans="1:44" ht="42.75" x14ac:dyDescent="0.2">
      <c r="A197" s="23" t="s">
        <v>260</v>
      </c>
      <c r="B197" s="24" t="s">
        <v>102</v>
      </c>
      <c r="C197" s="24" t="s">
        <v>284</v>
      </c>
      <c r="D197" s="24" t="s">
        <v>285</v>
      </c>
      <c r="E197" s="24" t="s">
        <v>19</v>
      </c>
      <c r="F197" s="24">
        <v>50</v>
      </c>
      <c r="G197" s="23"/>
      <c r="H197" s="24"/>
      <c r="I197" s="24"/>
      <c r="J197" s="48" t="s">
        <v>371</v>
      </c>
      <c r="K197" s="48"/>
      <c r="L197" s="27" t="s">
        <v>296</v>
      </c>
      <c r="M197" s="24">
        <v>44</v>
      </c>
      <c r="N197" s="24">
        <v>6</v>
      </c>
      <c r="O197" s="23" t="s">
        <v>53</v>
      </c>
      <c r="P197" s="24" t="s">
        <v>92</v>
      </c>
      <c r="Q197" s="25" t="s">
        <v>294</v>
      </c>
      <c r="R197" s="24" t="str">
        <f t="shared" si="257"/>
        <v>0.5</v>
      </c>
      <c r="S197" s="24" t="str">
        <f t="shared" si="258"/>
        <v>0</v>
      </c>
      <c r="T197" s="24" t="str">
        <f t="shared" si="259"/>
        <v>A</v>
      </c>
      <c r="U197" s="24" t="str">
        <f t="shared" si="260"/>
        <v>0</v>
      </c>
      <c r="V197" s="24" t="str">
        <f t="shared" si="261"/>
        <v>31.5</v>
      </c>
      <c r="W197" s="24">
        <v>0</v>
      </c>
      <c r="X197" s="24">
        <v>0</v>
      </c>
      <c r="Y197" s="33"/>
      <c r="Z197" s="33"/>
      <c r="AA197" s="24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 t="s">
        <v>502</v>
      </c>
      <c r="AL197" s="23" t="s">
        <v>502</v>
      </c>
      <c r="AM197" s="23"/>
      <c r="AN197" s="23" t="s">
        <v>502</v>
      </c>
      <c r="AO197" s="23"/>
      <c r="AP197" s="23"/>
      <c r="AQ197" s="23"/>
      <c r="AR197" s="5"/>
    </row>
    <row r="198" spans="1:44" ht="42.75" x14ac:dyDescent="0.2">
      <c r="A198" s="23" t="s">
        <v>260</v>
      </c>
      <c r="B198" s="24" t="s">
        <v>102</v>
      </c>
      <c r="C198" s="24" t="s">
        <v>284</v>
      </c>
      <c r="D198" s="24" t="s">
        <v>285</v>
      </c>
      <c r="E198" s="24" t="s">
        <v>19</v>
      </c>
      <c r="F198" s="24">
        <v>50</v>
      </c>
      <c r="G198" s="23"/>
      <c r="H198" s="24"/>
      <c r="I198" s="24"/>
      <c r="J198" s="48" t="s">
        <v>372</v>
      </c>
      <c r="K198" s="48"/>
      <c r="L198" s="27" t="s">
        <v>297</v>
      </c>
      <c r="M198" s="24">
        <v>54</v>
      </c>
      <c r="N198" s="24">
        <v>9</v>
      </c>
      <c r="O198" s="23" t="s">
        <v>53</v>
      </c>
      <c r="P198" s="24" t="s">
        <v>92</v>
      </c>
      <c r="Q198" s="25" t="s">
        <v>293</v>
      </c>
      <c r="R198" s="24" t="str">
        <f t="shared" si="257"/>
        <v>1</v>
      </c>
      <c r="S198" s="24" t="str">
        <f t="shared" si="258"/>
        <v>0</v>
      </c>
      <c r="T198" s="24" t="str">
        <f t="shared" si="259"/>
        <v>V</v>
      </c>
      <c r="U198" s="24" t="str">
        <f t="shared" si="260"/>
        <v>0</v>
      </c>
      <c r="V198" s="24" t="str">
        <f t="shared" si="261"/>
        <v>511</v>
      </c>
      <c r="W198" s="24">
        <v>0</v>
      </c>
      <c r="X198" s="24">
        <v>0</v>
      </c>
      <c r="Y198" s="33"/>
      <c r="Z198" s="33"/>
      <c r="AA198" s="24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 t="s">
        <v>502</v>
      </c>
      <c r="AL198" s="23" t="s">
        <v>502</v>
      </c>
      <c r="AM198" s="23"/>
      <c r="AN198" s="23" t="s">
        <v>502</v>
      </c>
      <c r="AO198" s="23"/>
      <c r="AP198" s="23"/>
      <c r="AQ198" s="23"/>
      <c r="AR198" s="5"/>
    </row>
    <row r="199" spans="1:44" ht="42.75" x14ac:dyDescent="0.2">
      <c r="A199" s="23" t="s">
        <v>260</v>
      </c>
      <c r="B199" s="24" t="s">
        <v>102</v>
      </c>
      <c r="C199" s="24" t="s">
        <v>284</v>
      </c>
      <c r="D199" s="24" t="s">
        <v>285</v>
      </c>
      <c r="E199" s="24" t="s">
        <v>19</v>
      </c>
      <c r="F199" s="24">
        <v>50</v>
      </c>
      <c r="G199" s="23"/>
      <c r="H199" s="24"/>
      <c r="I199" s="24"/>
      <c r="J199" s="48" t="s">
        <v>373</v>
      </c>
      <c r="K199" s="48"/>
      <c r="L199" s="27" t="s">
        <v>298</v>
      </c>
      <c r="M199" s="24">
        <v>61</v>
      </c>
      <c r="N199" s="24">
        <v>6</v>
      </c>
      <c r="O199" s="23" t="s">
        <v>53</v>
      </c>
      <c r="P199" s="24" t="s">
        <v>92</v>
      </c>
      <c r="Q199" s="25" t="s">
        <v>294</v>
      </c>
      <c r="R199" s="24" t="str">
        <f t="shared" si="257"/>
        <v>0.5</v>
      </c>
      <c r="S199" s="24" t="str">
        <f t="shared" si="258"/>
        <v>0</v>
      </c>
      <c r="T199" s="24" t="str">
        <f t="shared" si="259"/>
        <v>A</v>
      </c>
      <c r="U199" s="24" t="str">
        <f t="shared" si="260"/>
        <v>0</v>
      </c>
      <c r="V199" s="24" t="str">
        <f t="shared" si="261"/>
        <v>31.5</v>
      </c>
      <c r="W199" s="24">
        <v>0</v>
      </c>
      <c r="X199" s="24">
        <v>0</v>
      </c>
      <c r="Y199" s="33"/>
      <c r="Z199" s="33"/>
      <c r="AA199" s="24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 t="s">
        <v>502</v>
      </c>
      <c r="AL199" s="23" t="s">
        <v>502</v>
      </c>
      <c r="AM199" s="23"/>
      <c r="AN199" s="23" t="s">
        <v>502</v>
      </c>
      <c r="AO199" s="23"/>
      <c r="AP199" s="23"/>
      <c r="AQ199" s="23"/>
      <c r="AR199" s="5"/>
    </row>
    <row r="200" spans="1:44" ht="42.75" x14ac:dyDescent="0.2">
      <c r="A200" s="23" t="s">
        <v>260</v>
      </c>
      <c r="B200" s="24" t="s">
        <v>102</v>
      </c>
      <c r="C200" s="23" t="s">
        <v>299</v>
      </c>
      <c r="D200" s="24" t="s">
        <v>300</v>
      </c>
      <c r="E200" s="24" t="s">
        <v>106</v>
      </c>
      <c r="F200" s="24" t="s">
        <v>107</v>
      </c>
      <c r="G200" s="23"/>
      <c r="H200" s="24"/>
      <c r="I200" s="24"/>
      <c r="J200" s="48" t="s">
        <v>374</v>
      </c>
      <c r="K200" s="48"/>
      <c r="L200" s="27" t="s">
        <v>302</v>
      </c>
      <c r="M200" s="24">
        <v>7</v>
      </c>
      <c r="N200" s="24">
        <v>7</v>
      </c>
      <c r="O200" s="23" t="s">
        <v>53</v>
      </c>
      <c r="P200" s="24" t="s">
        <v>92</v>
      </c>
      <c r="Q200" s="25" t="s">
        <v>303</v>
      </c>
      <c r="R200" s="24" t="str">
        <f t="shared" si="257"/>
        <v>0.5</v>
      </c>
      <c r="S200" s="24" t="str">
        <f t="shared" si="258"/>
        <v>0</v>
      </c>
      <c r="T200" s="24" t="str">
        <f t="shared" si="259"/>
        <v>Ah</v>
      </c>
      <c r="U200" s="24" t="str">
        <f t="shared" si="260"/>
        <v>0</v>
      </c>
      <c r="V200" s="24" t="str">
        <f t="shared" si="261"/>
        <v>127</v>
      </c>
      <c r="W200" s="24">
        <v>0</v>
      </c>
      <c r="X200" s="24">
        <v>0</v>
      </c>
      <c r="Y200" s="33"/>
      <c r="Z200" s="33"/>
      <c r="AA200" s="24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 t="s">
        <v>502</v>
      </c>
      <c r="AO200" s="23"/>
      <c r="AP200" s="23"/>
      <c r="AQ200" s="23"/>
      <c r="AR200" s="5"/>
    </row>
    <row r="201" spans="1:44" ht="42.75" x14ac:dyDescent="0.2">
      <c r="A201" s="23" t="s">
        <v>260</v>
      </c>
      <c r="B201" s="24" t="s">
        <v>102</v>
      </c>
      <c r="C201" s="23" t="s">
        <v>299</v>
      </c>
      <c r="D201" s="24" t="s">
        <v>300</v>
      </c>
      <c r="E201" s="24" t="s">
        <v>106</v>
      </c>
      <c r="F201" s="24" t="s">
        <v>107</v>
      </c>
      <c r="G201" s="23"/>
      <c r="H201" s="24"/>
      <c r="I201" s="24"/>
      <c r="J201" s="48" t="s">
        <v>375</v>
      </c>
      <c r="K201" s="48"/>
      <c r="L201" s="27" t="s">
        <v>301</v>
      </c>
      <c r="M201" s="24">
        <v>0</v>
      </c>
      <c r="N201" s="24">
        <v>9</v>
      </c>
      <c r="O201" s="23" t="s">
        <v>53</v>
      </c>
      <c r="P201" s="24" t="s">
        <v>92</v>
      </c>
      <c r="Q201" s="25" t="s">
        <v>293</v>
      </c>
      <c r="R201" s="24" t="str">
        <f t="shared" si="257"/>
        <v>1</v>
      </c>
      <c r="S201" s="24" t="str">
        <f t="shared" si="258"/>
        <v>0</v>
      </c>
      <c r="T201" s="24" t="str">
        <f t="shared" si="259"/>
        <v>V</v>
      </c>
      <c r="U201" s="24" t="str">
        <f t="shared" si="260"/>
        <v>0</v>
      </c>
      <c r="V201" s="24" t="str">
        <f t="shared" si="261"/>
        <v>511</v>
      </c>
      <c r="W201" s="24">
        <v>0</v>
      </c>
      <c r="X201" s="24">
        <v>0</v>
      </c>
      <c r="Y201" s="33"/>
      <c r="Z201" s="33"/>
      <c r="AA201" s="24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 t="s">
        <v>502</v>
      </c>
      <c r="AO201" s="23"/>
      <c r="AP201" s="23"/>
      <c r="AQ201" s="23"/>
      <c r="AR201" s="5"/>
    </row>
    <row r="202" spans="1:44" ht="42.75" x14ac:dyDescent="0.2">
      <c r="A202" s="23" t="s">
        <v>260</v>
      </c>
      <c r="B202" s="24" t="s">
        <v>102</v>
      </c>
      <c r="C202" s="23" t="s">
        <v>299</v>
      </c>
      <c r="D202" s="24" t="s">
        <v>300</v>
      </c>
      <c r="E202" s="24" t="s">
        <v>106</v>
      </c>
      <c r="F202" s="24" t="s">
        <v>107</v>
      </c>
      <c r="G202" s="23"/>
      <c r="H202" s="24"/>
      <c r="I202" s="24"/>
      <c r="J202" s="48" t="s">
        <v>376</v>
      </c>
      <c r="K202" s="48"/>
      <c r="L202" s="27" t="s">
        <v>304</v>
      </c>
      <c r="M202" s="24">
        <v>21</v>
      </c>
      <c r="N202" s="24">
        <v>6</v>
      </c>
      <c r="O202" s="23" t="s">
        <v>53</v>
      </c>
      <c r="P202" s="24" t="s">
        <v>92</v>
      </c>
      <c r="Q202" s="25" t="s">
        <v>294</v>
      </c>
      <c r="R202" s="24" t="str">
        <f t="shared" si="257"/>
        <v>0.5</v>
      </c>
      <c r="S202" s="24" t="str">
        <f t="shared" si="258"/>
        <v>0</v>
      </c>
      <c r="T202" s="24" t="str">
        <f t="shared" si="259"/>
        <v>A</v>
      </c>
      <c r="U202" s="24" t="str">
        <f t="shared" si="260"/>
        <v>0</v>
      </c>
      <c r="V202" s="24" t="str">
        <f t="shared" si="261"/>
        <v>31.5</v>
      </c>
      <c r="W202" s="24">
        <v>0</v>
      </c>
      <c r="X202" s="24">
        <v>0</v>
      </c>
      <c r="Y202" s="33"/>
      <c r="Z202" s="33"/>
      <c r="AA202" s="24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 t="s">
        <v>502</v>
      </c>
      <c r="AO202" s="23"/>
      <c r="AP202" s="23"/>
      <c r="AQ202" s="23"/>
      <c r="AR202" s="5"/>
    </row>
    <row r="203" spans="1:44" ht="57" x14ac:dyDescent="0.2">
      <c r="A203" s="23" t="s">
        <v>260</v>
      </c>
      <c r="B203" s="24" t="s">
        <v>102</v>
      </c>
      <c r="C203" s="23" t="s">
        <v>299</v>
      </c>
      <c r="D203" s="24" t="s">
        <v>300</v>
      </c>
      <c r="E203" s="24" t="s">
        <v>106</v>
      </c>
      <c r="F203" s="24" t="s">
        <v>107</v>
      </c>
      <c r="G203" s="23"/>
      <c r="H203" s="24"/>
      <c r="I203" s="24"/>
      <c r="J203" s="48" t="s">
        <v>377</v>
      </c>
      <c r="K203" s="48"/>
      <c r="L203" s="27" t="s">
        <v>305</v>
      </c>
      <c r="M203" s="24">
        <v>23</v>
      </c>
      <c r="N203" s="24">
        <v>2</v>
      </c>
      <c r="O203" s="23" t="s">
        <v>36</v>
      </c>
      <c r="P203" s="24" t="s">
        <v>92</v>
      </c>
      <c r="Q203" s="25" t="s">
        <v>306</v>
      </c>
      <c r="R203" s="24" t="str">
        <f t="shared" si="257"/>
        <v/>
      </c>
      <c r="S203" s="24" t="str">
        <f t="shared" si="258"/>
        <v/>
      </c>
      <c r="T203" s="24" t="str">
        <f t="shared" si="259"/>
        <v/>
      </c>
      <c r="U203" s="24" t="str">
        <f t="shared" si="260"/>
        <v/>
      </c>
      <c r="V203" s="24" t="str">
        <f t="shared" si="261"/>
        <v/>
      </c>
      <c r="W203" s="24">
        <v>0</v>
      </c>
      <c r="X203" s="24">
        <v>0</v>
      </c>
      <c r="Y203" s="33"/>
      <c r="Z203" s="33"/>
      <c r="AA203" s="24" t="s">
        <v>583</v>
      </c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 t="s">
        <v>502</v>
      </c>
      <c r="AO203" s="23"/>
      <c r="AP203" s="23"/>
      <c r="AQ203" s="23"/>
      <c r="AR203" s="5"/>
    </row>
    <row r="204" spans="1:44" ht="57" x14ac:dyDescent="0.2">
      <c r="A204" s="23" t="s">
        <v>260</v>
      </c>
      <c r="B204" s="24" t="s">
        <v>102</v>
      </c>
      <c r="C204" s="23" t="s">
        <v>299</v>
      </c>
      <c r="D204" s="24" t="s">
        <v>300</v>
      </c>
      <c r="E204" s="24" t="s">
        <v>106</v>
      </c>
      <c r="F204" s="24" t="s">
        <v>107</v>
      </c>
      <c r="G204" s="23"/>
      <c r="H204" s="24"/>
      <c r="I204" s="24"/>
      <c r="J204" s="48" t="s">
        <v>378</v>
      </c>
      <c r="K204" s="48"/>
      <c r="L204" s="27" t="s">
        <v>307</v>
      </c>
      <c r="M204" s="24">
        <v>25</v>
      </c>
      <c r="N204" s="24">
        <v>2</v>
      </c>
      <c r="O204" s="23" t="s">
        <v>36</v>
      </c>
      <c r="P204" s="24" t="s">
        <v>92</v>
      </c>
      <c r="Q204" s="25" t="s">
        <v>308</v>
      </c>
      <c r="R204" s="24" t="str">
        <f t="shared" si="257"/>
        <v/>
      </c>
      <c r="S204" s="24" t="str">
        <f t="shared" si="258"/>
        <v/>
      </c>
      <c r="T204" s="24" t="str">
        <f t="shared" si="259"/>
        <v/>
      </c>
      <c r="U204" s="24" t="str">
        <f t="shared" si="260"/>
        <v/>
      </c>
      <c r="V204" s="24" t="str">
        <f t="shared" si="261"/>
        <v/>
      </c>
      <c r="W204" s="24">
        <v>0</v>
      </c>
      <c r="X204" s="24">
        <v>0</v>
      </c>
      <c r="Y204" s="33"/>
      <c r="Z204" s="33"/>
      <c r="AA204" s="24" t="s">
        <v>583</v>
      </c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 t="s">
        <v>502</v>
      </c>
      <c r="AO204" s="23"/>
      <c r="AP204" s="23"/>
      <c r="AQ204" s="23"/>
      <c r="AR204" s="5"/>
    </row>
    <row r="205" spans="1:44" ht="42.75" x14ac:dyDescent="0.2">
      <c r="A205" s="23" t="s">
        <v>260</v>
      </c>
      <c r="B205" s="24" t="s">
        <v>102</v>
      </c>
      <c r="C205" s="23" t="s">
        <v>299</v>
      </c>
      <c r="D205" s="24" t="s">
        <v>300</v>
      </c>
      <c r="E205" s="24" t="s">
        <v>106</v>
      </c>
      <c r="F205" s="24" t="s">
        <v>107</v>
      </c>
      <c r="G205" s="23"/>
      <c r="H205" s="24"/>
      <c r="I205" s="24"/>
      <c r="J205" s="48" t="s">
        <v>379</v>
      </c>
      <c r="K205" s="48"/>
      <c r="L205" s="27" t="s">
        <v>119</v>
      </c>
      <c r="M205" s="24">
        <v>55</v>
      </c>
      <c r="N205" s="24">
        <v>4</v>
      </c>
      <c r="O205" s="23" t="s">
        <v>53</v>
      </c>
      <c r="P205" s="24" t="s">
        <v>92</v>
      </c>
      <c r="Q205" s="25" t="s">
        <v>39</v>
      </c>
      <c r="R205" s="24" t="str">
        <f t="shared" si="257"/>
        <v>1</v>
      </c>
      <c r="S205" s="24" t="str">
        <f t="shared" si="258"/>
        <v>0</v>
      </c>
      <c r="T205" s="24" t="str">
        <f t="shared" si="259"/>
        <v>/</v>
      </c>
      <c r="U205" s="24" t="str">
        <f t="shared" si="260"/>
        <v>0</v>
      </c>
      <c r="V205" s="24" t="str">
        <f t="shared" si="261"/>
        <v>15</v>
      </c>
      <c r="W205" s="24">
        <v>0</v>
      </c>
      <c r="X205" s="24">
        <v>0</v>
      </c>
      <c r="Y205" s="33"/>
      <c r="Z205" s="33"/>
      <c r="AA205" s="24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 t="s">
        <v>502</v>
      </c>
      <c r="AO205" s="23"/>
      <c r="AP205" s="23"/>
      <c r="AQ205" s="23"/>
      <c r="AR205" s="5"/>
    </row>
    <row r="206" spans="1:44" ht="42.75" x14ac:dyDescent="0.2">
      <c r="A206" s="23" t="s">
        <v>260</v>
      </c>
      <c r="B206" s="24" t="s">
        <v>102</v>
      </c>
      <c r="C206" s="23" t="s">
        <v>299</v>
      </c>
      <c r="D206" s="24" t="s">
        <v>300</v>
      </c>
      <c r="E206" s="24" t="s">
        <v>106</v>
      </c>
      <c r="F206" s="24" t="s">
        <v>107</v>
      </c>
      <c r="G206" s="23"/>
      <c r="H206" s="24"/>
      <c r="I206" s="24"/>
      <c r="J206" s="48" t="s">
        <v>364</v>
      </c>
      <c r="K206" s="48"/>
      <c r="L206" s="27" t="s">
        <v>120</v>
      </c>
      <c r="M206" s="24">
        <v>63</v>
      </c>
      <c r="N206" s="24">
        <v>8</v>
      </c>
      <c r="O206" s="23" t="s">
        <v>53</v>
      </c>
      <c r="P206" s="24" t="s">
        <v>92</v>
      </c>
      <c r="Q206" s="25" t="s">
        <v>35</v>
      </c>
      <c r="R206" s="24" t="str">
        <f t="shared" si="257"/>
        <v>1</v>
      </c>
      <c r="S206" s="24" t="str">
        <f t="shared" si="258"/>
        <v>0</v>
      </c>
      <c r="T206" s="24" t="str">
        <f t="shared" si="259"/>
        <v>/</v>
      </c>
      <c r="U206" s="24" t="str">
        <f t="shared" si="260"/>
        <v>0</v>
      </c>
      <c r="V206" s="24" t="str">
        <f t="shared" si="261"/>
        <v>255</v>
      </c>
      <c r="W206" s="24">
        <v>0</v>
      </c>
      <c r="X206" s="24">
        <v>0</v>
      </c>
      <c r="Y206" s="33"/>
      <c r="Z206" s="33"/>
      <c r="AA206" s="24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 t="s">
        <v>502</v>
      </c>
      <c r="AO206" s="23"/>
      <c r="AP206" s="23"/>
      <c r="AQ206" s="23"/>
      <c r="AR206" s="5"/>
    </row>
    <row r="207" spans="1:44" ht="409.5" x14ac:dyDescent="0.2">
      <c r="A207" s="23" t="s">
        <v>260</v>
      </c>
      <c r="B207" s="24" t="s">
        <v>102</v>
      </c>
      <c r="C207" s="23" t="s">
        <v>299</v>
      </c>
      <c r="D207" s="24" t="s">
        <v>300</v>
      </c>
      <c r="E207" s="24" t="s">
        <v>106</v>
      </c>
      <c r="F207" s="24" t="s">
        <v>107</v>
      </c>
      <c r="G207" s="23"/>
      <c r="H207" s="24"/>
      <c r="I207" s="24"/>
      <c r="J207" s="48" t="s">
        <v>380</v>
      </c>
      <c r="K207" s="48"/>
      <c r="L207" s="27" t="s">
        <v>381</v>
      </c>
      <c r="M207" s="24">
        <v>7</v>
      </c>
      <c r="N207" s="24">
        <v>32</v>
      </c>
      <c r="O207" s="23" t="s">
        <v>36</v>
      </c>
      <c r="P207" s="24" t="s">
        <v>92</v>
      </c>
      <c r="Q207" s="25" t="s">
        <v>382</v>
      </c>
      <c r="R207" s="24" t="str">
        <f t="shared" si="257"/>
        <v/>
      </c>
      <c r="S207" s="24" t="str">
        <f t="shared" si="258"/>
        <v/>
      </c>
      <c r="T207" s="24" t="str">
        <f t="shared" si="259"/>
        <v/>
      </c>
      <c r="U207" s="24" t="str">
        <f t="shared" si="260"/>
        <v/>
      </c>
      <c r="V207" s="24" t="str">
        <f t="shared" si="261"/>
        <v/>
      </c>
      <c r="W207" s="24">
        <v>0</v>
      </c>
      <c r="X207" s="24">
        <v>0</v>
      </c>
      <c r="Y207" s="33"/>
      <c r="Z207" s="33"/>
      <c r="AA207" s="24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 t="s">
        <v>502</v>
      </c>
      <c r="AO207" s="23"/>
      <c r="AP207" s="23"/>
      <c r="AQ207" s="23"/>
      <c r="AR207" s="5"/>
    </row>
    <row r="208" spans="1:44" ht="42.75" x14ac:dyDescent="0.2">
      <c r="A208" s="23" t="s">
        <v>260</v>
      </c>
      <c r="B208" s="24" t="s">
        <v>573</v>
      </c>
      <c r="C208" s="24" t="s">
        <v>582</v>
      </c>
      <c r="D208" s="24" t="s">
        <v>543</v>
      </c>
      <c r="E208" s="24" t="s">
        <v>19</v>
      </c>
      <c r="F208" s="24">
        <v>50</v>
      </c>
      <c r="G208" s="23"/>
      <c r="H208" s="24"/>
      <c r="I208" s="24"/>
      <c r="J208" s="48" t="s">
        <v>396</v>
      </c>
      <c r="K208" s="48"/>
      <c r="L208" s="27" t="s">
        <v>126</v>
      </c>
      <c r="M208" s="24">
        <v>7</v>
      </c>
      <c r="N208" s="24">
        <v>13</v>
      </c>
      <c r="O208" s="23" t="s">
        <v>53</v>
      </c>
      <c r="P208" s="24" t="s">
        <v>92</v>
      </c>
      <c r="Q208" s="25" t="s">
        <v>128</v>
      </c>
      <c r="R208" s="24" t="str">
        <f t="shared" si="213"/>
        <v>0.1</v>
      </c>
      <c r="S208" s="24" t="str">
        <f t="shared" si="214"/>
        <v>0</v>
      </c>
      <c r="T208" s="24" t="str">
        <f t="shared" si="215"/>
        <v>V</v>
      </c>
      <c r="U208" s="24" t="str">
        <f t="shared" si="216"/>
        <v>-500</v>
      </c>
      <c r="V208" s="24" t="str">
        <f t="shared" si="217"/>
        <v>500</v>
      </c>
      <c r="W208" s="24">
        <v>0</v>
      </c>
      <c r="X208" s="24">
        <v>0</v>
      </c>
      <c r="Y208" s="33"/>
      <c r="Z208" s="33"/>
      <c r="AA208" s="24"/>
      <c r="AB208" s="23"/>
      <c r="AC208" s="23"/>
      <c r="AD208" s="23"/>
      <c r="AE208" s="23"/>
      <c r="AF208" s="23"/>
      <c r="AG208" s="23"/>
      <c r="AH208" s="23"/>
      <c r="AI208" s="23"/>
      <c r="AJ208" s="23" t="s">
        <v>502</v>
      </c>
      <c r="AK208" s="23"/>
      <c r="AL208" s="23"/>
      <c r="AM208" s="23"/>
      <c r="AN208" s="23" t="s">
        <v>502</v>
      </c>
      <c r="AO208" s="23"/>
      <c r="AP208" s="23"/>
      <c r="AQ208" s="23"/>
      <c r="AR208" s="5"/>
    </row>
    <row r="209" spans="1:44" ht="42.75" x14ac:dyDescent="0.2">
      <c r="A209" s="23" t="s">
        <v>260</v>
      </c>
      <c r="B209" s="24" t="s">
        <v>573</v>
      </c>
      <c r="C209" s="24" t="s">
        <v>582</v>
      </c>
      <c r="D209" s="24" t="s">
        <v>543</v>
      </c>
      <c r="E209" s="24" t="s">
        <v>19</v>
      </c>
      <c r="F209" s="24">
        <v>50</v>
      </c>
      <c r="G209" s="23"/>
      <c r="H209" s="24"/>
      <c r="I209" s="24"/>
      <c r="J209" s="48" t="s">
        <v>397</v>
      </c>
      <c r="K209" s="48"/>
      <c r="L209" s="24" t="s">
        <v>127</v>
      </c>
      <c r="M209" s="24">
        <v>23</v>
      </c>
      <c r="N209" s="24">
        <v>14</v>
      </c>
      <c r="O209" s="23" t="s">
        <v>53</v>
      </c>
      <c r="P209" s="24" t="s">
        <v>92</v>
      </c>
      <c r="Q209" s="25" t="s">
        <v>129</v>
      </c>
      <c r="R209" s="24" t="str">
        <f t="shared" si="213"/>
        <v>0.1</v>
      </c>
      <c r="S209" s="24" t="str">
        <f t="shared" si="214"/>
        <v>-500</v>
      </c>
      <c r="T209" s="24" t="str">
        <f t="shared" si="215"/>
        <v>A</v>
      </c>
      <c r="U209" s="24" t="str">
        <f t="shared" si="216"/>
        <v>0</v>
      </c>
      <c r="V209" s="24" t="str">
        <f t="shared" si="217"/>
        <v>500</v>
      </c>
      <c r="W209" s="24">
        <v>0</v>
      </c>
      <c r="X209" s="24">
        <v>0</v>
      </c>
      <c r="Y209" s="33"/>
      <c r="Z209" s="33"/>
      <c r="AA209" s="24"/>
      <c r="AB209" s="23"/>
      <c r="AC209" s="23"/>
      <c r="AD209" s="23"/>
      <c r="AE209" s="23"/>
      <c r="AF209" s="23"/>
      <c r="AG209" s="23"/>
      <c r="AH209" s="23"/>
      <c r="AI209" s="23"/>
      <c r="AJ209" s="23" t="s">
        <v>502</v>
      </c>
      <c r="AK209" s="23"/>
      <c r="AL209" s="23"/>
      <c r="AM209" s="23"/>
      <c r="AN209" s="23" t="s">
        <v>502</v>
      </c>
      <c r="AO209" s="23"/>
      <c r="AP209" s="23"/>
      <c r="AQ209" s="23"/>
      <c r="AR209" s="5"/>
    </row>
    <row r="210" spans="1:44" ht="28.5" x14ac:dyDescent="0.2">
      <c r="A210" s="23" t="s">
        <v>260</v>
      </c>
      <c r="B210" s="24" t="s">
        <v>573</v>
      </c>
      <c r="C210" s="24" t="s">
        <v>582</v>
      </c>
      <c r="D210" s="24" t="s">
        <v>543</v>
      </c>
      <c r="E210" s="24" t="s">
        <v>19</v>
      </c>
      <c r="F210" s="24">
        <v>50</v>
      </c>
      <c r="G210" s="23"/>
      <c r="H210" s="24"/>
      <c r="I210" s="24"/>
      <c r="J210" s="48" t="s">
        <v>398</v>
      </c>
      <c r="K210" s="48"/>
      <c r="L210" s="24">
        <v>24</v>
      </c>
      <c r="M210" s="24">
        <v>24</v>
      </c>
      <c r="N210" s="24">
        <v>1</v>
      </c>
      <c r="O210" s="23" t="s">
        <v>36</v>
      </c>
      <c r="P210" s="24" t="s">
        <v>92</v>
      </c>
      <c r="Q210" s="25" t="s">
        <v>130</v>
      </c>
      <c r="R210" s="24" t="str">
        <f t="shared" si="213"/>
        <v/>
      </c>
      <c r="S210" s="24" t="str">
        <f t="shared" si="214"/>
        <v/>
      </c>
      <c r="T210" s="24" t="str">
        <f t="shared" si="215"/>
        <v/>
      </c>
      <c r="U210" s="24" t="str">
        <f t="shared" si="216"/>
        <v/>
      </c>
      <c r="V210" s="24" t="str">
        <f t="shared" si="217"/>
        <v/>
      </c>
      <c r="W210" s="24">
        <v>0</v>
      </c>
      <c r="X210" s="24">
        <v>0</v>
      </c>
      <c r="Y210" s="33"/>
      <c r="Z210" s="33"/>
      <c r="AA210" s="24"/>
      <c r="AB210" s="23"/>
      <c r="AC210" s="23"/>
      <c r="AD210" s="23"/>
      <c r="AE210" s="23"/>
      <c r="AF210" s="23"/>
      <c r="AG210" s="23"/>
      <c r="AH210" s="23"/>
      <c r="AI210" s="23"/>
      <c r="AJ210" s="23" t="s">
        <v>502</v>
      </c>
      <c r="AK210" s="23"/>
      <c r="AL210" s="23"/>
      <c r="AM210" s="23"/>
      <c r="AN210" s="23" t="s">
        <v>502</v>
      </c>
      <c r="AO210" s="23"/>
      <c r="AP210" s="23"/>
      <c r="AQ210" s="23"/>
      <c r="AR210" s="5"/>
    </row>
    <row r="211" spans="1:44" ht="28.5" x14ac:dyDescent="0.2">
      <c r="A211" s="23" t="s">
        <v>260</v>
      </c>
      <c r="B211" s="24" t="s">
        <v>573</v>
      </c>
      <c r="C211" s="24" t="s">
        <v>582</v>
      </c>
      <c r="D211" s="24" t="s">
        <v>543</v>
      </c>
      <c r="E211" s="24" t="s">
        <v>19</v>
      </c>
      <c r="F211" s="24">
        <v>50</v>
      </c>
      <c r="G211" s="23"/>
      <c r="H211" s="24"/>
      <c r="I211" s="24"/>
      <c r="J211" s="48" t="s">
        <v>399</v>
      </c>
      <c r="K211" s="48"/>
      <c r="L211" s="24">
        <v>25</v>
      </c>
      <c r="M211" s="24">
        <v>25</v>
      </c>
      <c r="N211" s="24">
        <v>1</v>
      </c>
      <c r="O211" s="23" t="s">
        <v>36</v>
      </c>
      <c r="P211" s="24" t="s">
        <v>92</v>
      </c>
      <c r="Q211" s="25" t="s">
        <v>131</v>
      </c>
      <c r="R211" s="24" t="str">
        <f t="shared" si="213"/>
        <v/>
      </c>
      <c r="S211" s="24" t="str">
        <f t="shared" si="214"/>
        <v/>
      </c>
      <c r="T211" s="24" t="str">
        <f t="shared" si="215"/>
        <v/>
      </c>
      <c r="U211" s="24" t="str">
        <f t="shared" si="216"/>
        <v/>
      </c>
      <c r="V211" s="24" t="str">
        <f t="shared" si="217"/>
        <v/>
      </c>
      <c r="W211" s="24">
        <v>0</v>
      </c>
      <c r="X211" s="24">
        <v>0</v>
      </c>
      <c r="Y211" s="33"/>
      <c r="Z211" s="33"/>
      <c r="AA211" s="24"/>
      <c r="AB211" s="23"/>
      <c r="AC211" s="23"/>
      <c r="AD211" s="23"/>
      <c r="AE211" s="23"/>
      <c r="AF211" s="23"/>
      <c r="AG211" s="23"/>
      <c r="AH211" s="23"/>
      <c r="AI211" s="23"/>
      <c r="AJ211" s="23" t="s">
        <v>502</v>
      </c>
      <c r="AK211" s="23"/>
      <c r="AL211" s="23"/>
      <c r="AM211" s="23"/>
      <c r="AN211" s="23" t="s">
        <v>502</v>
      </c>
      <c r="AO211" s="23"/>
      <c r="AP211" s="23"/>
      <c r="AQ211" s="23"/>
      <c r="AR211" s="5"/>
    </row>
    <row r="212" spans="1:44" ht="42.75" x14ac:dyDescent="0.2">
      <c r="A212" s="23" t="s">
        <v>260</v>
      </c>
      <c r="B212" s="24" t="s">
        <v>573</v>
      </c>
      <c r="C212" s="24" t="s">
        <v>582</v>
      </c>
      <c r="D212" s="24" t="s">
        <v>543</v>
      </c>
      <c r="E212" s="24" t="s">
        <v>19</v>
      </c>
      <c r="F212" s="24">
        <v>50</v>
      </c>
      <c r="G212" s="23"/>
      <c r="H212" s="24"/>
      <c r="I212" s="24"/>
      <c r="J212" s="48" t="s">
        <v>400</v>
      </c>
      <c r="K212" s="48"/>
      <c r="L212" s="24" t="s">
        <v>132</v>
      </c>
      <c r="M212" s="24">
        <v>39</v>
      </c>
      <c r="N212" s="24">
        <v>15</v>
      </c>
      <c r="O212" s="23" t="s">
        <v>53</v>
      </c>
      <c r="P212" s="24" t="s">
        <v>92</v>
      </c>
      <c r="Q212" s="25" t="s">
        <v>134</v>
      </c>
      <c r="R212" s="24" t="str">
        <f t="shared" si="213"/>
        <v>1</v>
      </c>
      <c r="S212" s="24" t="str">
        <f t="shared" si="214"/>
        <v>0</v>
      </c>
      <c r="T212" s="24" t="str">
        <f t="shared" si="215"/>
        <v>KΩ</v>
      </c>
      <c r="U212" s="24" t="str">
        <f t="shared" si="216"/>
        <v>0</v>
      </c>
      <c r="V212" s="24" t="str">
        <f t="shared" si="217"/>
        <v>20000</v>
      </c>
      <c r="W212" s="24">
        <v>0</v>
      </c>
      <c r="X212" s="24">
        <v>0</v>
      </c>
      <c r="Y212" s="33"/>
      <c r="Z212" s="33"/>
      <c r="AA212" s="24"/>
      <c r="AB212" s="23"/>
      <c r="AC212" s="23"/>
      <c r="AD212" s="23"/>
      <c r="AE212" s="23"/>
      <c r="AF212" s="23"/>
      <c r="AG212" s="23"/>
      <c r="AH212" s="23"/>
      <c r="AI212" s="23"/>
      <c r="AJ212" s="23" t="s">
        <v>502</v>
      </c>
      <c r="AK212" s="23"/>
      <c r="AL212" s="23"/>
      <c r="AM212" s="23"/>
      <c r="AN212" s="23" t="s">
        <v>502</v>
      </c>
      <c r="AO212" s="23"/>
      <c r="AP212" s="23"/>
      <c r="AQ212" s="23"/>
      <c r="AR212" s="5"/>
    </row>
    <row r="213" spans="1:44" ht="42.75" x14ac:dyDescent="0.2">
      <c r="A213" s="23" t="s">
        <v>260</v>
      </c>
      <c r="B213" s="24" t="s">
        <v>573</v>
      </c>
      <c r="C213" s="24" t="s">
        <v>582</v>
      </c>
      <c r="D213" s="24" t="s">
        <v>543</v>
      </c>
      <c r="E213" s="24" t="s">
        <v>19</v>
      </c>
      <c r="F213" s="24">
        <v>50</v>
      </c>
      <c r="G213" s="23"/>
      <c r="H213" s="24"/>
      <c r="I213" s="24"/>
      <c r="J213" s="48" t="s">
        <v>401</v>
      </c>
      <c r="K213" s="48"/>
      <c r="L213" s="24" t="s">
        <v>133</v>
      </c>
      <c r="M213" s="24">
        <v>55</v>
      </c>
      <c r="N213" s="24">
        <v>15</v>
      </c>
      <c r="O213" s="23" t="s">
        <v>53</v>
      </c>
      <c r="P213" s="24" t="s">
        <v>92</v>
      </c>
      <c r="Q213" s="25" t="s">
        <v>134</v>
      </c>
      <c r="R213" s="24" t="str">
        <f t="shared" si="213"/>
        <v>1</v>
      </c>
      <c r="S213" s="24" t="str">
        <f t="shared" si="214"/>
        <v>0</v>
      </c>
      <c r="T213" s="24" t="str">
        <f t="shared" si="215"/>
        <v>KΩ</v>
      </c>
      <c r="U213" s="24" t="str">
        <f t="shared" si="216"/>
        <v>0</v>
      </c>
      <c r="V213" s="24" t="str">
        <f t="shared" si="217"/>
        <v>20000</v>
      </c>
      <c r="W213" s="24">
        <v>0</v>
      </c>
      <c r="X213" s="24">
        <v>0</v>
      </c>
      <c r="Y213" s="33"/>
      <c r="Z213" s="33"/>
      <c r="AA213" s="24"/>
      <c r="AB213" s="23"/>
      <c r="AC213" s="23"/>
      <c r="AD213" s="23"/>
      <c r="AE213" s="23"/>
      <c r="AF213" s="23"/>
      <c r="AG213" s="23"/>
      <c r="AH213" s="23"/>
      <c r="AI213" s="23"/>
      <c r="AJ213" s="23" t="s">
        <v>502</v>
      </c>
      <c r="AK213" s="23"/>
      <c r="AL213" s="23"/>
      <c r="AM213" s="23"/>
      <c r="AN213" s="23" t="s">
        <v>502</v>
      </c>
      <c r="AO213" s="23"/>
      <c r="AP213" s="23"/>
      <c r="AQ213" s="23"/>
      <c r="AR213" s="5"/>
    </row>
    <row r="214" spans="1:44" ht="42.75" x14ac:dyDescent="0.2">
      <c r="A214" s="23" t="s">
        <v>260</v>
      </c>
      <c r="B214" s="24" t="s">
        <v>573</v>
      </c>
      <c r="C214" s="24" t="s">
        <v>581</v>
      </c>
      <c r="D214" s="24" t="s">
        <v>544</v>
      </c>
      <c r="E214" s="24" t="s">
        <v>19</v>
      </c>
      <c r="F214" s="24">
        <v>100</v>
      </c>
      <c r="G214" s="23"/>
      <c r="H214" s="24"/>
      <c r="I214" s="24"/>
      <c r="J214" s="48" t="s">
        <v>402</v>
      </c>
      <c r="K214" s="48"/>
      <c r="L214" s="27" t="s">
        <v>135</v>
      </c>
      <c r="M214" s="24">
        <v>7</v>
      </c>
      <c r="N214" s="24">
        <v>10</v>
      </c>
      <c r="O214" s="23" t="s">
        <v>53</v>
      </c>
      <c r="P214" s="24" t="s">
        <v>92</v>
      </c>
      <c r="Q214" s="25" t="s">
        <v>136</v>
      </c>
      <c r="R214" s="24" t="str">
        <f t="shared" si="213"/>
        <v>0.1</v>
      </c>
      <c r="S214" s="24" t="str">
        <f t="shared" si="214"/>
        <v>0</v>
      </c>
      <c r="T214" s="24" t="str">
        <f t="shared" si="215"/>
        <v>%</v>
      </c>
      <c r="U214" s="24" t="str">
        <f t="shared" si="216"/>
        <v>0</v>
      </c>
      <c r="V214" s="24" t="str">
        <f t="shared" si="217"/>
        <v>100</v>
      </c>
      <c r="W214" s="24">
        <v>0</v>
      </c>
      <c r="X214" s="24">
        <v>0</v>
      </c>
      <c r="Y214" s="33"/>
      <c r="Z214" s="33"/>
      <c r="AA214" s="24"/>
      <c r="AB214" s="23"/>
      <c r="AC214" s="23"/>
      <c r="AD214" s="23"/>
      <c r="AE214" s="23"/>
      <c r="AF214" s="23"/>
      <c r="AG214" s="23"/>
      <c r="AH214" s="23"/>
      <c r="AI214" s="23"/>
      <c r="AJ214" s="23" t="s">
        <v>502</v>
      </c>
      <c r="AK214" s="23"/>
      <c r="AL214" s="23"/>
      <c r="AM214" s="23"/>
      <c r="AN214" s="23" t="s">
        <v>502</v>
      </c>
      <c r="AO214" s="23"/>
      <c r="AP214" s="23"/>
      <c r="AQ214" s="23"/>
      <c r="AR214" s="5"/>
    </row>
    <row r="215" spans="1:44" ht="42.75" x14ac:dyDescent="0.2">
      <c r="A215" s="23" t="s">
        <v>260</v>
      </c>
      <c r="B215" s="24" t="s">
        <v>573</v>
      </c>
      <c r="C215" s="24" t="s">
        <v>581</v>
      </c>
      <c r="D215" s="24" t="s">
        <v>544</v>
      </c>
      <c r="E215" s="24" t="s">
        <v>19</v>
      </c>
      <c r="F215" s="24">
        <v>100</v>
      </c>
      <c r="G215" s="23"/>
      <c r="H215" s="24"/>
      <c r="I215" s="24"/>
      <c r="J215" s="48" t="s">
        <v>403</v>
      </c>
      <c r="K215" s="48"/>
      <c r="L215" s="24" t="s">
        <v>137</v>
      </c>
      <c r="M215" s="24">
        <v>13</v>
      </c>
      <c r="N215" s="24">
        <v>11</v>
      </c>
      <c r="O215" s="23" t="s">
        <v>53</v>
      </c>
      <c r="P215" s="24" t="s">
        <v>92</v>
      </c>
      <c r="Q215" s="25" t="s">
        <v>141</v>
      </c>
      <c r="R215" s="24" t="str">
        <f t="shared" si="213"/>
        <v>1</v>
      </c>
      <c r="S215" s="24" t="str">
        <f t="shared" si="214"/>
        <v>0</v>
      </c>
      <c r="T215" s="24" t="str">
        <f t="shared" si="215"/>
        <v>KW</v>
      </c>
      <c r="U215" s="24" t="str">
        <f t="shared" si="216"/>
        <v>0</v>
      </c>
      <c r="V215" s="24" t="str">
        <f t="shared" si="217"/>
        <v>160</v>
      </c>
      <c r="W215" s="24">
        <v>0</v>
      </c>
      <c r="X215" s="24">
        <v>0</v>
      </c>
      <c r="Y215" s="33"/>
      <c r="Z215" s="33"/>
      <c r="AA215" s="24"/>
      <c r="AB215" s="23"/>
      <c r="AC215" s="23"/>
      <c r="AD215" s="23"/>
      <c r="AE215" s="23"/>
      <c r="AF215" s="23"/>
      <c r="AG215" s="23"/>
      <c r="AH215" s="23"/>
      <c r="AI215" s="23"/>
      <c r="AJ215" s="23" t="s">
        <v>502</v>
      </c>
      <c r="AK215" s="23"/>
      <c r="AL215" s="23"/>
      <c r="AM215" s="23"/>
      <c r="AN215" s="23" t="s">
        <v>502</v>
      </c>
      <c r="AO215" s="23"/>
      <c r="AP215" s="23"/>
      <c r="AQ215" s="23"/>
      <c r="AR215" s="5"/>
    </row>
    <row r="216" spans="1:44" ht="42.75" x14ac:dyDescent="0.2">
      <c r="A216" s="23" t="s">
        <v>260</v>
      </c>
      <c r="B216" s="24" t="s">
        <v>573</v>
      </c>
      <c r="C216" s="24" t="s">
        <v>581</v>
      </c>
      <c r="D216" s="24" t="s">
        <v>544</v>
      </c>
      <c r="E216" s="24" t="s">
        <v>19</v>
      </c>
      <c r="F216" s="24">
        <v>100</v>
      </c>
      <c r="G216" s="23"/>
      <c r="H216" s="24"/>
      <c r="I216" s="24"/>
      <c r="J216" s="48" t="s">
        <v>404</v>
      </c>
      <c r="K216" s="48"/>
      <c r="L216" s="24" t="s">
        <v>138</v>
      </c>
      <c r="M216" s="24">
        <v>18</v>
      </c>
      <c r="N216" s="24">
        <v>11</v>
      </c>
      <c r="O216" s="23" t="s">
        <v>53</v>
      </c>
      <c r="P216" s="24" t="s">
        <v>92</v>
      </c>
      <c r="Q216" s="25" t="s">
        <v>141</v>
      </c>
      <c r="R216" s="24" t="str">
        <f t="shared" si="213"/>
        <v>1</v>
      </c>
      <c r="S216" s="24" t="str">
        <f t="shared" si="214"/>
        <v>0</v>
      </c>
      <c r="T216" s="24" t="str">
        <f t="shared" si="215"/>
        <v>KW</v>
      </c>
      <c r="U216" s="24" t="str">
        <f t="shared" si="216"/>
        <v>0</v>
      </c>
      <c r="V216" s="24" t="str">
        <f t="shared" si="217"/>
        <v>160</v>
      </c>
      <c r="W216" s="24">
        <v>0</v>
      </c>
      <c r="X216" s="24">
        <v>0</v>
      </c>
      <c r="Y216" s="33"/>
      <c r="Z216" s="33"/>
      <c r="AA216" s="24"/>
      <c r="AB216" s="23"/>
      <c r="AC216" s="23"/>
      <c r="AD216" s="23"/>
      <c r="AE216" s="23"/>
      <c r="AF216" s="23"/>
      <c r="AG216" s="23"/>
      <c r="AH216" s="23"/>
      <c r="AI216" s="23"/>
      <c r="AJ216" s="23" t="s">
        <v>502</v>
      </c>
      <c r="AK216" s="23"/>
      <c r="AL216" s="23"/>
      <c r="AM216" s="23"/>
      <c r="AN216" s="23" t="s">
        <v>502</v>
      </c>
      <c r="AO216" s="23"/>
      <c r="AP216" s="23"/>
      <c r="AQ216" s="23"/>
      <c r="AR216" s="5"/>
    </row>
    <row r="217" spans="1:44" ht="42.75" x14ac:dyDescent="0.2">
      <c r="A217" s="23" t="s">
        <v>260</v>
      </c>
      <c r="B217" s="24" t="s">
        <v>573</v>
      </c>
      <c r="C217" s="24" t="s">
        <v>581</v>
      </c>
      <c r="D217" s="24" t="s">
        <v>544</v>
      </c>
      <c r="E217" s="24" t="s">
        <v>19</v>
      </c>
      <c r="F217" s="24">
        <v>100</v>
      </c>
      <c r="G217" s="23"/>
      <c r="H217" s="24"/>
      <c r="I217" s="24"/>
      <c r="J217" s="48" t="s">
        <v>405</v>
      </c>
      <c r="K217" s="48"/>
      <c r="L217" s="24" t="s">
        <v>139</v>
      </c>
      <c r="M217" s="24">
        <v>39</v>
      </c>
      <c r="N217" s="24">
        <v>11</v>
      </c>
      <c r="O217" s="23" t="s">
        <v>53</v>
      </c>
      <c r="P217" s="24" t="s">
        <v>92</v>
      </c>
      <c r="Q217" s="25" t="s">
        <v>141</v>
      </c>
      <c r="R217" s="24" t="str">
        <f t="shared" si="213"/>
        <v>1</v>
      </c>
      <c r="S217" s="24" t="str">
        <f t="shared" si="214"/>
        <v>0</v>
      </c>
      <c r="T217" s="24" t="str">
        <f t="shared" si="215"/>
        <v>KW</v>
      </c>
      <c r="U217" s="24" t="str">
        <f t="shared" si="216"/>
        <v>0</v>
      </c>
      <c r="V217" s="24" t="str">
        <f t="shared" si="217"/>
        <v>160</v>
      </c>
      <c r="W217" s="24">
        <v>0</v>
      </c>
      <c r="X217" s="24">
        <v>0</v>
      </c>
      <c r="Y217" s="33"/>
      <c r="Z217" s="33"/>
      <c r="AA217" s="24"/>
      <c r="AB217" s="23"/>
      <c r="AC217" s="23"/>
      <c r="AD217" s="23"/>
      <c r="AE217" s="23"/>
      <c r="AF217" s="23"/>
      <c r="AG217" s="23"/>
      <c r="AH217" s="23"/>
      <c r="AI217" s="23"/>
      <c r="AJ217" s="23" t="s">
        <v>502</v>
      </c>
      <c r="AK217" s="23"/>
      <c r="AL217" s="23"/>
      <c r="AM217" s="23"/>
      <c r="AN217" s="23" t="s">
        <v>502</v>
      </c>
      <c r="AO217" s="23"/>
      <c r="AP217" s="23"/>
      <c r="AQ217" s="23"/>
      <c r="AR217" s="5"/>
    </row>
    <row r="218" spans="1:44" ht="42.75" x14ac:dyDescent="0.2">
      <c r="A218" s="23" t="s">
        <v>260</v>
      </c>
      <c r="B218" s="24" t="s">
        <v>573</v>
      </c>
      <c r="C218" s="24" t="s">
        <v>581</v>
      </c>
      <c r="D218" s="24" t="s">
        <v>544</v>
      </c>
      <c r="E218" s="24" t="s">
        <v>19</v>
      </c>
      <c r="F218" s="24">
        <v>100</v>
      </c>
      <c r="G218" s="23"/>
      <c r="H218" s="24"/>
      <c r="I218" s="24"/>
      <c r="J218" s="48" t="s">
        <v>406</v>
      </c>
      <c r="K218" s="48"/>
      <c r="L218" s="24" t="s">
        <v>140</v>
      </c>
      <c r="M218" s="24">
        <v>44</v>
      </c>
      <c r="N218" s="24">
        <v>11</v>
      </c>
      <c r="O218" s="23" t="s">
        <v>53</v>
      </c>
      <c r="P218" s="24" t="s">
        <v>92</v>
      </c>
      <c r="Q218" s="25" t="s">
        <v>141</v>
      </c>
      <c r="R218" s="24" t="str">
        <f t="shared" si="213"/>
        <v>1</v>
      </c>
      <c r="S218" s="24" t="str">
        <f t="shared" si="214"/>
        <v>0</v>
      </c>
      <c r="T218" s="24" t="str">
        <f t="shared" si="215"/>
        <v>KW</v>
      </c>
      <c r="U218" s="24" t="str">
        <f t="shared" si="216"/>
        <v>0</v>
      </c>
      <c r="V218" s="24" t="str">
        <f t="shared" si="217"/>
        <v>160</v>
      </c>
      <c r="W218" s="24">
        <v>0</v>
      </c>
      <c r="X218" s="24">
        <v>0</v>
      </c>
      <c r="Y218" s="33"/>
      <c r="Z218" s="33"/>
      <c r="AA218" s="24"/>
      <c r="AB218" s="23"/>
      <c r="AC218" s="23"/>
      <c r="AD218" s="23"/>
      <c r="AE218" s="23"/>
      <c r="AF218" s="23"/>
      <c r="AG218" s="23"/>
      <c r="AH218" s="23"/>
      <c r="AI218" s="23"/>
      <c r="AJ218" s="23" t="s">
        <v>502</v>
      </c>
      <c r="AK218" s="23"/>
      <c r="AL218" s="23"/>
      <c r="AM218" s="23"/>
      <c r="AN218" s="23" t="s">
        <v>502</v>
      </c>
      <c r="AO218" s="23"/>
      <c r="AP218" s="23"/>
      <c r="AQ218" s="23"/>
      <c r="AR218" s="5"/>
    </row>
    <row r="219" spans="1:44" ht="42.75" x14ac:dyDescent="0.2">
      <c r="A219" s="23" t="s">
        <v>260</v>
      </c>
      <c r="B219" s="24" t="s">
        <v>573</v>
      </c>
      <c r="C219" s="24" t="s">
        <v>581</v>
      </c>
      <c r="D219" s="24" t="s">
        <v>544</v>
      </c>
      <c r="E219" s="24" t="s">
        <v>19</v>
      </c>
      <c r="F219" s="24">
        <v>100</v>
      </c>
      <c r="G219" s="23"/>
      <c r="H219" s="24"/>
      <c r="I219" s="24"/>
      <c r="J219" s="48" t="s">
        <v>407</v>
      </c>
      <c r="K219" s="48"/>
      <c r="L219" s="24" t="s">
        <v>120</v>
      </c>
      <c r="M219" s="24">
        <v>63</v>
      </c>
      <c r="N219" s="24">
        <v>8</v>
      </c>
      <c r="O219" s="23" t="s">
        <v>53</v>
      </c>
      <c r="P219" s="24" t="s">
        <v>92</v>
      </c>
      <c r="Q219" s="25" t="s">
        <v>142</v>
      </c>
      <c r="R219" s="24" t="str">
        <f t="shared" si="213"/>
        <v>0.1</v>
      </c>
      <c r="S219" s="24" t="str">
        <f t="shared" si="214"/>
        <v>0</v>
      </c>
      <c r="T219" s="24" t="str">
        <f t="shared" si="215"/>
        <v>V</v>
      </c>
      <c r="U219" s="24" t="str">
        <f t="shared" si="216"/>
        <v>0</v>
      </c>
      <c r="V219" s="24" t="str">
        <f t="shared" si="217"/>
        <v>25.5</v>
      </c>
      <c r="W219" s="24">
        <v>0</v>
      </c>
      <c r="X219" s="24">
        <v>0</v>
      </c>
      <c r="Y219" s="33"/>
      <c r="Z219" s="33"/>
      <c r="AA219" s="24"/>
      <c r="AB219" s="23"/>
      <c r="AC219" s="23"/>
      <c r="AD219" s="23"/>
      <c r="AE219" s="23"/>
      <c r="AF219" s="23"/>
      <c r="AG219" s="23"/>
      <c r="AH219" s="23"/>
      <c r="AI219" s="23"/>
      <c r="AJ219" s="23" t="s">
        <v>502</v>
      </c>
      <c r="AK219" s="23"/>
      <c r="AL219" s="23"/>
      <c r="AM219" s="23"/>
      <c r="AN219" s="23" t="s">
        <v>502</v>
      </c>
      <c r="AO219" s="23"/>
      <c r="AP219" s="23"/>
      <c r="AQ219" s="23"/>
      <c r="AR219" s="5"/>
    </row>
    <row r="220" spans="1:44" ht="42.75" x14ac:dyDescent="0.2">
      <c r="A220" s="23" t="s">
        <v>260</v>
      </c>
      <c r="B220" s="24" t="s">
        <v>573</v>
      </c>
      <c r="C220" s="24" t="s">
        <v>580</v>
      </c>
      <c r="D220" s="24" t="s">
        <v>545</v>
      </c>
      <c r="E220" s="24" t="s">
        <v>19</v>
      </c>
      <c r="F220" s="24">
        <v>100</v>
      </c>
      <c r="G220" s="23"/>
      <c r="H220" s="24"/>
      <c r="I220" s="24"/>
      <c r="J220" s="48" t="s">
        <v>408</v>
      </c>
      <c r="K220" s="48"/>
      <c r="L220" s="27" t="s">
        <v>143</v>
      </c>
      <c r="M220" s="24">
        <v>7</v>
      </c>
      <c r="N220" s="24">
        <v>15</v>
      </c>
      <c r="O220" s="23" t="s">
        <v>53</v>
      </c>
      <c r="P220" s="24" t="s">
        <v>92</v>
      </c>
      <c r="Q220" s="25" t="s">
        <v>144</v>
      </c>
      <c r="R220" s="24" t="str">
        <f t="shared" si="213"/>
        <v>0.001</v>
      </c>
      <c r="S220" s="24" t="str">
        <f t="shared" si="214"/>
        <v>0</v>
      </c>
      <c r="T220" s="24" t="str">
        <f t="shared" si="215"/>
        <v>V</v>
      </c>
      <c r="U220" s="24" t="str">
        <f t="shared" si="216"/>
        <v>0</v>
      </c>
      <c r="V220" s="24" t="str">
        <f t="shared" si="217"/>
        <v>8.191</v>
      </c>
      <c r="W220" s="24">
        <v>0</v>
      </c>
      <c r="X220" s="24">
        <v>0</v>
      </c>
      <c r="Y220" s="33"/>
      <c r="Z220" s="33"/>
      <c r="AA220" s="24"/>
      <c r="AB220" s="23"/>
      <c r="AC220" s="23"/>
      <c r="AD220" s="23"/>
      <c r="AE220" s="23"/>
      <c r="AF220" s="23"/>
      <c r="AG220" s="23"/>
      <c r="AH220" s="23"/>
      <c r="AI220" s="23"/>
      <c r="AJ220" s="23" t="s">
        <v>502</v>
      </c>
      <c r="AK220" s="23"/>
      <c r="AL220" s="23"/>
      <c r="AM220" s="23"/>
      <c r="AN220" s="23" t="s">
        <v>502</v>
      </c>
      <c r="AO220" s="23"/>
      <c r="AP220" s="23"/>
      <c r="AQ220" s="23"/>
      <c r="AR220" s="5"/>
    </row>
    <row r="221" spans="1:44" ht="42.75" x14ac:dyDescent="0.2">
      <c r="A221" s="23" t="s">
        <v>260</v>
      </c>
      <c r="B221" s="24" t="s">
        <v>573</v>
      </c>
      <c r="C221" s="24" t="s">
        <v>580</v>
      </c>
      <c r="D221" s="24" t="s">
        <v>545</v>
      </c>
      <c r="E221" s="24" t="s">
        <v>19</v>
      </c>
      <c r="F221" s="24">
        <v>100</v>
      </c>
      <c r="G221" s="23"/>
      <c r="H221" s="24"/>
      <c r="I221" s="24"/>
      <c r="J221" s="48" t="s">
        <v>409</v>
      </c>
      <c r="K221" s="48"/>
      <c r="L221" s="24" t="s">
        <v>145</v>
      </c>
      <c r="M221" s="24">
        <v>23</v>
      </c>
      <c r="N221" s="24">
        <v>8</v>
      </c>
      <c r="O221" s="23" t="s">
        <v>53</v>
      </c>
      <c r="P221" s="24" t="s">
        <v>92</v>
      </c>
      <c r="Q221" s="25" t="s">
        <v>35</v>
      </c>
      <c r="R221" s="24" t="str">
        <f t="shared" si="213"/>
        <v>1</v>
      </c>
      <c r="S221" s="24" t="str">
        <f t="shared" si="214"/>
        <v>0</v>
      </c>
      <c r="T221" s="24" t="str">
        <f t="shared" si="215"/>
        <v>/</v>
      </c>
      <c r="U221" s="24" t="str">
        <f t="shared" si="216"/>
        <v>0</v>
      </c>
      <c r="V221" s="24" t="str">
        <f t="shared" si="217"/>
        <v>255</v>
      </c>
      <c r="W221" s="24">
        <v>0</v>
      </c>
      <c r="X221" s="24">
        <v>0</v>
      </c>
      <c r="Y221" s="33"/>
      <c r="Z221" s="33"/>
      <c r="AA221" s="24"/>
      <c r="AB221" s="23"/>
      <c r="AC221" s="23"/>
      <c r="AD221" s="23"/>
      <c r="AE221" s="23"/>
      <c r="AF221" s="23"/>
      <c r="AG221" s="23"/>
      <c r="AH221" s="23"/>
      <c r="AI221" s="23"/>
      <c r="AJ221" s="23" t="s">
        <v>502</v>
      </c>
      <c r="AK221" s="23"/>
      <c r="AL221" s="23"/>
      <c r="AM221" s="23"/>
      <c r="AN221" s="23" t="s">
        <v>502</v>
      </c>
      <c r="AO221" s="23"/>
      <c r="AP221" s="23"/>
      <c r="AQ221" s="23"/>
      <c r="AR221" s="5"/>
    </row>
    <row r="222" spans="1:44" ht="42.75" x14ac:dyDescent="0.2">
      <c r="A222" s="23" t="s">
        <v>260</v>
      </c>
      <c r="B222" s="24" t="s">
        <v>573</v>
      </c>
      <c r="C222" s="24" t="s">
        <v>580</v>
      </c>
      <c r="D222" s="24" t="s">
        <v>545</v>
      </c>
      <c r="E222" s="24" t="s">
        <v>19</v>
      </c>
      <c r="F222" s="24">
        <v>100</v>
      </c>
      <c r="G222" s="23"/>
      <c r="H222" s="24"/>
      <c r="I222" s="24"/>
      <c r="J222" s="48" t="s">
        <v>410</v>
      </c>
      <c r="K222" s="48"/>
      <c r="L222" s="24">
        <v>31</v>
      </c>
      <c r="M222" s="24">
        <v>33</v>
      </c>
      <c r="N222" s="24">
        <v>15</v>
      </c>
      <c r="O222" s="23" t="s">
        <v>53</v>
      </c>
      <c r="P222" s="24" t="s">
        <v>92</v>
      </c>
      <c r="Q222" s="25" t="s">
        <v>144</v>
      </c>
      <c r="R222" s="24" t="str">
        <f t="shared" si="213"/>
        <v>0.001</v>
      </c>
      <c r="S222" s="24" t="str">
        <f t="shared" si="214"/>
        <v>0</v>
      </c>
      <c r="T222" s="24" t="str">
        <f t="shared" si="215"/>
        <v>V</v>
      </c>
      <c r="U222" s="24" t="str">
        <f t="shared" si="216"/>
        <v>0</v>
      </c>
      <c r="V222" s="24" t="str">
        <f t="shared" si="217"/>
        <v>8.191</v>
      </c>
      <c r="W222" s="24">
        <v>0</v>
      </c>
      <c r="X222" s="24">
        <v>0</v>
      </c>
      <c r="Y222" s="33"/>
      <c r="Z222" s="33"/>
      <c r="AA222" s="24"/>
      <c r="AB222" s="23"/>
      <c r="AC222" s="23"/>
      <c r="AD222" s="23"/>
      <c r="AE222" s="23"/>
      <c r="AF222" s="23"/>
      <c r="AG222" s="23"/>
      <c r="AH222" s="23"/>
      <c r="AI222" s="23"/>
      <c r="AJ222" s="23" t="s">
        <v>502</v>
      </c>
      <c r="AK222" s="23"/>
      <c r="AL222" s="23"/>
      <c r="AM222" s="23"/>
      <c r="AN222" s="23" t="s">
        <v>502</v>
      </c>
      <c r="AO222" s="23"/>
      <c r="AP222" s="23"/>
      <c r="AQ222" s="23"/>
      <c r="AR222" s="5"/>
    </row>
    <row r="223" spans="1:44" ht="42.75" x14ac:dyDescent="0.2">
      <c r="A223" s="23" t="s">
        <v>260</v>
      </c>
      <c r="B223" s="24" t="s">
        <v>573</v>
      </c>
      <c r="C223" s="24" t="s">
        <v>580</v>
      </c>
      <c r="D223" s="24" t="s">
        <v>545</v>
      </c>
      <c r="E223" s="24" t="s">
        <v>19</v>
      </c>
      <c r="F223" s="24">
        <v>100</v>
      </c>
      <c r="G223" s="23"/>
      <c r="H223" s="24"/>
      <c r="I223" s="24"/>
      <c r="J223" s="48" t="s">
        <v>411</v>
      </c>
      <c r="K223" s="48"/>
      <c r="L223" s="24" t="s">
        <v>113</v>
      </c>
      <c r="M223" s="24">
        <v>47</v>
      </c>
      <c r="N223" s="24">
        <v>8</v>
      </c>
      <c r="O223" s="23" t="s">
        <v>53</v>
      </c>
      <c r="P223" s="24" t="s">
        <v>92</v>
      </c>
      <c r="Q223" s="25" t="s">
        <v>35</v>
      </c>
      <c r="R223" s="24" t="str">
        <f t="shared" si="213"/>
        <v>1</v>
      </c>
      <c r="S223" s="24" t="str">
        <f t="shared" si="214"/>
        <v>0</v>
      </c>
      <c r="T223" s="24" t="str">
        <f t="shared" si="215"/>
        <v>/</v>
      </c>
      <c r="U223" s="24" t="str">
        <f t="shared" si="216"/>
        <v>0</v>
      </c>
      <c r="V223" s="24" t="str">
        <f t="shared" si="217"/>
        <v>255</v>
      </c>
      <c r="W223" s="24">
        <v>0</v>
      </c>
      <c r="X223" s="24">
        <v>0</v>
      </c>
      <c r="Y223" s="33"/>
      <c r="Z223" s="33"/>
      <c r="AA223" s="24"/>
      <c r="AB223" s="23"/>
      <c r="AC223" s="23"/>
      <c r="AD223" s="23"/>
      <c r="AE223" s="23"/>
      <c r="AF223" s="23"/>
      <c r="AG223" s="23"/>
      <c r="AH223" s="23"/>
      <c r="AI223" s="23"/>
      <c r="AJ223" s="23" t="s">
        <v>502</v>
      </c>
      <c r="AK223" s="23"/>
      <c r="AL223" s="23"/>
      <c r="AM223" s="23"/>
      <c r="AN223" s="23" t="s">
        <v>502</v>
      </c>
      <c r="AO223" s="23"/>
      <c r="AP223" s="23"/>
      <c r="AQ223" s="23"/>
      <c r="AR223" s="5"/>
    </row>
    <row r="224" spans="1:44" ht="42.75" x14ac:dyDescent="0.2">
      <c r="A224" s="23" t="s">
        <v>260</v>
      </c>
      <c r="B224" s="24" t="s">
        <v>573</v>
      </c>
      <c r="C224" s="24" t="s">
        <v>580</v>
      </c>
      <c r="D224" s="24" t="s">
        <v>545</v>
      </c>
      <c r="E224" s="24" t="s">
        <v>19</v>
      </c>
      <c r="F224" s="24">
        <v>100</v>
      </c>
      <c r="G224" s="23"/>
      <c r="H224" s="24"/>
      <c r="I224" s="24"/>
      <c r="J224" s="48" t="s">
        <v>412</v>
      </c>
      <c r="K224" s="48"/>
      <c r="L224" s="24" t="s">
        <v>146</v>
      </c>
      <c r="M224" s="24">
        <v>55</v>
      </c>
      <c r="N224" s="24">
        <v>10</v>
      </c>
      <c r="O224" s="23" t="s">
        <v>53</v>
      </c>
      <c r="P224" s="24" t="s">
        <v>92</v>
      </c>
      <c r="Q224" s="25" t="s">
        <v>147</v>
      </c>
      <c r="R224" s="24" t="str">
        <f t="shared" si="213"/>
        <v>0.1</v>
      </c>
      <c r="S224" s="24" t="str">
        <f t="shared" si="214"/>
        <v>0</v>
      </c>
      <c r="T224" s="24" t="str">
        <f t="shared" si="215"/>
        <v>Kwh</v>
      </c>
      <c r="U224" s="24" t="str">
        <f t="shared" si="216"/>
        <v>0</v>
      </c>
      <c r="V224" s="24" t="str">
        <f t="shared" si="217"/>
        <v>102.4</v>
      </c>
      <c r="W224" s="24">
        <v>0</v>
      </c>
      <c r="X224" s="24">
        <v>0</v>
      </c>
      <c r="Y224" s="33"/>
      <c r="Z224" s="33"/>
      <c r="AA224" s="24"/>
      <c r="AB224" s="23"/>
      <c r="AC224" s="23"/>
      <c r="AD224" s="23"/>
      <c r="AE224" s="23"/>
      <c r="AF224" s="23"/>
      <c r="AG224" s="23"/>
      <c r="AH224" s="23"/>
      <c r="AI224" s="23"/>
      <c r="AJ224" s="23" t="s">
        <v>502</v>
      </c>
      <c r="AK224" s="23"/>
      <c r="AL224" s="23"/>
      <c r="AM224" s="23"/>
      <c r="AN224" s="23" t="s">
        <v>502</v>
      </c>
      <c r="AO224" s="23"/>
      <c r="AP224" s="23"/>
      <c r="AQ224" s="23"/>
      <c r="AR224" s="5"/>
    </row>
    <row r="225" spans="1:44" ht="14.25" x14ac:dyDescent="0.2">
      <c r="A225" s="23" t="s">
        <v>260</v>
      </c>
      <c r="B225" s="24" t="s">
        <v>573</v>
      </c>
      <c r="C225" s="24" t="s">
        <v>580</v>
      </c>
      <c r="D225" s="24" t="s">
        <v>545</v>
      </c>
      <c r="E225" s="24" t="s">
        <v>19</v>
      </c>
      <c r="F225" s="24">
        <v>100</v>
      </c>
      <c r="G225" s="23"/>
      <c r="H225" s="24"/>
      <c r="I225" s="24"/>
      <c r="J225" s="48" t="s">
        <v>359</v>
      </c>
      <c r="K225" s="48"/>
      <c r="L225" s="24"/>
      <c r="M225" s="24"/>
      <c r="N225" s="24"/>
      <c r="O225" s="23" t="s">
        <v>36</v>
      </c>
      <c r="P225" s="24" t="s">
        <v>92</v>
      </c>
      <c r="Q225" s="23"/>
      <c r="R225" s="24" t="str">
        <f t="shared" si="213"/>
        <v/>
      </c>
      <c r="S225" s="24" t="str">
        <f t="shared" si="214"/>
        <v/>
      </c>
      <c r="T225" s="24" t="str">
        <f t="shared" si="215"/>
        <v/>
      </c>
      <c r="U225" s="24" t="str">
        <f t="shared" si="216"/>
        <v/>
      </c>
      <c r="V225" s="24" t="str">
        <f t="shared" si="217"/>
        <v/>
      </c>
      <c r="W225" s="24">
        <v>0</v>
      </c>
      <c r="X225" s="24">
        <v>0</v>
      </c>
      <c r="Y225" s="33"/>
      <c r="Z225" s="33"/>
      <c r="AA225" s="24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5"/>
    </row>
    <row r="226" spans="1:44" ht="42.75" x14ac:dyDescent="0.2">
      <c r="A226" s="23" t="s">
        <v>260</v>
      </c>
      <c r="B226" s="24" t="s">
        <v>573</v>
      </c>
      <c r="C226" s="24" t="s">
        <v>579</v>
      </c>
      <c r="D226" s="24" t="s">
        <v>546</v>
      </c>
      <c r="E226" s="24" t="s">
        <v>19</v>
      </c>
      <c r="F226" s="24">
        <v>1000</v>
      </c>
      <c r="G226" s="23"/>
      <c r="H226" s="24"/>
      <c r="I226" s="24"/>
      <c r="J226" s="48" t="s">
        <v>413</v>
      </c>
      <c r="K226" s="48"/>
      <c r="L226" s="27" t="s">
        <v>148</v>
      </c>
      <c r="M226" s="24">
        <v>7</v>
      </c>
      <c r="N226" s="24">
        <v>10</v>
      </c>
      <c r="O226" s="23" t="s">
        <v>53</v>
      </c>
      <c r="P226" s="24" t="s">
        <v>92</v>
      </c>
      <c r="Q226" s="25" t="s">
        <v>272</v>
      </c>
      <c r="R226" s="24" t="str">
        <f t="shared" si="213"/>
        <v>0.25</v>
      </c>
      <c r="S226" s="24" t="str">
        <f t="shared" si="214"/>
        <v>-50</v>
      </c>
      <c r="T226" s="24" t="str">
        <f t="shared" si="215"/>
        <v>℃</v>
      </c>
      <c r="U226" s="24" t="str">
        <f t="shared" si="216"/>
        <v>-50</v>
      </c>
      <c r="V226" s="24" t="str">
        <f t="shared" si="217"/>
        <v>120</v>
      </c>
      <c r="W226" s="24">
        <v>0</v>
      </c>
      <c r="X226" s="24">
        <v>0</v>
      </c>
      <c r="Y226" s="33"/>
      <c r="Z226" s="33"/>
      <c r="AA226" s="24"/>
      <c r="AB226" s="23"/>
      <c r="AC226" s="23"/>
      <c r="AD226" s="23"/>
      <c r="AE226" s="23"/>
      <c r="AF226" s="23"/>
      <c r="AG226" s="23"/>
      <c r="AH226" s="23"/>
      <c r="AI226" s="23"/>
      <c r="AJ226" s="23" t="s">
        <v>502</v>
      </c>
      <c r="AK226" s="23"/>
      <c r="AL226" s="23"/>
      <c r="AM226" s="23"/>
      <c r="AN226" s="23" t="s">
        <v>502</v>
      </c>
      <c r="AO226" s="23"/>
      <c r="AP226" s="23"/>
      <c r="AQ226" s="23"/>
      <c r="AR226" s="5"/>
    </row>
    <row r="227" spans="1:44" ht="42.75" x14ac:dyDescent="0.2">
      <c r="A227" s="23" t="s">
        <v>260</v>
      </c>
      <c r="B227" s="24" t="s">
        <v>573</v>
      </c>
      <c r="C227" s="24" t="s">
        <v>579</v>
      </c>
      <c r="D227" s="24" t="s">
        <v>546</v>
      </c>
      <c r="E227" s="24" t="s">
        <v>19</v>
      </c>
      <c r="F227" s="24">
        <v>1000</v>
      </c>
      <c r="G227" s="23"/>
      <c r="H227" s="24"/>
      <c r="I227" s="24"/>
      <c r="J227" s="48" t="s">
        <v>414</v>
      </c>
      <c r="K227" s="48"/>
      <c r="L227" s="24" t="s">
        <v>149</v>
      </c>
      <c r="M227" s="24">
        <v>13</v>
      </c>
      <c r="N227" s="24">
        <v>8</v>
      </c>
      <c r="O227" s="23" t="s">
        <v>53</v>
      </c>
      <c r="P227" s="24" t="s">
        <v>92</v>
      </c>
      <c r="Q227" s="25" t="s">
        <v>35</v>
      </c>
      <c r="R227" s="24" t="str">
        <f t="shared" si="213"/>
        <v>1</v>
      </c>
      <c r="S227" s="24" t="str">
        <f t="shared" si="214"/>
        <v>0</v>
      </c>
      <c r="T227" s="24" t="str">
        <f t="shared" si="215"/>
        <v>/</v>
      </c>
      <c r="U227" s="24" t="str">
        <f t="shared" si="216"/>
        <v>0</v>
      </c>
      <c r="V227" s="24" t="str">
        <f t="shared" si="217"/>
        <v>255</v>
      </c>
      <c r="W227" s="24">
        <v>0</v>
      </c>
      <c r="X227" s="24">
        <v>0</v>
      </c>
      <c r="Y227" s="33"/>
      <c r="Z227" s="33"/>
      <c r="AA227" s="24"/>
      <c r="AB227" s="23"/>
      <c r="AC227" s="23"/>
      <c r="AD227" s="23"/>
      <c r="AE227" s="23"/>
      <c r="AF227" s="23"/>
      <c r="AG227" s="23"/>
      <c r="AH227" s="23"/>
      <c r="AI227" s="23"/>
      <c r="AJ227" s="23" t="s">
        <v>502</v>
      </c>
      <c r="AK227" s="23"/>
      <c r="AL227" s="23"/>
      <c r="AM227" s="23"/>
      <c r="AN227" s="23" t="s">
        <v>502</v>
      </c>
      <c r="AO227" s="23"/>
      <c r="AP227" s="23"/>
      <c r="AQ227" s="23"/>
      <c r="AR227" s="5"/>
    </row>
    <row r="228" spans="1:44" ht="42.75" x14ac:dyDescent="0.2">
      <c r="A228" s="23" t="s">
        <v>260</v>
      </c>
      <c r="B228" s="24" t="s">
        <v>573</v>
      </c>
      <c r="C228" s="24" t="s">
        <v>579</v>
      </c>
      <c r="D228" s="24" t="s">
        <v>546</v>
      </c>
      <c r="E228" s="24" t="s">
        <v>19</v>
      </c>
      <c r="F228" s="24">
        <v>1000</v>
      </c>
      <c r="G228" s="23"/>
      <c r="H228" s="24"/>
      <c r="I228" s="24"/>
      <c r="J228" s="48" t="s">
        <v>415</v>
      </c>
      <c r="K228" s="48"/>
      <c r="L228" s="24" t="s">
        <v>150</v>
      </c>
      <c r="M228" s="24">
        <v>21</v>
      </c>
      <c r="N228" s="24">
        <v>10</v>
      </c>
      <c r="O228" s="23" t="s">
        <v>53</v>
      </c>
      <c r="P228" s="24" t="s">
        <v>92</v>
      </c>
      <c r="Q228" s="25" t="s">
        <v>272</v>
      </c>
      <c r="R228" s="24" t="str">
        <f t="shared" si="213"/>
        <v>0.25</v>
      </c>
      <c r="S228" s="24" t="str">
        <f t="shared" si="214"/>
        <v>-50</v>
      </c>
      <c r="T228" s="24" t="str">
        <f t="shared" si="215"/>
        <v>℃</v>
      </c>
      <c r="U228" s="24" t="str">
        <f t="shared" si="216"/>
        <v>-50</v>
      </c>
      <c r="V228" s="24" t="str">
        <f t="shared" si="217"/>
        <v>120</v>
      </c>
      <c r="W228" s="24">
        <v>0</v>
      </c>
      <c r="X228" s="24">
        <v>0</v>
      </c>
      <c r="Y228" s="33"/>
      <c r="Z228" s="33"/>
      <c r="AA228" s="24"/>
      <c r="AB228" s="23"/>
      <c r="AC228" s="23"/>
      <c r="AD228" s="23"/>
      <c r="AE228" s="23"/>
      <c r="AF228" s="23"/>
      <c r="AG228" s="23"/>
      <c r="AH228" s="23"/>
      <c r="AI228" s="23"/>
      <c r="AJ228" s="23" t="s">
        <v>502</v>
      </c>
      <c r="AK228" s="23"/>
      <c r="AL228" s="23"/>
      <c r="AM228" s="23"/>
      <c r="AN228" s="23" t="s">
        <v>502</v>
      </c>
      <c r="AO228" s="23"/>
      <c r="AP228" s="23"/>
      <c r="AQ228" s="23"/>
      <c r="AR228" s="5"/>
    </row>
    <row r="229" spans="1:44" ht="42.75" x14ac:dyDescent="0.2">
      <c r="A229" s="23" t="s">
        <v>260</v>
      </c>
      <c r="B229" s="24" t="s">
        <v>573</v>
      </c>
      <c r="C229" s="24" t="s">
        <v>579</v>
      </c>
      <c r="D229" s="24" t="s">
        <v>546</v>
      </c>
      <c r="E229" s="24" t="s">
        <v>19</v>
      </c>
      <c r="F229" s="24">
        <v>1000</v>
      </c>
      <c r="G229" s="23"/>
      <c r="H229" s="24"/>
      <c r="I229" s="24"/>
      <c r="J229" s="48" t="s">
        <v>416</v>
      </c>
      <c r="K229" s="48"/>
      <c r="L229" s="24" t="s">
        <v>151</v>
      </c>
      <c r="M229" s="24">
        <v>27</v>
      </c>
      <c r="N229" s="24">
        <v>8</v>
      </c>
      <c r="O229" s="23" t="s">
        <v>53</v>
      </c>
      <c r="P229" s="24" t="s">
        <v>92</v>
      </c>
      <c r="Q229" s="25" t="s">
        <v>35</v>
      </c>
      <c r="R229" s="24" t="str">
        <f t="shared" si="213"/>
        <v>1</v>
      </c>
      <c r="S229" s="24" t="str">
        <f t="shared" si="214"/>
        <v>0</v>
      </c>
      <c r="T229" s="24" t="str">
        <f t="shared" si="215"/>
        <v>/</v>
      </c>
      <c r="U229" s="24" t="str">
        <f t="shared" si="216"/>
        <v>0</v>
      </c>
      <c r="V229" s="24" t="str">
        <f t="shared" si="217"/>
        <v>255</v>
      </c>
      <c r="W229" s="24">
        <v>0</v>
      </c>
      <c r="X229" s="24">
        <v>0</v>
      </c>
      <c r="Y229" s="33"/>
      <c r="Z229" s="33"/>
      <c r="AA229" s="24"/>
      <c r="AB229" s="23"/>
      <c r="AC229" s="23"/>
      <c r="AD229" s="23"/>
      <c r="AE229" s="23"/>
      <c r="AF229" s="23"/>
      <c r="AG229" s="23"/>
      <c r="AH229" s="23"/>
      <c r="AI229" s="23"/>
      <c r="AJ229" s="23" t="s">
        <v>502</v>
      </c>
      <c r="AK229" s="23"/>
      <c r="AL229" s="23"/>
      <c r="AM229" s="23"/>
      <c r="AN229" s="23" t="s">
        <v>502</v>
      </c>
      <c r="AO229" s="23"/>
      <c r="AP229" s="23"/>
      <c r="AQ229" s="23"/>
      <c r="AR229" s="5"/>
    </row>
    <row r="230" spans="1:44" ht="42.75" x14ac:dyDescent="0.2">
      <c r="A230" s="23" t="s">
        <v>260</v>
      </c>
      <c r="B230" s="24" t="s">
        <v>573</v>
      </c>
      <c r="C230" s="24" t="s">
        <v>579</v>
      </c>
      <c r="D230" s="24" t="s">
        <v>546</v>
      </c>
      <c r="E230" s="24" t="s">
        <v>19</v>
      </c>
      <c r="F230" s="24">
        <v>1000</v>
      </c>
      <c r="G230" s="23"/>
      <c r="H230" s="24"/>
      <c r="I230" s="24"/>
      <c r="J230" s="48" t="s">
        <v>417</v>
      </c>
      <c r="K230" s="48"/>
      <c r="L230" s="24" t="s">
        <v>152</v>
      </c>
      <c r="M230" s="24">
        <v>35</v>
      </c>
      <c r="N230" s="24">
        <v>10</v>
      </c>
      <c r="O230" s="23" t="s">
        <v>53</v>
      </c>
      <c r="P230" s="24" t="s">
        <v>92</v>
      </c>
      <c r="Q230" s="25" t="s">
        <v>153</v>
      </c>
      <c r="R230" s="24" t="str">
        <f t="shared" si="213"/>
        <v>0.1</v>
      </c>
      <c r="S230" s="24" t="str">
        <f t="shared" si="214"/>
        <v>0</v>
      </c>
      <c r="T230" s="24" t="str">
        <f t="shared" si="215"/>
        <v>%</v>
      </c>
      <c r="U230" s="24" t="str">
        <f t="shared" si="216"/>
        <v>0</v>
      </c>
      <c r="V230" s="24" t="str">
        <f t="shared" si="217"/>
        <v>100</v>
      </c>
      <c r="W230" s="24">
        <v>0</v>
      </c>
      <c r="X230" s="24">
        <v>0</v>
      </c>
      <c r="Y230" s="33"/>
      <c r="Z230" s="33"/>
      <c r="AA230" s="24"/>
      <c r="AB230" s="23"/>
      <c r="AC230" s="23"/>
      <c r="AD230" s="23"/>
      <c r="AE230" s="23"/>
      <c r="AF230" s="23"/>
      <c r="AG230" s="23"/>
      <c r="AH230" s="23"/>
      <c r="AI230" s="23"/>
      <c r="AJ230" s="23" t="s">
        <v>502</v>
      </c>
      <c r="AK230" s="23"/>
      <c r="AL230" s="23"/>
      <c r="AM230" s="23"/>
      <c r="AN230" s="23" t="s">
        <v>502</v>
      </c>
      <c r="AO230" s="23"/>
      <c r="AP230" s="23"/>
      <c r="AQ230" s="23"/>
      <c r="AR230" s="5"/>
    </row>
    <row r="231" spans="1:44" ht="42.75" x14ac:dyDescent="0.2">
      <c r="A231" s="23" t="s">
        <v>260</v>
      </c>
      <c r="B231" s="24" t="s">
        <v>573</v>
      </c>
      <c r="C231" s="24" t="s">
        <v>579</v>
      </c>
      <c r="D231" s="24" t="s">
        <v>546</v>
      </c>
      <c r="E231" s="24" t="s">
        <v>19</v>
      </c>
      <c r="F231" s="24">
        <v>1000</v>
      </c>
      <c r="G231" s="23"/>
      <c r="H231" s="24"/>
      <c r="I231" s="24"/>
      <c r="J231" s="48" t="s">
        <v>418</v>
      </c>
      <c r="K231" s="48"/>
      <c r="L231" s="24" t="s">
        <v>154</v>
      </c>
      <c r="M231" s="24">
        <v>41</v>
      </c>
      <c r="N231" s="24">
        <v>10</v>
      </c>
      <c r="O231" s="23" t="s">
        <v>53</v>
      </c>
      <c r="P231" s="24" t="s">
        <v>92</v>
      </c>
      <c r="Q231" s="25" t="s">
        <v>155</v>
      </c>
      <c r="R231" s="24" t="str">
        <f t="shared" ref="R231" si="262">IF(OR(O231="",O231="Enum"),"",MID(Q231,FIND("*",Q231)+1,IF(ISERROR(FIND("+",Q231,FIND("*",Q231)+2)),IF(ISERROR(FIND("-",Q231,FIND("*",Q231)+2)),IF(ISERROR(FIND("(",Q231,FIND("*",Q231)+2)),"Error",FIND("(",Q231,FIND("*",Q231)+2)-FIND("*",Q231)-1),IF(FIND("-",Q231,FIND("*",Q231)+2)&lt;FIND("(",Q231,FIND("*",Q231)+2),FIND("-",Q231,FIND("*",Q231)+2)-FIND("*",Q231)-1,FIND("(",Q231,FIND("*",Q231)+2)-FIND("*",Q231)-1)),IF(FIND("+",Q231,FIND("*",Q231)+2)&lt;FIND("(",Q231,FIND("*",Q231)+2),FIND("+",Q231,FIND("*",Q231)+2)-FIND("*",Q231)-1,IF(ISERROR(FIND("-",Q231,FIND("*",Q231)+2)),IF(ISERROR(FIND("(",Q231,FIND("*",Q231)+2)),"Error",FIND("(",Q231,FIND("*",Q231)+2)-FIND("*",Q231)-1),IF(FIND("-",Q231,FIND("*",Q231)+2)&lt;FIND("(",Q231,FIND("*",Q231)+2),FIND("-",Q231,FIND("*",Q231)+2)-FIND("*",Q231)-1,FIND("(",Q231,FIND("*",Q231)+2)-FIND("*",Q231)-1))))))</f>
        <v>1</v>
      </c>
      <c r="S231" s="24" t="str">
        <f t="shared" ref="S231:S294" si="263">IF(OR(O231="",O231="Enum"), "",IF(ISERROR(FIND("-",Q231,FIND("*",Q231)+2)),IF(ISERROR(FIND("+",Q231,FIND("*",Q231)+2)),"0",IF(FIND("+",Q231,FIND("*",Q231)+2)&lt;FIND("(",Q231,FIND("*",Q231)+2),MID(Q231,FIND("+",Q231,FIND("*",Q231)+2),FIND("(",Q231,FIND("*",Q231)+2)-FIND("+",Q231,FIND("*",Q231)+2)),"0")),IF(FIND("-",Q231,FIND("*",Q231)+2)&lt;FIND("(",Q231,FIND("*",Q231)+2),MID(Q231,FIND("-",Q231,FIND("*",Q231)+2),FIND("(",Q231,FIND("*",Q231)+2)-FIND("-",Q231,FIND("*",Q231)+2)),IF(ISERROR(FIND("+",Q231,FIND("*",Q231)+2)),"0",IF(FIND("+",Q231,FIND("*",Q231)+2)&lt;FIND("(",Q231,FIND("*",Q231)+2),MID(Q231,FIND("+",Q231,FIND("*",Q231)+2),FIND("(",Q231,FIND("*",Q231)+2)-FIND("+",Q231,FIND("*",Q231)+2)),"0")))))</f>
        <v>0</v>
      </c>
      <c r="T231" s="24" t="str">
        <f t="shared" ref="T231:T294" si="264" xml:space="preserve"> IF(OR(O231="",O231="Enum"),"", MID(Q231,FIND("(",Q231)+1,FIND(")",Q231)-FIND("(",Q231)-1))</f>
        <v>V</v>
      </c>
      <c r="U231" s="24" t="str">
        <f t="shared" ref="U231:U294" si="265">IF(OR(O231="",O231="Enum"),"", MID(Q231,FIND("{",Q231)+1,FIND(",",Q231)-FIND("{",Q231)-1))</f>
        <v>0</v>
      </c>
      <c r="V231" s="24" t="str">
        <f t="shared" ref="V231:V294" si="266">IF(OR(O231="",O231="Enum"),"",MID(Q231,FIND(",",Q231)+1,FIND("}",Q231)-FIND(",",Q231)-1))</f>
        <v>750</v>
      </c>
      <c r="W231" s="24">
        <v>0</v>
      </c>
      <c r="X231" s="24">
        <v>0</v>
      </c>
      <c r="Y231" s="33"/>
      <c r="Z231" s="33"/>
      <c r="AA231" s="24"/>
      <c r="AB231" s="23"/>
      <c r="AC231" s="23"/>
      <c r="AD231" s="23"/>
      <c r="AE231" s="23"/>
      <c r="AF231" s="23"/>
      <c r="AG231" s="23"/>
      <c r="AH231" s="23"/>
      <c r="AI231" s="23"/>
      <c r="AJ231" s="23" t="s">
        <v>502</v>
      </c>
      <c r="AK231" s="23"/>
      <c r="AL231" s="23"/>
      <c r="AM231" s="23"/>
      <c r="AN231" s="23" t="s">
        <v>502</v>
      </c>
      <c r="AO231" s="23"/>
      <c r="AP231" s="23"/>
      <c r="AQ231" s="23"/>
      <c r="AR231" s="5"/>
    </row>
    <row r="232" spans="1:44" ht="42.75" x14ac:dyDescent="0.2">
      <c r="A232" s="23" t="s">
        <v>260</v>
      </c>
      <c r="B232" s="24" t="s">
        <v>573</v>
      </c>
      <c r="C232" s="24" t="s">
        <v>579</v>
      </c>
      <c r="D232" s="24" t="s">
        <v>546</v>
      </c>
      <c r="E232" s="24" t="s">
        <v>19</v>
      </c>
      <c r="F232" s="24">
        <v>1000</v>
      </c>
      <c r="G232" s="23"/>
      <c r="H232" s="24"/>
      <c r="I232" s="24"/>
      <c r="J232" s="48" t="s">
        <v>419</v>
      </c>
      <c r="K232" s="48"/>
      <c r="L232" s="24" t="s">
        <v>120</v>
      </c>
      <c r="M232" s="24">
        <v>63</v>
      </c>
      <c r="N232" s="24">
        <v>8</v>
      </c>
      <c r="O232" s="23" t="s">
        <v>53</v>
      </c>
      <c r="P232" s="24" t="s">
        <v>92</v>
      </c>
      <c r="Q232" s="25" t="s">
        <v>156</v>
      </c>
      <c r="R232" s="24" t="str">
        <f t="shared" si="213"/>
        <v>1</v>
      </c>
      <c r="S232" s="24" t="str">
        <f t="shared" si="263"/>
        <v>0</v>
      </c>
      <c r="T232" s="24" t="str">
        <f t="shared" si="264"/>
        <v>A</v>
      </c>
      <c r="U232" s="24" t="str">
        <f t="shared" si="265"/>
        <v>0</v>
      </c>
      <c r="V232" s="24" t="str">
        <f t="shared" si="266"/>
        <v>100</v>
      </c>
      <c r="W232" s="24">
        <v>0</v>
      </c>
      <c r="X232" s="24">
        <v>0</v>
      </c>
      <c r="Y232" s="33"/>
      <c r="Z232" s="33"/>
      <c r="AA232" s="24"/>
      <c r="AB232" s="23"/>
      <c r="AC232" s="23"/>
      <c r="AD232" s="23"/>
      <c r="AE232" s="23"/>
      <c r="AF232" s="23"/>
      <c r="AG232" s="23"/>
      <c r="AH232" s="23"/>
      <c r="AI232" s="23"/>
      <c r="AJ232" s="23" t="s">
        <v>502</v>
      </c>
      <c r="AK232" s="23"/>
      <c r="AL232" s="23"/>
      <c r="AM232" s="23"/>
      <c r="AN232" s="23" t="s">
        <v>502</v>
      </c>
      <c r="AO232" s="23"/>
      <c r="AP232" s="23"/>
      <c r="AQ232" s="23"/>
      <c r="AR232" s="5"/>
    </row>
    <row r="233" spans="1:44" ht="57" x14ac:dyDescent="0.2">
      <c r="A233" s="23" t="s">
        <v>260</v>
      </c>
      <c r="B233" s="24" t="s">
        <v>573</v>
      </c>
      <c r="C233" s="24" t="s">
        <v>578</v>
      </c>
      <c r="D233" s="24" t="s">
        <v>547</v>
      </c>
      <c r="E233" s="24" t="s">
        <v>19</v>
      </c>
      <c r="F233" s="24">
        <v>50</v>
      </c>
      <c r="G233" s="23"/>
      <c r="H233" s="24"/>
      <c r="I233" s="24"/>
      <c r="J233" s="48" t="s">
        <v>420</v>
      </c>
      <c r="K233" s="48"/>
      <c r="L233" s="24" t="s">
        <v>157</v>
      </c>
      <c r="M233" s="24">
        <v>1</v>
      </c>
      <c r="N233" s="24">
        <v>2</v>
      </c>
      <c r="O233" s="23" t="s">
        <v>36</v>
      </c>
      <c r="P233" s="24" t="s">
        <v>92</v>
      </c>
      <c r="Q233" s="25" t="s">
        <v>158</v>
      </c>
      <c r="R233" s="24" t="str">
        <f t="shared" ref="R233:R296" si="267">IF(OR(O233="",O233="Enum"),"",MID(Q233,FIND("*",Q233)+1,IF(ISERROR(FIND("+",Q233,FIND("*",Q233)+2)),IF(ISERROR(FIND("-",Q233,FIND("*",Q233)+2)),IF(ISERROR(FIND("(",Q233,FIND("*",Q233)+2)),"Error",FIND("(",Q233,FIND("*",Q233)+2)-FIND("*",Q233)-1),IF(FIND("-",Q233,FIND("*",Q233)+2)&lt;FIND("(",Q233,FIND("*",Q233)+2),FIND("-",Q233,FIND("*",Q233)+2)-FIND("*",Q233)-1,FIND("(",Q233,FIND("*",Q233)+2)-FIND("*",Q233)-1)),IF(FIND("+",Q233,FIND("*",Q233)+2)&lt;FIND("(",Q233,FIND("*",Q233)+2),FIND("+",Q233,FIND("*",Q233)+2)-FIND("*",Q233)-1,IF(ISERROR(FIND("-",Q233,FIND("*",Q233)+2)),IF(ISERROR(FIND("(",Q233,FIND("*",Q233)+2)),"Error",FIND("(",Q233,FIND("*",Q233)+2)-FIND("*",Q233)-1),IF(FIND("-",Q233,FIND("*",Q233)+2)&lt;FIND("(",Q233,FIND("*",Q233)+2),FIND("-",Q233,FIND("*",Q233)+2)-FIND("*",Q233)-1,FIND("(",Q233,FIND("*",Q233)+2)-FIND("*",Q233)-1))))))</f>
        <v/>
      </c>
      <c r="S233" s="24" t="str">
        <f t="shared" si="263"/>
        <v/>
      </c>
      <c r="T233" s="24" t="str">
        <f t="shared" si="264"/>
        <v/>
      </c>
      <c r="U233" s="24" t="str">
        <f t="shared" si="265"/>
        <v/>
      </c>
      <c r="V233" s="24" t="str">
        <f t="shared" si="266"/>
        <v/>
      </c>
      <c r="W233" s="24">
        <v>0</v>
      </c>
      <c r="X233" s="24">
        <v>0</v>
      </c>
      <c r="Y233" s="33"/>
      <c r="Z233" s="33"/>
      <c r="AA233" s="24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 t="s">
        <v>502</v>
      </c>
      <c r="AO233" s="23"/>
      <c r="AP233" s="23"/>
      <c r="AQ233" s="23"/>
      <c r="AR233" s="5"/>
    </row>
    <row r="234" spans="1:44" ht="57" x14ac:dyDescent="0.2">
      <c r="A234" s="23" t="s">
        <v>260</v>
      </c>
      <c r="B234" s="24" t="s">
        <v>573</v>
      </c>
      <c r="C234" s="24" t="s">
        <v>578</v>
      </c>
      <c r="D234" s="24" t="s">
        <v>547</v>
      </c>
      <c r="E234" s="24" t="s">
        <v>19</v>
      </c>
      <c r="F234" s="24">
        <v>50</v>
      </c>
      <c r="G234" s="23"/>
      <c r="H234" s="24"/>
      <c r="I234" s="24"/>
      <c r="J234" s="48" t="s">
        <v>421</v>
      </c>
      <c r="K234" s="48"/>
      <c r="L234" s="27" t="s">
        <v>160</v>
      </c>
      <c r="M234" s="24">
        <v>3</v>
      </c>
      <c r="N234" s="24">
        <v>2</v>
      </c>
      <c r="O234" s="23" t="s">
        <v>36</v>
      </c>
      <c r="P234" s="24" t="s">
        <v>92</v>
      </c>
      <c r="Q234" s="25" t="s">
        <v>159</v>
      </c>
      <c r="R234" s="24" t="str">
        <f t="shared" si="267"/>
        <v/>
      </c>
      <c r="S234" s="24" t="str">
        <f t="shared" si="263"/>
        <v/>
      </c>
      <c r="T234" s="24" t="str">
        <f t="shared" si="264"/>
        <v/>
      </c>
      <c r="U234" s="24" t="str">
        <f t="shared" si="265"/>
        <v/>
      </c>
      <c r="V234" s="24" t="str">
        <f t="shared" si="266"/>
        <v/>
      </c>
      <c r="W234" s="24">
        <v>0</v>
      </c>
      <c r="X234" s="24">
        <v>0</v>
      </c>
      <c r="Y234" s="33"/>
      <c r="Z234" s="33"/>
      <c r="AA234" s="24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 t="s">
        <v>502</v>
      </c>
      <c r="AO234" s="23"/>
      <c r="AP234" s="23"/>
      <c r="AQ234" s="23"/>
      <c r="AR234" s="5"/>
    </row>
    <row r="235" spans="1:44" ht="57" x14ac:dyDescent="0.2">
      <c r="A235" s="23" t="s">
        <v>260</v>
      </c>
      <c r="B235" s="24" t="s">
        <v>573</v>
      </c>
      <c r="C235" s="24" t="s">
        <v>578</v>
      </c>
      <c r="D235" s="24" t="s">
        <v>547</v>
      </c>
      <c r="E235" s="24" t="s">
        <v>19</v>
      </c>
      <c r="F235" s="24">
        <v>50</v>
      </c>
      <c r="G235" s="23"/>
      <c r="H235" s="24"/>
      <c r="I235" s="24"/>
      <c r="J235" s="48" t="s">
        <v>422</v>
      </c>
      <c r="K235" s="48"/>
      <c r="L235" s="27" t="s">
        <v>162</v>
      </c>
      <c r="M235" s="24">
        <v>5</v>
      </c>
      <c r="N235" s="24">
        <v>2</v>
      </c>
      <c r="O235" s="23" t="s">
        <v>36</v>
      </c>
      <c r="P235" s="24" t="s">
        <v>92</v>
      </c>
      <c r="Q235" s="25" t="s">
        <v>161</v>
      </c>
      <c r="R235" s="24" t="str">
        <f t="shared" si="267"/>
        <v/>
      </c>
      <c r="S235" s="24" t="str">
        <f t="shared" si="263"/>
        <v/>
      </c>
      <c r="T235" s="24" t="str">
        <f t="shared" si="264"/>
        <v/>
      </c>
      <c r="U235" s="24" t="str">
        <f t="shared" si="265"/>
        <v/>
      </c>
      <c r="V235" s="24" t="str">
        <f t="shared" si="266"/>
        <v/>
      </c>
      <c r="W235" s="24">
        <v>0</v>
      </c>
      <c r="X235" s="24">
        <v>0</v>
      </c>
      <c r="Y235" s="33"/>
      <c r="Z235" s="33"/>
      <c r="AA235" s="24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 t="s">
        <v>502</v>
      </c>
      <c r="AO235" s="23"/>
      <c r="AP235" s="23"/>
      <c r="AQ235" s="23"/>
      <c r="AR235" s="5"/>
    </row>
    <row r="236" spans="1:44" ht="28.5" x14ac:dyDescent="0.2">
      <c r="A236" s="23" t="s">
        <v>260</v>
      </c>
      <c r="B236" s="24" t="s">
        <v>573</v>
      </c>
      <c r="C236" s="24" t="s">
        <v>578</v>
      </c>
      <c r="D236" s="24" t="s">
        <v>547</v>
      </c>
      <c r="E236" s="24" t="s">
        <v>19</v>
      </c>
      <c r="F236" s="24">
        <v>50</v>
      </c>
      <c r="G236" s="23"/>
      <c r="H236" s="24"/>
      <c r="I236" s="24"/>
      <c r="J236" s="48" t="s">
        <v>423</v>
      </c>
      <c r="K236" s="48"/>
      <c r="L236" s="27" t="s">
        <v>164</v>
      </c>
      <c r="M236" s="24">
        <v>6</v>
      </c>
      <c r="N236" s="24">
        <v>1</v>
      </c>
      <c r="O236" s="23" t="s">
        <v>36</v>
      </c>
      <c r="P236" s="24" t="s">
        <v>92</v>
      </c>
      <c r="Q236" s="25" t="s">
        <v>165</v>
      </c>
      <c r="R236" s="24" t="str">
        <f t="shared" si="267"/>
        <v/>
      </c>
      <c r="S236" s="24" t="str">
        <f t="shared" si="263"/>
        <v/>
      </c>
      <c r="T236" s="24" t="str">
        <f t="shared" si="264"/>
        <v/>
      </c>
      <c r="U236" s="24" t="str">
        <f t="shared" si="265"/>
        <v/>
      </c>
      <c r="V236" s="24" t="str">
        <f t="shared" si="266"/>
        <v/>
      </c>
      <c r="W236" s="24">
        <v>0</v>
      </c>
      <c r="X236" s="24">
        <v>0</v>
      </c>
      <c r="Y236" s="33"/>
      <c r="Z236" s="33"/>
      <c r="AA236" s="24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 t="s">
        <v>502</v>
      </c>
      <c r="AO236" s="23"/>
      <c r="AP236" s="23"/>
      <c r="AQ236" s="23"/>
      <c r="AR236" s="5"/>
    </row>
    <row r="237" spans="1:44" ht="28.5" x14ac:dyDescent="0.2">
      <c r="A237" s="23" t="s">
        <v>260</v>
      </c>
      <c r="B237" s="24" t="s">
        <v>573</v>
      </c>
      <c r="C237" s="24" t="s">
        <v>578</v>
      </c>
      <c r="D237" s="24" t="s">
        <v>547</v>
      </c>
      <c r="E237" s="24" t="s">
        <v>19</v>
      </c>
      <c r="F237" s="24">
        <v>50</v>
      </c>
      <c r="G237" s="23"/>
      <c r="H237" s="24"/>
      <c r="I237" s="24"/>
      <c r="J237" s="48" t="s">
        <v>424</v>
      </c>
      <c r="K237" s="48"/>
      <c r="L237" s="27" t="s">
        <v>167</v>
      </c>
      <c r="M237" s="24">
        <v>7</v>
      </c>
      <c r="N237" s="24">
        <v>1</v>
      </c>
      <c r="O237" s="23" t="s">
        <v>36</v>
      </c>
      <c r="P237" s="24" t="s">
        <v>92</v>
      </c>
      <c r="Q237" s="28" t="s">
        <v>168</v>
      </c>
      <c r="R237" s="24" t="str">
        <f t="shared" si="267"/>
        <v/>
      </c>
      <c r="S237" s="24" t="str">
        <f t="shared" si="263"/>
        <v/>
      </c>
      <c r="T237" s="24" t="str">
        <f t="shared" si="264"/>
        <v/>
      </c>
      <c r="U237" s="24" t="str">
        <f t="shared" si="265"/>
        <v/>
      </c>
      <c r="V237" s="24" t="str">
        <f t="shared" si="266"/>
        <v/>
      </c>
      <c r="W237" s="24">
        <v>0</v>
      </c>
      <c r="X237" s="24">
        <v>0</v>
      </c>
      <c r="Y237" s="33"/>
      <c r="Z237" s="33"/>
      <c r="AA237" s="24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 t="s">
        <v>502</v>
      </c>
      <c r="AO237" s="23"/>
      <c r="AP237" s="23"/>
      <c r="AQ237" s="23"/>
      <c r="AR237" s="5"/>
    </row>
    <row r="238" spans="1:44" ht="42.75" x14ac:dyDescent="0.2">
      <c r="A238" s="23" t="s">
        <v>260</v>
      </c>
      <c r="B238" s="24" t="s">
        <v>573</v>
      </c>
      <c r="C238" s="24" t="s">
        <v>578</v>
      </c>
      <c r="D238" s="24" t="s">
        <v>547</v>
      </c>
      <c r="E238" s="24" t="s">
        <v>19</v>
      </c>
      <c r="F238" s="24">
        <v>50</v>
      </c>
      <c r="G238" s="23"/>
      <c r="H238" s="24"/>
      <c r="I238" s="24"/>
      <c r="J238" s="48" t="s">
        <v>425</v>
      </c>
      <c r="K238" s="48"/>
      <c r="L238" s="27" t="s">
        <v>169</v>
      </c>
      <c r="M238" s="24">
        <v>15</v>
      </c>
      <c r="N238" s="24">
        <v>8</v>
      </c>
      <c r="O238" s="23" t="s">
        <v>53</v>
      </c>
      <c r="P238" s="24" t="s">
        <v>92</v>
      </c>
      <c r="Q238" s="25" t="s">
        <v>170</v>
      </c>
      <c r="R238" s="24" t="str">
        <f t="shared" si="267"/>
        <v>0.1</v>
      </c>
      <c r="S238" s="24" t="str">
        <f t="shared" si="263"/>
        <v>0</v>
      </c>
      <c r="T238" s="24" t="str">
        <f t="shared" si="264"/>
        <v>h</v>
      </c>
      <c r="U238" s="24" t="str">
        <f t="shared" si="265"/>
        <v>0</v>
      </c>
      <c r="V238" s="24" t="str">
        <f t="shared" si="266"/>
        <v>50</v>
      </c>
      <c r="W238" s="24">
        <v>0</v>
      </c>
      <c r="X238" s="24">
        <v>0</v>
      </c>
      <c r="Y238" s="33"/>
      <c r="Z238" s="33"/>
      <c r="AA238" s="24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 t="s">
        <v>502</v>
      </c>
      <c r="AO238" s="23"/>
      <c r="AP238" s="23"/>
      <c r="AQ238" s="23"/>
      <c r="AR238" s="5"/>
    </row>
    <row r="239" spans="1:44" ht="28.5" x14ac:dyDescent="0.2">
      <c r="A239" s="23" t="s">
        <v>260</v>
      </c>
      <c r="B239" s="24" t="s">
        <v>573</v>
      </c>
      <c r="C239" s="24" t="s">
        <v>578</v>
      </c>
      <c r="D239" s="24" t="s">
        <v>547</v>
      </c>
      <c r="E239" s="24" t="s">
        <v>19</v>
      </c>
      <c r="F239" s="24">
        <v>50</v>
      </c>
      <c r="G239" s="23"/>
      <c r="H239" s="24"/>
      <c r="I239" s="24"/>
      <c r="J239" s="48" t="s">
        <v>426</v>
      </c>
      <c r="K239" s="48"/>
      <c r="L239" s="27" t="s">
        <v>177</v>
      </c>
      <c r="M239" s="24">
        <v>18</v>
      </c>
      <c r="N239" s="24">
        <v>1</v>
      </c>
      <c r="O239" s="23" t="s">
        <v>36</v>
      </c>
      <c r="P239" s="24" t="s">
        <v>92</v>
      </c>
      <c r="Q239" s="25" t="s">
        <v>182</v>
      </c>
      <c r="R239" s="24" t="str">
        <f t="shared" si="267"/>
        <v/>
      </c>
      <c r="S239" s="24" t="str">
        <f t="shared" si="263"/>
        <v/>
      </c>
      <c r="T239" s="24" t="str">
        <f t="shared" si="264"/>
        <v/>
      </c>
      <c r="U239" s="24" t="str">
        <f t="shared" si="265"/>
        <v/>
      </c>
      <c r="V239" s="24" t="str">
        <f t="shared" si="266"/>
        <v/>
      </c>
      <c r="W239" s="24">
        <v>0</v>
      </c>
      <c r="X239" s="24">
        <v>0</v>
      </c>
      <c r="Y239" s="33"/>
      <c r="Z239" s="33"/>
      <c r="AA239" s="24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 t="s">
        <v>502</v>
      </c>
      <c r="AO239" s="23"/>
      <c r="AP239" s="23"/>
      <c r="AQ239" s="23"/>
      <c r="AR239" s="5"/>
    </row>
    <row r="240" spans="1:44" ht="28.5" x14ac:dyDescent="0.2">
      <c r="A240" s="23" t="s">
        <v>260</v>
      </c>
      <c r="B240" s="24" t="s">
        <v>573</v>
      </c>
      <c r="C240" s="24" t="s">
        <v>578</v>
      </c>
      <c r="D240" s="24" t="s">
        <v>547</v>
      </c>
      <c r="E240" s="24" t="s">
        <v>19</v>
      </c>
      <c r="F240" s="24">
        <v>50</v>
      </c>
      <c r="G240" s="23"/>
      <c r="H240" s="24"/>
      <c r="I240" s="24"/>
      <c r="J240" s="48" t="s">
        <v>427</v>
      </c>
      <c r="K240" s="48"/>
      <c r="L240" s="27" t="s">
        <v>179</v>
      </c>
      <c r="M240" s="24">
        <v>19</v>
      </c>
      <c r="N240" s="24">
        <v>1</v>
      </c>
      <c r="O240" s="23" t="s">
        <v>36</v>
      </c>
      <c r="P240" s="24" t="s">
        <v>92</v>
      </c>
      <c r="Q240" s="25" t="s">
        <v>183</v>
      </c>
      <c r="R240" s="24" t="str">
        <f t="shared" si="267"/>
        <v/>
      </c>
      <c r="S240" s="24" t="str">
        <f t="shared" si="263"/>
        <v/>
      </c>
      <c r="T240" s="24" t="str">
        <f t="shared" si="264"/>
        <v/>
      </c>
      <c r="U240" s="24" t="str">
        <f t="shared" si="265"/>
        <v/>
      </c>
      <c r="V240" s="24" t="str">
        <f t="shared" si="266"/>
        <v/>
      </c>
      <c r="W240" s="24">
        <v>0</v>
      </c>
      <c r="X240" s="24">
        <v>0</v>
      </c>
      <c r="Y240" s="33"/>
      <c r="Z240" s="33"/>
      <c r="AA240" s="24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 t="s">
        <v>502</v>
      </c>
      <c r="AO240" s="23"/>
      <c r="AP240" s="23"/>
      <c r="AQ240" s="23"/>
      <c r="AR240" s="5"/>
    </row>
    <row r="241" spans="1:44" ht="28.5" x14ac:dyDescent="0.2">
      <c r="A241" s="23" t="s">
        <v>260</v>
      </c>
      <c r="B241" s="24" t="s">
        <v>573</v>
      </c>
      <c r="C241" s="24" t="s">
        <v>578</v>
      </c>
      <c r="D241" s="24" t="s">
        <v>547</v>
      </c>
      <c r="E241" s="24" t="s">
        <v>19</v>
      </c>
      <c r="F241" s="24">
        <v>50</v>
      </c>
      <c r="G241" s="23"/>
      <c r="H241" s="24"/>
      <c r="I241" s="24"/>
      <c r="J241" s="48" t="s">
        <v>428</v>
      </c>
      <c r="K241" s="48"/>
      <c r="L241" s="27" t="s">
        <v>175</v>
      </c>
      <c r="M241" s="24">
        <v>20</v>
      </c>
      <c r="N241" s="24">
        <v>1</v>
      </c>
      <c r="O241" s="23" t="s">
        <v>36</v>
      </c>
      <c r="P241" s="24" t="s">
        <v>92</v>
      </c>
      <c r="Q241" s="25" t="s">
        <v>184</v>
      </c>
      <c r="R241" s="24" t="str">
        <f t="shared" si="267"/>
        <v/>
      </c>
      <c r="S241" s="24" t="str">
        <f t="shared" si="263"/>
        <v/>
      </c>
      <c r="T241" s="24" t="str">
        <f t="shared" si="264"/>
        <v/>
      </c>
      <c r="U241" s="24" t="str">
        <f t="shared" si="265"/>
        <v/>
      </c>
      <c r="V241" s="24" t="str">
        <f t="shared" si="266"/>
        <v/>
      </c>
      <c r="W241" s="24">
        <v>0</v>
      </c>
      <c r="X241" s="24">
        <v>0</v>
      </c>
      <c r="Y241" s="33"/>
      <c r="Z241" s="33"/>
      <c r="AA241" s="24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 t="s">
        <v>502</v>
      </c>
      <c r="AO241" s="23"/>
      <c r="AP241" s="23"/>
      <c r="AQ241" s="23"/>
      <c r="AR241" s="5"/>
    </row>
    <row r="242" spans="1:44" ht="28.5" x14ac:dyDescent="0.2">
      <c r="A242" s="23" t="s">
        <v>260</v>
      </c>
      <c r="B242" s="24" t="s">
        <v>573</v>
      </c>
      <c r="C242" s="24" t="s">
        <v>578</v>
      </c>
      <c r="D242" s="24" t="s">
        <v>547</v>
      </c>
      <c r="E242" s="24" t="s">
        <v>19</v>
      </c>
      <c r="F242" s="24">
        <v>50</v>
      </c>
      <c r="G242" s="23"/>
      <c r="H242" s="24"/>
      <c r="I242" s="24"/>
      <c r="J242" s="48" t="s">
        <v>429</v>
      </c>
      <c r="K242" s="48"/>
      <c r="L242" s="27" t="s">
        <v>172</v>
      </c>
      <c r="M242" s="24">
        <v>21</v>
      </c>
      <c r="N242" s="24">
        <v>1</v>
      </c>
      <c r="O242" s="23" t="s">
        <v>36</v>
      </c>
      <c r="P242" s="24" t="s">
        <v>92</v>
      </c>
      <c r="Q242" s="25" t="s">
        <v>185</v>
      </c>
      <c r="R242" s="24" t="str">
        <f t="shared" si="267"/>
        <v/>
      </c>
      <c r="S242" s="24" t="str">
        <f t="shared" si="263"/>
        <v/>
      </c>
      <c r="T242" s="24" t="str">
        <f t="shared" si="264"/>
        <v/>
      </c>
      <c r="U242" s="24" t="str">
        <f t="shared" si="265"/>
        <v/>
      </c>
      <c r="V242" s="24" t="str">
        <f t="shared" si="266"/>
        <v/>
      </c>
      <c r="W242" s="24">
        <v>0</v>
      </c>
      <c r="X242" s="24">
        <v>0</v>
      </c>
      <c r="Y242" s="33"/>
      <c r="Z242" s="33"/>
      <c r="AA242" s="24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 t="s">
        <v>502</v>
      </c>
      <c r="AO242" s="23"/>
      <c r="AP242" s="23"/>
      <c r="AQ242" s="23"/>
      <c r="AR242" s="5"/>
    </row>
    <row r="243" spans="1:44" ht="42.75" x14ac:dyDescent="0.2">
      <c r="A243" s="23" t="s">
        <v>260</v>
      </c>
      <c r="B243" s="24" t="s">
        <v>573</v>
      </c>
      <c r="C243" s="24" t="s">
        <v>578</v>
      </c>
      <c r="D243" s="24" t="s">
        <v>547</v>
      </c>
      <c r="E243" s="24" t="s">
        <v>19</v>
      </c>
      <c r="F243" s="24">
        <v>50</v>
      </c>
      <c r="G243" s="23"/>
      <c r="H243" s="24"/>
      <c r="I243" s="24"/>
      <c r="J243" s="48" t="s">
        <v>430</v>
      </c>
      <c r="K243" s="48"/>
      <c r="L243" s="27" t="s">
        <v>186</v>
      </c>
      <c r="M243" s="24">
        <v>30</v>
      </c>
      <c r="N243" s="24">
        <v>7</v>
      </c>
      <c r="O243" s="23" t="s">
        <v>53</v>
      </c>
      <c r="P243" s="24" t="s">
        <v>92</v>
      </c>
      <c r="Q243" s="25" t="s">
        <v>187</v>
      </c>
      <c r="R243" s="24" t="str">
        <f t="shared" si="267"/>
        <v>1</v>
      </c>
      <c r="S243" s="24" t="str">
        <f t="shared" si="263"/>
        <v>0</v>
      </c>
      <c r="T243" s="24" t="str">
        <f t="shared" si="264"/>
        <v>/</v>
      </c>
      <c r="U243" s="24" t="str">
        <f t="shared" si="265"/>
        <v>0</v>
      </c>
      <c r="V243" s="24" t="str">
        <f t="shared" si="266"/>
        <v>100</v>
      </c>
      <c r="W243" s="24">
        <v>0</v>
      </c>
      <c r="X243" s="24">
        <v>0</v>
      </c>
      <c r="Y243" s="33"/>
      <c r="Z243" s="33"/>
      <c r="AA243" s="24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 t="s">
        <v>502</v>
      </c>
      <c r="AO243" s="23"/>
      <c r="AP243" s="23"/>
      <c r="AQ243" s="23"/>
      <c r="AR243" s="5"/>
    </row>
    <row r="244" spans="1:44" ht="28.5" x14ac:dyDescent="0.2">
      <c r="A244" s="23" t="s">
        <v>260</v>
      </c>
      <c r="B244" s="24" t="s">
        <v>573</v>
      </c>
      <c r="C244" s="24" t="s">
        <v>577</v>
      </c>
      <c r="D244" s="24" t="s">
        <v>548</v>
      </c>
      <c r="E244" s="24" t="s">
        <v>19</v>
      </c>
      <c r="F244" s="24">
        <v>50</v>
      </c>
      <c r="G244" s="23"/>
      <c r="H244" s="24"/>
      <c r="I244" s="24"/>
      <c r="J244" s="48" t="s">
        <v>431</v>
      </c>
      <c r="K244" s="48"/>
      <c r="L244" s="27" t="s">
        <v>188</v>
      </c>
      <c r="M244" s="24">
        <v>0</v>
      </c>
      <c r="N244" s="24">
        <v>1</v>
      </c>
      <c r="O244" s="23" t="s">
        <v>36</v>
      </c>
      <c r="P244" s="24" t="s">
        <v>92</v>
      </c>
      <c r="Q244" s="25" t="s">
        <v>189</v>
      </c>
      <c r="R244" s="24" t="str">
        <f t="shared" si="267"/>
        <v/>
      </c>
      <c r="S244" s="24" t="str">
        <f t="shared" si="263"/>
        <v/>
      </c>
      <c r="T244" s="24" t="str">
        <f t="shared" si="264"/>
        <v/>
      </c>
      <c r="U244" s="24" t="str">
        <f t="shared" si="265"/>
        <v/>
      </c>
      <c r="V244" s="24" t="str">
        <f t="shared" si="266"/>
        <v/>
      </c>
      <c r="W244" s="24">
        <v>0</v>
      </c>
      <c r="X244" s="24">
        <v>0</v>
      </c>
      <c r="Y244" s="33"/>
      <c r="Z244" s="33"/>
      <c r="AA244" s="24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 t="s">
        <v>502</v>
      </c>
      <c r="AO244" s="23"/>
      <c r="AP244" s="23"/>
      <c r="AQ244" s="23"/>
      <c r="AR244" s="5"/>
    </row>
    <row r="245" spans="1:44" ht="28.5" x14ac:dyDescent="0.2">
      <c r="A245" s="23" t="s">
        <v>260</v>
      </c>
      <c r="B245" s="24" t="s">
        <v>573</v>
      </c>
      <c r="C245" s="24" t="s">
        <v>577</v>
      </c>
      <c r="D245" s="24" t="s">
        <v>548</v>
      </c>
      <c r="E245" s="24" t="s">
        <v>19</v>
      </c>
      <c r="F245" s="24">
        <v>50</v>
      </c>
      <c r="G245" s="23"/>
      <c r="H245" s="24"/>
      <c r="I245" s="24"/>
      <c r="J245" s="48" t="s">
        <v>432</v>
      </c>
      <c r="K245" s="48"/>
      <c r="L245" s="27" t="s">
        <v>190</v>
      </c>
      <c r="M245" s="24">
        <v>3</v>
      </c>
      <c r="N245" s="24">
        <v>3</v>
      </c>
      <c r="O245" s="23" t="s">
        <v>36</v>
      </c>
      <c r="P245" s="24" t="s">
        <v>92</v>
      </c>
      <c r="Q245" s="25" t="s">
        <v>221</v>
      </c>
      <c r="R245" s="24" t="str">
        <f t="shared" si="267"/>
        <v/>
      </c>
      <c r="S245" s="24" t="str">
        <f t="shared" si="263"/>
        <v/>
      </c>
      <c r="T245" s="24" t="str">
        <f t="shared" si="264"/>
        <v/>
      </c>
      <c r="U245" s="24" t="str">
        <f t="shared" si="265"/>
        <v/>
      </c>
      <c r="V245" s="24" t="str">
        <f t="shared" si="266"/>
        <v/>
      </c>
      <c r="W245" s="24">
        <v>0</v>
      </c>
      <c r="X245" s="24">
        <v>0</v>
      </c>
      <c r="Y245" s="33"/>
      <c r="Z245" s="33"/>
      <c r="AA245" s="24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 t="s">
        <v>502</v>
      </c>
      <c r="AO245" s="23"/>
      <c r="AP245" s="23"/>
      <c r="AQ245" s="23"/>
      <c r="AR245" s="5"/>
    </row>
    <row r="246" spans="1:44" ht="28.5" x14ac:dyDescent="0.2">
      <c r="A246" s="23" t="s">
        <v>260</v>
      </c>
      <c r="B246" s="24" t="s">
        <v>573</v>
      </c>
      <c r="C246" s="24" t="s">
        <v>577</v>
      </c>
      <c r="D246" s="24" t="s">
        <v>548</v>
      </c>
      <c r="E246" s="24" t="s">
        <v>19</v>
      </c>
      <c r="F246" s="24">
        <v>50</v>
      </c>
      <c r="G246" s="23"/>
      <c r="H246" s="24"/>
      <c r="I246" s="24"/>
      <c r="J246" s="48" t="s">
        <v>433</v>
      </c>
      <c r="K246" s="48"/>
      <c r="L246" s="27" t="s">
        <v>191</v>
      </c>
      <c r="M246" s="24">
        <v>4</v>
      </c>
      <c r="N246" s="24">
        <v>1</v>
      </c>
      <c r="O246" s="23" t="s">
        <v>36</v>
      </c>
      <c r="P246" s="24" t="s">
        <v>92</v>
      </c>
      <c r="Q246" s="25" t="s">
        <v>221</v>
      </c>
      <c r="R246" s="24" t="str">
        <f t="shared" si="267"/>
        <v/>
      </c>
      <c r="S246" s="24" t="str">
        <f t="shared" si="263"/>
        <v/>
      </c>
      <c r="T246" s="24" t="str">
        <f t="shared" si="264"/>
        <v/>
      </c>
      <c r="U246" s="24" t="str">
        <f t="shared" si="265"/>
        <v/>
      </c>
      <c r="V246" s="24" t="str">
        <f t="shared" si="266"/>
        <v/>
      </c>
      <c r="W246" s="24">
        <v>0</v>
      </c>
      <c r="X246" s="24">
        <v>0</v>
      </c>
      <c r="Y246" s="33"/>
      <c r="Z246" s="33"/>
      <c r="AA246" s="24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 t="s">
        <v>502</v>
      </c>
      <c r="AO246" s="23"/>
      <c r="AP246" s="23"/>
      <c r="AQ246" s="23"/>
      <c r="AR246" s="5"/>
    </row>
    <row r="247" spans="1:44" ht="28.5" x14ac:dyDescent="0.2">
      <c r="A247" s="23" t="s">
        <v>260</v>
      </c>
      <c r="B247" s="24" t="s">
        <v>573</v>
      </c>
      <c r="C247" s="24" t="s">
        <v>577</v>
      </c>
      <c r="D247" s="24" t="s">
        <v>548</v>
      </c>
      <c r="E247" s="24" t="s">
        <v>19</v>
      </c>
      <c r="F247" s="24">
        <v>50</v>
      </c>
      <c r="G247" s="23"/>
      <c r="H247" s="24"/>
      <c r="I247" s="24"/>
      <c r="J247" s="48" t="s">
        <v>434</v>
      </c>
      <c r="K247" s="48"/>
      <c r="L247" s="27" t="s">
        <v>192</v>
      </c>
      <c r="M247" s="24">
        <v>5</v>
      </c>
      <c r="N247" s="24">
        <v>1</v>
      </c>
      <c r="O247" s="23" t="s">
        <v>36</v>
      </c>
      <c r="P247" s="24" t="s">
        <v>92</v>
      </c>
      <c r="Q247" s="25" t="s">
        <v>221</v>
      </c>
      <c r="R247" s="24" t="str">
        <f t="shared" si="267"/>
        <v/>
      </c>
      <c r="S247" s="24" t="str">
        <f t="shared" si="263"/>
        <v/>
      </c>
      <c r="T247" s="24" t="str">
        <f t="shared" si="264"/>
        <v/>
      </c>
      <c r="U247" s="24" t="str">
        <f t="shared" si="265"/>
        <v/>
      </c>
      <c r="V247" s="24" t="str">
        <f t="shared" si="266"/>
        <v/>
      </c>
      <c r="W247" s="24">
        <v>0</v>
      </c>
      <c r="X247" s="24">
        <v>0</v>
      </c>
      <c r="Y247" s="33"/>
      <c r="Z247" s="33"/>
      <c r="AA247" s="24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 t="s">
        <v>502</v>
      </c>
      <c r="AO247" s="23"/>
      <c r="AP247" s="23"/>
      <c r="AQ247" s="23"/>
      <c r="AR247" s="5"/>
    </row>
    <row r="248" spans="1:44" ht="28.5" x14ac:dyDescent="0.2">
      <c r="A248" s="23" t="s">
        <v>260</v>
      </c>
      <c r="B248" s="24" t="s">
        <v>573</v>
      </c>
      <c r="C248" s="24" t="s">
        <v>577</v>
      </c>
      <c r="D248" s="24" t="s">
        <v>548</v>
      </c>
      <c r="E248" s="24" t="s">
        <v>19</v>
      </c>
      <c r="F248" s="24">
        <v>50</v>
      </c>
      <c r="G248" s="23"/>
      <c r="H248" s="24"/>
      <c r="I248" s="24"/>
      <c r="J248" s="48" t="s">
        <v>435</v>
      </c>
      <c r="K248" s="48"/>
      <c r="L248" s="27" t="s">
        <v>163</v>
      </c>
      <c r="M248" s="24">
        <v>6</v>
      </c>
      <c r="N248" s="24">
        <v>1</v>
      </c>
      <c r="O248" s="23" t="s">
        <v>36</v>
      </c>
      <c r="P248" s="24" t="s">
        <v>92</v>
      </c>
      <c r="Q248" s="25" t="s">
        <v>221</v>
      </c>
      <c r="R248" s="24" t="str">
        <f t="shared" si="267"/>
        <v/>
      </c>
      <c r="S248" s="24" t="str">
        <f t="shared" si="263"/>
        <v/>
      </c>
      <c r="T248" s="24" t="str">
        <f t="shared" si="264"/>
        <v/>
      </c>
      <c r="U248" s="24" t="str">
        <f t="shared" si="265"/>
        <v/>
      </c>
      <c r="V248" s="24" t="str">
        <f t="shared" si="266"/>
        <v/>
      </c>
      <c r="W248" s="24">
        <v>0</v>
      </c>
      <c r="X248" s="24">
        <v>0</v>
      </c>
      <c r="Y248" s="33"/>
      <c r="Z248" s="33"/>
      <c r="AA248" s="24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 t="s">
        <v>502</v>
      </c>
      <c r="AO248" s="23"/>
      <c r="AP248" s="23"/>
      <c r="AQ248" s="23"/>
      <c r="AR248" s="5"/>
    </row>
    <row r="249" spans="1:44" ht="28.5" x14ac:dyDescent="0.2">
      <c r="A249" s="23" t="s">
        <v>260</v>
      </c>
      <c r="B249" s="24" t="s">
        <v>573</v>
      </c>
      <c r="C249" s="24" t="s">
        <v>577</v>
      </c>
      <c r="D249" s="24" t="s">
        <v>548</v>
      </c>
      <c r="E249" s="24" t="s">
        <v>19</v>
      </c>
      <c r="F249" s="24">
        <v>50</v>
      </c>
      <c r="G249" s="23"/>
      <c r="H249" s="24"/>
      <c r="I249" s="24"/>
      <c r="J249" s="48" t="s">
        <v>436</v>
      </c>
      <c r="K249" s="48"/>
      <c r="L249" s="27" t="s">
        <v>166</v>
      </c>
      <c r="M249" s="24">
        <v>7</v>
      </c>
      <c r="N249" s="24">
        <v>1</v>
      </c>
      <c r="O249" s="23" t="s">
        <v>36</v>
      </c>
      <c r="P249" s="24" t="s">
        <v>92</v>
      </c>
      <c r="Q249" s="25" t="s">
        <v>221</v>
      </c>
      <c r="R249" s="24" t="str">
        <f t="shared" si="267"/>
        <v/>
      </c>
      <c r="S249" s="24" t="str">
        <f t="shared" si="263"/>
        <v/>
      </c>
      <c r="T249" s="24" t="str">
        <f t="shared" si="264"/>
        <v/>
      </c>
      <c r="U249" s="24" t="str">
        <f t="shared" si="265"/>
        <v/>
      </c>
      <c r="V249" s="24" t="str">
        <f t="shared" si="266"/>
        <v/>
      </c>
      <c r="W249" s="24">
        <v>0</v>
      </c>
      <c r="X249" s="24">
        <v>0</v>
      </c>
      <c r="Y249" s="33"/>
      <c r="Z249" s="33"/>
      <c r="AA249" s="24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 t="s">
        <v>502</v>
      </c>
      <c r="AO249" s="23"/>
      <c r="AP249" s="23"/>
      <c r="AQ249" s="23"/>
      <c r="AR249" s="5"/>
    </row>
    <row r="250" spans="1:44" ht="28.5" x14ac:dyDescent="0.2">
      <c r="A250" s="23" t="s">
        <v>260</v>
      </c>
      <c r="B250" s="24" t="s">
        <v>573</v>
      </c>
      <c r="C250" s="24" t="s">
        <v>577</v>
      </c>
      <c r="D250" s="24" t="s">
        <v>548</v>
      </c>
      <c r="E250" s="24" t="s">
        <v>19</v>
      </c>
      <c r="F250" s="24">
        <v>50</v>
      </c>
      <c r="G250" s="23"/>
      <c r="H250" s="24"/>
      <c r="I250" s="24"/>
      <c r="J250" s="48" t="s">
        <v>437</v>
      </c>
      <c r="K250" s="48"/>
      <c r="L250" s="27" t="s">
        <v>181</v>
      </c>
      <c r="M250" s="24">
        <v>8</v>
      </c>
      <c r="N250" s="24">
        <v>1</v>
      </c>
      <c r="O250" s="23" t="s">
        <v>36</v>
      </c>
      <c r="P250" s="24" t="s">
        <v>92</v>
      </c>
      <c r="Q250" s="25" t="s">
        <v>221</v>
      </c>
      <c r="R250" s="24" t="str">
        <f t="shared" si="267"/>
        <v/>
      </c>
      <c r="S250" s="24" t="str">
        <f t="shared" si="263"/>
        <v/>
      </c>
      <c r="T250" s="24" t="str">
        <f t="shared" si="264"/>
        <v/>
      </c>
      <c r="U250" s="24" t="str">
        <f t="shared" si="265"/>
        <v/>
      </c>
      <c r="V250" s="24" t="str">
        <f t="shared" si="266"/>
        <v/>
      </c>
      <c r="W250" s="24">
        <v>0</v>
      </c>
      <c r="X250" s="24">
        <v>0</v>
      </c>
      <c r="Y250" s="33"/>
      <c r="Z250" s="33"/>
      <c r="AA250" s="24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 t="s">
        <v>502</v>
      </c>
      <c r="AO250" s="23"/>
      <c r="AP250" s="23"/>
      <c r="AQ250" s="23"/>
      <c r="AR250" s="5"/>
    </row>
    <row r="251" spans="1:44" ht="28.5" x14ac:dyDescent="0.2">
      <c r="A251" s="23" t="s">
        <v>260</v>
      </c>
      <c r="B251" s="24" t="s">
        <v>573</v>
      </c>
      <c r="C251" s="24" t="s">
        <v>577</v>
      </c>
      <c r="D251" s="24" t="s">
        <v>548</v>
      </c>
      <c r="E251" s="24" t="s">
        <v>19</v>
      </c>
      <c r="F251" s="24">
        <v>50</v>
      </c>
      <c r="G251" s="23"/>
      <c r="H251" s="24"/>
      <c r="I251" s="24"/>
      <c r="J251" s="48" t="s">
        <v>438</v>
      </c>
      <c r="K251" s="48"/>
      <c r="L251" s="27" t="s">
        <v>180</v>
      </c>
      <c r="M251" s="24">
        <v>9</v>
      </c>
      <c r="N251" s="24">
        <v>1</v>
      </c>
      <c r="O251" s="23" t="s">
        <v>36</v>
      </c>
      <c r="P251" s="24" t="s">
        <v>92</v>
      </c>
      <c r="Q251" s="25" t="s">
        <v>221</v>
      </c>
      <c r="R251" s="24" t="str">
        <f t="shared" si="267"/>
        <v/>
      </c>
      <c r="S251" s="24" t="str">
        <f t="shared" si="263"/>
        <v/>
      </c>
      <c r="T251" s="24" t="str">
        <f t="shared" si="264"/>
        <v/>
      </c>
      <c r="U251" s="24" t="str">
        <f t="shared" si="265"/>
        <v/>
      </c>
      <c r="V251" s="24" t="str">
        <f t="shared" si="266"/>
        <v/>
      </c>
      <c r="W251" s="24">
        <v>0</v>
      </c>
      <c r="X251" s="24">
        <v>0</v>
      </c>
      <c r="Y251" s="33"/>
      <c r="Z251" s="33"/>
      <c r="AA251" s="24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 t="s">
        <v>502</v>
      </c>
      <c r="AO251" s="23"/>
      <c r="AP251" s="23"/>
      <c r="AQ251" s="23"/>
      <c r="AR251" s="5"/>
    </row>
    <row r="252" spans="1:44" ht="28.5" x14ac:dyDescent="0.2">
      <c r="A252" s="23" t="s">
        <v>260</v>
      </c>
      <c r="B252" s="24" t="s">
        <v>573</v>
      </c>
      <c r="C252" s="24" t="s">
        <v>577</v>
      </c>
      <c r="D252" s="24" t="s">
        <v>548</v>
      </c>
      <c r="E252" s="24" t="s">
        <v>19</v>
      </c>
      <c r="F252" s="24">
        <v>50</v>
      </c>
      <c r="G252" s="23"/>
      <c r="H252" s="24"/>
      <c r="I252" s="24"/>
      <c r="J252" s="48" t="s">
        <v>439</v>
      </c>
      <c r="K252" s="48"/>
      <c r="L252" s="27" t="s">
        <v>193</v>
      </c>
      <c r="M252" s="24">
        <v>10</v>
      </c>
      <c r="N252" s="24">
        <v>1</v>
      </c>
      <c r="O252" s="23" t="s">
        <v>36</v>
      </c>
      <c r="P252" s="24" t="s">
        <v>92</v>
      </c>
      <c r="Q252" s="25" t="s">
        <v>221</v>
      </c>
      <c r="R252" s="24" t="str">
        <f t="shared" si="267"/>
        <v/>
      </c>
      <c r="S252" s="24" t="str">
        <f t="shared" si="263"/>
        <v/>
      </c>
      <c r="T252" s="24" t="str">
        <f t="shared" si="264"/>
        <v/>
      </c>
      <c r="U252" s="24" t="str">
        <f t="shared" si="265"/>
        <v/>
      </c>
      <c r="V252" s="24" t="str">
        <f t="shared" si="266"/>
        <v/>
      </c>
      <c r="W252" s="24">
        <v>0</v>
      </c>
      <c r="X252" s="24">
        <v>0</v>
      </c>
      <c r="Y252" s="33"/>
      <c r="Z252" s="33"/>
      <c r="AA252" s="24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 t="s">
        <v>502</v>
      </c>
      <c r="AO252" s="23"/>
      <c r="AP252" s="23"/>
      <c r="AQ252" s="23"/>
      <c r="AR252" s="5"/>
    </row>
    <row r="253" spans="1:44" ht="28.5" x14ac:dyDescent="0.2">
      <c r="A253" s="23" t="s">
        <v>260</v>
      </c>
      <c r="B253" s="24" t="s">
        <v>573</v>
      </c>
      <c r="C253" s="24" t="s">
        <v>577</v>
      </c>
      <c r="D253" s="24" t="s">
        <v>548</v>
      </c>
      <c r="E253" s="24" t="s">
        <v>19</v>
      </c>
      <c r="F253" s="24">
        <v>50</v>
      </c>
      <c r="G253" s="23"/>
      <c r="H253" s="24"/>
      <c r="I253" s="24"/>
      <c r="J253" s="48" t="s">
        <v>440</v>
      </c>
      <c r="K253" s="48"/>
      <c r="L253" s="27" t="s">
        <v>194</v>
      </c>
      <c r="M253" s="24">
        <v>11</v>
      </c>
      <c r="N253" s="24">
        <v>1</v>
      </c>
      <c r="O253" s="23" t="s">
        <v>36</v>
      </c>
      <c r="P253" s="24" t="s">
        <v>92</v>
      </c>
      <c r="Q253" s="25" t="s">
        <v>221</v>
      </c>
      <c r="R253" s="24" t="str">
        <f t="shared" si="267"/>
        <v/>
      </c>
      <c r="S253" s="24" t="str">
        <f t="shared" si="263"/>
        <v/>
      </c>
      <c r="T253" s="24" t="str">
        <f t="shared" si="264"/>
        <v/>
      </c>
      <c r="U253" s="24" t="str">
        <f t="shared" si="265"/>
        <v/>
      </c>
      <c r="V253" s="24" t="str">
        <f t="shared" si="266"/>
        <v/>
      </c>
      <c r="W253" s="24">
        <v>0</v>
      </c>
      <c r="X253" s="24">
        <v>0</v>
      </c>
      <c r="Y253" s="33"/>
      <c r="Z253" s="33"/>
      <c r="AA253" s="24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 t="s">
        <v>502</v>
      </c>
      <c r="AO253" s="23"/>
      <c r="AP253" s="23"/>
      <c r="AQ253" s="23"/>
      <c r="AR253" s="5"/>
    </row>
    <row r="254" spans="1:44" ht="28.5" x14ac:dyDescent="0.2">
      <c r="A254" s="23" t="s">
        <v>260</v>
      </c>
      <c r="B254" s="24" t="s">
        <v>573</v>
      </c>
      <c r="C254" s="24" t="s">
        <v>577</v>
      </c>
      <c r="D254" s="24" t="s">
        <v>548</v>
      </c>
      <c r="E254" s="24" t="s">
        <v>19</v>
      </c>
      <c r="F254" s="24">
        <v>50</v>
      </c>
      <c r="G254" s="23"/>
      <c r="H254" s="24"/>
      <c r="I254" s="24"/>
      <c r="J254" s="48" t="s">
        <v>441</v>
      </c>
      <c r="K254" s="48"/>
      <c r="L254" s="27" t="s">
        <v>195</v>
      </c>
      <c r="M254" s="24">
        <v>12</v>
      </c>
      <c r="N254" s="24">
        <v>1</v>
      </c>
      <c r="O254" s="23" t="s">
        <v>36</v>
      </c>
      <c r="P254" s="24" t="s">
        <v>92</v>
      </c>
      <c r="Q254" s="25" t="s">
        <v>221</v>
      </c>
      <c r="R254" s="24" t="str">
        <f t="shared" si="267"/>
        <v/>
      </c>
      <c r="S254" s="24" t="str">
        <f t="shared" si="263"/>
        <v/>
      </c>
      <c r="T254" s="24" t="str">
        <f t="shared" si="264"/>
        <v/>
      </c>
      <c r="U254" s="24" t="str">
        <f t="shared" si="265"/>
        <v/>
      </c>
      <c r="V254" s="24" t="str">
        <f t="shared" si="266"/>
        <v/>
      </c>
      <c r="W254" s="24">
        <v>0</v>
      </c>
      <c r="X254" s="24">
        <v>0</v>
      </c>
      <c r="Y254" s="33"/>
      <c r="Z254" s="33"/>
      <c r="AA254" s="24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 t="s">
        <v>502</v>
      </c>
      <c r="AO254" s="23"/>
      <c r="AP254" s="23"/>
      <c r="AQ254" s="23"/>
      <c r="AR254" s="5"/>
    </row>
    <row r="255" spans="1:44" ht="28.5" x14ac:dyDescent="0.2">
      <c r="A255" s="23" t="s">
        <v>260</v>
      </c>
      <c r="B255" s="24" t="s">
        <v>573</v>
      </c>
      <c r="C255" s="24" t="s">
        <v>577</v>
      </c>
      <c r="D255" s="24" t="s">
        <v>548</v>
      </c>
      <c r="E255" s="24" t="s">
        <v>19</v>
      </c>
      <c r="F255" s="24">
        <v>50</v>
      </c>
      <c r="G255" s="23"/>
      <c r="H255" s="24"/>
      <c r="I255" s="24"/>
      <c r="J255" s="48" t="s">
        <v>442</v>
      </c>
      <c r="K255" s="48"/>
      <c r="L255" s="27" t="s">
        <v>196</v>
      </c>
      <c r="M255" s="24">
        <v>13</v>
      </c>
      <c r="N255" s="24">
        <v>1</v>
      </c>
      <c r="O255" s="23" t="s">
        <v>36</v>
      </c>
      <c r="P255" s="24" t="s">
        <v>92</v>
      </c>
      <c r="Q255" s="25" t="s">
        <v>221</v>
      </c>
      <c r="R255" s="24" t="str">
        <f t="shared" si="267"/>
        <v/>
      </c>
      <c r="S255" s="24" t="str">
        <f t="shared" si="263"/>
        <v/>
      </c>
      <c r="T255" s="24" t="str">
        <f t="shared" si="264"/>
        <v/>
      </c>
      <c r="U255" s="24" t="str">
        <f t="shared" si="265"/>
        <v/>
      </c>
      <c r="V255" s="24" t="str">
        <f t="shared" si="266"/>
        <v/>
      </c>
      <c r="W255" s="24">
        <v>0</v>
      </c>
      <c r="X255" s="24">
        <v>0</v>
      </c>
      <c r="Y255" s="33"/>
      <c r="Z255" s="33"/>
      <c r="AA255" s="24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 t="s">
        <v>502</v>
      </c>
      <c r="AO255" s="23"/>
      <c r="AP255" s="23"/>
      <c r="AQ255" s="23"/>
      <c r="AR255" s="5"/>
    </row>
    <row r="256" spans="1:44" ht="28.5" x14ac:dyDescent="0.2">
      <c r="A256" s="23" t="s">
        <v>260</v>
      </c>
      <c r="B256" s="24" t="s">
        <v>573</v>
      </c>
      <c r="C256" s="24" t="s">
        <v>577</v>
      </c>
      <c r="D256" s="24" t="s">
        <v>548</v>
      </c>
      <c r="E256" s="24" t="s">
        <v>19</v>
      </c>
      <c r="F256" s="24">
        <v>50</v>
      </c>
      <c r="G256" s="23"/>
      <c r="H256" s="24"/>
      <c r="I256" s="24"/>
      <c r="J256" s="48" t="s">
        <v>443</v>
      </c>
      <c r="K256" s="48"/>
      <c r="L256" s="27" t="s">
        <v>197</v>
      </c>
      <c r="M256" s="24">
        <v>14</v>
      </c>
      <c r="N256" s="24">
        <v>1</v>
      </c>
      <c r="O256" s="23" t="s">
        <v>36</v>
      </c>
      <c r="P256" s="24" t="s">
        <v>92</v>
      </c>
      <c r="Q256" s="25" t="s">
        <v>221</v>
      </c>
      <c r="R256" s="24" t="str">
        <f t="shared" si="267"/>
        <v/>
      </c>
      <c r="S256" s="24" t="str">
        <f t="shared" si="263"/>
        <v/>
      </c>
      <c r="T256" s="24" t="str">
        <f t="shared" si="264"/>
        <v/>
      </c>
      <c r="U256" s="24" t="str">
        <f t="shared" si="265"/>
        <v/>
      </c>
      <c r="V256" s="24" t="str">
        <f t="shared" si="266"/>
        <v/>
      </c>
      <c r="W256" s="24">
        <v>0</v>
      </c>
      <c r="X256" s="24">
        <v>0</v>
      </c>
      <c r="Y256" s="33"/>
      <c r="Z256" s="33"/>
      <c r="AA256" s="24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 t="s">
        <v>502</v>
      </c>
      <c r="AO256" s="23"/>
      <c r="AP256" s="23"/>
      <c r="AQ256" s="23"/>
      <c r="AR256" s="5"/>
    </row>
    <row r="257" spans="1:44" ht="28.5" x14ac:dyDescent="0.2">
      <c r="A257" s="23" t="s">
        <v>260</v>
      </c>
      <c r="B257" s="24" t="s">
        <v>573</v>
      </c>
      <c r="C257" s="24" t="s">
        <v>577</v>
      </c>
      <c r="D257" s="24" t="s">
        <v>548</v>
      </c>
      <c r="E257" s="24" t="s">
        <v>19</v>
      </c>
      <c r="F257" s="24">
        <v>50</v>
      </c>
      <c r="G257" s="23"/>
      <c r="H257" s="24"/>
      <c r="I257" s="24"/>
      <c r="J257" s="48" t="s">
        <v>444</v>
      </c>
      <c r="K257" s="48"/>
      <c r="L257" s="27" t="s">
        <v>198</v>
      </c>
      <c r="M257" s="24">
        <v>15</v>
      </c>
      <c r="N257" s="24">
        <v>1</v>
      </c>
      <c r="O257" s="23" t="s">
        <v>36</v>
      </c>
      <c r="P257" s="24" t="s">
        <v>92</v>
      </c>
      <c r="Q257" s="25" t="s">
        <v>221</v>
      </c>
      <c r="R257" s="24" t="str">
        <f t="shared" si="267"/>
        <v/>
      </c>
      <c r="S257" s="24" t="str">
        <f t="shared" si="263"/>
        <v/>
      </c>
      <c r="T257" s="24" t="str">
        <f t="shared" si="264"/>
        <v/>
      </c>
      <c r="U257" s="24" t="str">
        <f t="shared" si="265"/>
        <v/>
      </c>
      <c r="V257" s="24" t="str">
        <f t="shared" si="266"/>
        <v/>
      </c>
      <c r="W257" s="24">
        <v>0</v>
      </c>
      <c r="X257" s="24">
        <v>0</v>
      </c>
      <c r="Y257" s="33"/>
      <c r="Z257" s="33"/>
      <c r="AA257" s="24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 t="s">
        <v>502</v>
      </c>
      <c r="AO257" s="23"/>
      <c r="AP257" s="23"/>
      <c r="AQ257" s="23"/>
      <c r="AR257" s="5"/>
    </row>
    <row r="258" spans="1:44" ht="28.5" x14ac:dyDescent="0.2">
      <c r="A258" s="23" t="s">
        <v>260</v>
      </c>
      <c r="B258" s="24" t="s">
        <v>573</v>
      </c>
      <c r="C258" s="24" t="s">
        <v>577</v>
      </c>
      <c r="D258" s="24" t="s">
        <v>548</v>
      </c>
      <c r="E258" s="24" t="s">
        <v>19</v>
      </c>
      <c r="F258" s="24">
        <v>50</v>
      </c>
      <c r="G258" s="23"/>
      <c r="H258" s="24"/>
      <c r="I258" s="24"/>
      <c r="J258" s="48" t="s">
        <v>445</v>
      </c>
      <c r="K258" s="48"/>
      <c r="L258" s="27" t="s">
        <v>199</v>
      </c>
      <c r="M258" s="24">
        <v>16</v>
      </c>
      <c r="N258" s="24">
        <v>1</v>
      </c>
      <c r="O258" s="23" t="s">
        <v>36</v>
      </c>
      <c r="P258" s="24" t="s">
        <v>92</v>
      </c>
      <c r="Q258" s="25" t="s">
        <v>221</v>
      </c>
      <c r="R258" s="24" t="str">
        <f t="shared" si="267"/>
        <v/>
      </c>
      <c r="S258" s="24" t="str">
        <f t="shared" si="263"/>
        <v/>
      </c>
      <c r="T258" s="24" t="str">
        <f t="shared" si="264"/>
        <v/>
      </c>
      <c r="U258" s="24" t="str">
        <f t="shared" si="265"/>
        <v/>
      </c>
      <c r="V258" s="24" t="str">
        <f t="shared" si="266"/>
        <v/>
      </c>
      <c r="W258" s="24">
        <v>0</v>
      </c>
      <c r="X258" s="24">
        <v>0</v>
      </c>
      <c r="Y258" s="33"/>
      <c r="Z258" s="33"/>
      <c r="AA258" s="24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 t="s">
        <v>502</v>
      </c>
      <c r="AO258" s="23"/>
      <c r="AP258" s="23"/>
      <c r="AQ258" s="23"/>
      <c r="AR258" s="5"/>
    </row>
    <row r="259" spans="1:44" ht="28.5" x14ac:dyDescent="0.2">
      <c r="A259" s="23" t="s">
        <v>260</v>
      </c>
      <c r="B259" s="24" t="s">
        <v>573</v>
      </c>
      <c r="C259" s="24" t="s">
        <v>577</v>
      </c>
      <c r="D259" s="24" t="s">
        <v>548</v>
      </c>
      <c r="E259" s="24" t="s">
        <v>19</v>
      </c>
      <c r="F259" s="24">
        <v>50</v>
      </c>
      <c r="G259" s="23"/>
      <c r="H259" s="24"/>
      <c r="I259" s="24"/>
      <c r="J259" s="48" t="s">
        <v>446</v>
      </c>
      <c r="K259" s="48"/>
      <c r="L259" s="27" t="s">
        <v>200</v>
      </c>
      <c r="M259" s="24">
        <v>17</v>
      </c>
      <c r="N259" s="24">
        <v>1</v>
      </c>
      <c r="O259" s="23" t="s">
        <v>36</v>
      </c>
      <c r="P259" s="24" t="s">
        <v>92</v>
      </c>
      <c r="Q259" s="25" t="s">
        <v>221</v>
      </c>
      <c r="R259" s="24" t="str">
        <f t="shared" si="267"/>
        <v/>
      </c>
      <c r="S259" s="24" t="str">
        <f t="shared" si="263"/>
        <v/>
      </c>
      <c r="T259" s="24" t="str">
        <f t="shared" si="264"/>
        <v/>
      </c>
      <c r="U259" s="24" t="str">
        <f t="shared" si="265"/>
        <v/>
      </c>
      <c r="V259" s="24" t="str">
        <f t="shared" si="266"/>
        <v/>
      </c>
      <c r="W259" s="24">
        <v>0</v>
      </c>
      <c r="X259" s="24">
        <v>0</v>
      </c>
      <c r="Y259" s="33"/>
      <c r="Z259" s="33"/>
      <c r="AA259" s="24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 t="s">
        <v>502</v>
      </c>
      <c r="AO259" s="23"/>
      <c r="AP259" s="23"/>
      <c r="AQ259" s="23"/>
      <c r="AR259" s="5"/>
    </row>
    <row r="260" spans="1:44" ht="28.5" x14ac:dyDescent="0.2">
      <c r="A260" s="23" t="s">
        <v>260</v>
      </c>
      <c r="B260" s="24" t="s">
        <v>573</v>
      </c>
      <c r="C260" s="24" t="s">
        <v>577</v>
      </c>
      <c r="D260" s="24" t="s">
        <v>548</v>
      </c>
      <c r="E260" s="24" t="s">
        <v>19</v>
      </c>
      <c r="F260" s="24">
        <v>50</v>
      </c>
      <c r="G260" s="23"/>
      <c r="H260" s="24"/>
      <c r="I260" s="24"/>
      <c r="J260" s="48" t="s">
        <v>447</v>
      </c>
      <c r="K260" s="48"/>
      <c r="L260" s="27" t="s">
        <v>176</v>
      </c>
      <c r="M260" s="24">
        <v>18</v>
      </c>
      <c r="N260" s="24">
        <v>1</v>
      </c>
      <c r="O260" s="23" t="s">
        <v>36</v>
      </c>
      <c r="P260" s="24" t="s">
        <v>92</v>
      </c>
      <c r="Q260" s="25" t="s">
        <v>221</v>
      </c>
      <c r="R260" s="24" t="str">
        <f t="shared" si="267"/>
        <v/>
      </c>
      <c r="S260" s="24" t="str">
        <f t="shared" si="263"/>
        <v/>
      </c>
      <c r="T260" s="24" t="str">
        <f t="shared" si="264"/>
        <v/>
      </c>
      <c r="U260" s="24" t="str">
        <f t="shared" si="265"/>
        <v/>
      </c>
      <c r="V260" s="24" t="str">
        <f t="shared" si="266"/>
        <v/>
      </c>
      <c r="W260" s="24">
        <v>0</v>
      </c>
      <c r="X260" s="24">
        <v>0</v>
      </c>
      <c r="Y260" s="33"/>
      <c r="Z260" s="33"/>
      <c r="AA260" s="24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 t="s">
        <v>502</v>
      </c>
      <c r="AO260" s="23"/>
      <c r="AP260" s="23"/>
      <c r="AQ260" s="23"/>
      <c r="AR260" s="5"/>
    </row>
    <row r="261" spans="1:44" ht="28.5" x14ac:dyDescent="0.2">
      <c r="A261" s="23" t="s">
        <v>260</v>
      </c>
      <c r="B261" s="24" t="s">
        <v>573</v>
      </c>
      <c r="C261" s="24" t="s">
        <v>577</v>
      </c>
      <c r="D261" s="24" t="s">
        <v>548</v>
      </c>
      <c r="E261" s="24" t="s">
        <v>19</v>
      </c>
      <c r="F261" s="24">
        <v>50</v>
      </c>
      <c r="G261" s="23"/>
      <c r="H261" s="24"/>
      <c r="I261" s="24"/>
      <c r="J261" s="48" t="s">
        <v>448</v>
      </c>
      <c r="K261" s="48"/>
      <c r="L261" s="27" t="s">
        <v>178</v>
      </c>
      <c r="M261" s="24">
        <v>19</v>
      </c>
      <c r="N261" s="24">
        <v>1</v>
      </c>
      <c r="O261" s="23" t="s">
        <v>36</v>
      </c>
      <c r="P261" s="24" t="s">
        <v>92</v>
      </c>
      <c r="Q261" s="25" t="s">
        <v>221</v>
      </c>
      <c r="R261" s="24" t="str">
        <f t="shared" si="267"/>
        <v/>
      </c>
      <c r="S261" s="24" t="str">
        <f t="shared" si="263"/>
        <v/>
      </c>
      <c r="T261" s="24" t="str">
        <f t="shared" si="264"/>
        <v/>
      </c>
      <c r="U261" s="24" t="str">
        <f t="shared" si="265"/>
        <v/>
      </c>
      <c r="V261" s="24" t="str">
        <f t="shared" si="266"/>
        <v/>
      </c>
      <c r="W261" s="24">
        <v>0</v>
      </c>
      <c r="X261" s="24">
        <v>0</v>
      </c>
      <c r="Y261" s="33"/>
      <c r="Z261" s="33"/>
      <c r="AA261" s="24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 t="s">
        <v>502</v>
      </c>
      <c r="AO261" s="23"/>
      <c r="AP261" s="23"/>
      <c r="AQ261" s="23"/>
      <c r="AR261" s="5"/>
    </row>
    <row r="262" spans="1:44" ht="28.5" x14ac:dyDescent="0.2">
      <c r="A262" s="23" t="s">
        <v>260</v>
      </c>
      <c r="B262" s="24" t="s">
        <v>573</v>
      </c>
      <c r="C262" s="24" t="s">
        <v>577</v>
      </c>
      <c r="D262" s="24" t="s">
        <v>548</v>
      </c>
      <c r="E262" s="24" t="s">
        <v>19</v>
      </c>
      <c r="F262" s="24">
        <v>50</v>
      </c>
      <c r="G262" s="23"/>
      <c r="H262" s="24"/>
      <c r="I262" s="24"/>
      <c r="J262" s="48" t="s">
        <v>449</v>
      </c>
      <c r="K262" s="48"/>
      <c r="L262" s="27" t="s">
        <v>174</v>
      </c>
      <c r="M262" s="24">
        <v>20</v>
      </c>
      <c r="N262" s="24">
        <v>1</v>
      </c>
      <c r="O262" s="23" t="s">
        <v>36</v>
      </c>
      <c r="P262" s="24" t="s">
        <v>92</v>
      </c>
      <c r="Q262" s="25" t="s">
        <v>221</v>
      </c>
      <c r="R262" s="24" t="str">
        <f t="shared" si="267"/>
        <v/>
      </c>
      <c r="S262" s="24" t="str">
        <f t="shared" si="263"/>
        <v/>
      </c>
      <c r="T262" s="24" t="str">
        <f t="shared" si="264"/>
        <v/>
      </c>
      <c r="U262" s="24" t="str">
        <f t="shared" si="265"/>
        <v/>
      </c>
      <c r="V262" s="24" t="str">
        <f t="shared" si="266"/>
        <v/>
      </c>
      <c r="W262" s="24">
        <v>0</v>
      </c>
      <c r="X262" s="24">
        <v>0</v>
      </c>
      <c r="Y262" s="33"/>
      <c r="Z262" s="33"/>
      <c r="AA262" s="24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 t="s">
        <v>502</v>
      </c>
      <c r="AO262" s="23"/>
      <c r="AP262" s="23"/>
      <c r="AQ262" s="23"/>
      <c r="AR262" s="5"/>
    </row>
    <row r="263" spans="1:44" ht="28.5" x14ac:dyDescent="0.2">
      <c r="A263" s="23" t="s">
        <v>260</v>
      </c>
      <c r="B263" s="24" t="s">
        <v>573</v>
      </c>
      <c r="C263" s="24" t="s">
        <v>577</v>
      </c>
      <c r="D263" s="24" t="s">
        <v>548</v>
      </c>
      <c r="E263" s="24" t="s">
        <v>19</v>
      </c>
      <c r="F263" s="24">
        <v>50</v>
      </c>
      <c r="G263" s="23"/>
      <c r="H263" s="24"/>
      <c r="I263" s="24"/>
      <c r="J263" s="48" t="s">
        <v>450</v>
      </c>
      <c r="K263" s="48"/>
      <c r="L263" s="27" t="s">
        <v>171</v>
      </c>
      <c r="M263" s="24">
        <v>21</v>
      </c>
      <c r="N263" s="24">
        <v>1</v>
      </c>
      <c r="O263" s="23" t="s">
        <v>36</v>
      </c>
      <c r="P263" s="24" t="s">
        <v>92</v>
      </c>
      <c r="Q263" s="25" t="s">
        <v>221</v>
      </c>
      <c r="R263" s="24" t="str">
        <f t="shared" si="267"/>
        <v/>
      </c>
      <c r="S263" s="24" t="str">
        <f t="shared" si="263"/>
        <v/>
      </c>
      <c r="T263" s="24" t="str">
        <f t="shared" si="264"/>
        <v/>
      </c>
      <c r="U263" s="24" t="str">
        <f t="shared" si="265"/>
        <v/>
      </c>
      <c r="V263" s="24" t="str">
        <f t="shared" si="266"/>
        <v/>
      </c>
      <c r="W263" s="24">
        <v>0</v>
      </c>
      <c r="X263" s="24">
        <v>0</v>
      </c>
      <c r="Y263" s="33"/>
      <c r="Z263" s="33"/>
      <c r="AA263" s="24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 t="s">
        <v>502</v>
      </c>
      <c r="AO263" s="23"/>
      <c r="AP263" s="23"/>
      <c r="AQ263" s="23"/>
      <c r="AR263" s="5"/>
    </row>
    <row r="264" spans="1:44" ht="28.5" x14ac:dyDescent="0.2">
      <c r="A264" s="23" t="s">
        <v>260</v>
      </c>
      <c r="B264" s="24" t="s">
        <v>573</v>
      </c>
      <c r="C264" s="24" t="s">
        <v>577</v>
      </c>
      <c r="D264" s="24" t="s">
        <v>548</v>
      </c>
      <c r="E264" s="24" t="s">
        <v>19</v>
      </c>
      <c r="F264" s="24">
        <v>50</v>
      </c>
      <c r="G264" s="23"/>
      <c r="H264" s="24"/>
      <c r="I264" s="24"/>
      <c r="J264" s="48" t="s">
        <v>451</v>
      </c>
      <c r="K264" s="48"/>
      <c r="L264" s="27" t="s">
        <v>173</v>
      </c>
      <c r="M264" s="24">
        <v>22</v>
      </c>
      <c r="N264" s="24">
        <v>1</v>
      </c>
      <c r="O264" s="23" t="s">
        <v>36</v>
      </c>
      <c r="P264" s="24" t="s">
        <v>92</v>
      </c>
      <c r="Q264" s="25" t="s">
        <v>221</v>
      </c>
      <c r="R264" s="24" t="str">
        <f t="shared" si="267"/>
        <v/>
      </c>
      <c r="S264" s="24" t="str">
        <f t="shared" si="263"/>
        <v/>
      </c>
      <c r="T264" s="24" t="str">
        <f t="shared" si="264"/>
        <v/>
      </c>
      <c r="U264" s="24" t="str">
        <f t="shared" si="265"/>
        <v/>
      </c>
      <c r="V264" s="24" t="str">
        <f t="shared" si="266"/>
        <v/>
      </c>
      <c r="W264" s="24">
        <v>0</v>
      </c>
      <c r="X264" s="24">
        <v>0</v>
      </c>
      <c r="Y264" s="33"/>
      <c r="Z264" s="33"/>
      <c r="AA264" s="24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 t="s">
        <v>502</v>
      </c>
      <c r="AO264" s="23"/>
      <c r="AP264" s="23"/>
      <c r="AQ264" s="23"/>
      <c r="AR264" s="5"/>
    </row>
    <row r="265" spans="1:44" ht="28.5" x14ac:dyDescent="0.2">
      <c r="A265" s="23" t="s">
        <v>260</v>
      </c>
      <c r="B265" s="24" t="s">
        <v>573</v>
      </c>
      <c r="C265" s="24" t="s">
        <v>577</v>
      </c>
      <c r="D265" s="24" t="s">
        <v>548</v>
      </c>
      <c r="E265" s="24" t="s">
        <v>19</v>
      </c>
      <c r="F265" s="24">
        <v>50</v>
      </c>
      <c r="G265" s="23"/>
      <c r="H265" s="24"/>
      <c r="I265" s="24"/>
      <c r="J265" s="48" t="s">
        <v>452</v>
      </c>
      <c r="K265" s="48"/>
      <c r="L265" s="27" t="s">
        <v>201</v>
      </c>
      <c r="M265" s="24">
        <v>23</v>
      </c>
      <c r="N265" s="24">
        <v>1</v>
      </c>
      <c r="O265" s="23" t="s">
        <v>36</v>
      </c>
      <c r="P265" s="24" t="s">
        <v>92</v>
      </c>
      <c r="Q265" s="25" t="s">
        <v>221</v>
      </c>
      <c r="R265" s="24" t="str">
        <f t="shared" si="267"/>
        <v/>
      </c>
      <c r="S265" s="24" t="str">
        <f t="shared" si="263"/>
        <v/>
      </c>
      <c r="T265" s="24" t="str">
        <f t="shared" si="264"/>
        <v/>
      </c>
      <c r="U265" s="24" t="str">
        <f t="shared" si="265"/>
        <v/>
      </c>
      <c r="V265" s="24" t="str">
        <f t="shared" si="266"/>
        <v/>
      </c>
      <c r="W265" s="24">
        <v>0</v>
      </c>
      <c r="X265" s="24">
        <v>0</v>
      </c>
      <c r="Y265" s="33"/>
      <c r="Z265" s="33"/>
      <c r="AA265" s="24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 t="s">
        <v>502</v>
      </c>
      <c r="AO265" s="23"/>
      <c r="AP265" s="23"/>
      <c r="AQ265" s="23"/>
      <c r="AR265" s="5"/>
    </row>
    <row r="266" spans="1:44" ht="28.5" x14ac:dyDescent="0.2">
      <c r="A266" s="23" t="s">
        <v>260</v>
      </c>
      <c r="B266" s="24" t="s">
        <v>573</v>
      </c>
      <c r="C266" s="24" t="s">
        <v>577</v>
      </c>
      <c r="D266" s="24" t="s">
        <v>548</v>
      </c>
      <c r="E266" s="24" t="s">
        <v>19</v>
      </c>
      <c r="F266" s="24">
        <v>50</v>
      </c>
      <c r="G266" s="23"/>
      <c r="H266" s="24"/>
      <c r="I266" s="24"/>
      <c r="J266" s="48" t="s">
        <v>453</v>
      </c>
      <c r="K266" s="48"/>
      <c r="L266" s="27" t="s">
        <v>202</v>
      </c>
      <c r="M266" s="24">
        <v>24</v>
      </c>
      <c r="N266" s="24">
        <v>1</v>
      </c>
      <c r="O266" s="23" t="s">
        <v>36</v>
      </c>
      <c r="P266" s="24" t="s">
        <v>92</v>
      </c>
      <c r="Q266" s="25" t="s">
        <v>221</v>
      </c>
      <c r="R266" s="24" t="str">
        <f t="shared" si="267"/>
        <v/>
      </c>
      <c r="S266" s="24" t="str">
        <f t="shared" si="263"/>
        <v/>
      </c>
      <c r="T266" s="24" t="str">
        <f t="shared" si="264"/>
        <v/>
      </c>
      <c r="U266" s="24" t="str">
        <f t="shared" si="265"/>
        <v/>
      </c>
      <c r="V266" s="24" t="str">
        <f t="shared" si="266"/>
        <v/>
      </c>
      <c r="W266" s="24">
        <v>0</v>
      </c>
      <c r="X266" s="24">
        <v>0</v>
      </c>
      <c r="Y266" s="33"/>
      <c r="Z266" s="33"/>
      <c r="AA266" s="24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 t="s">
        <v>502</v>
      </c>
      <c r="AO266" s="23"/>
      <c r="AP266" s="23"/>
      <c r="AQ266" s="23"/>
      <c r="AR266" s="5"/>
    </row>
    <row r="267" spans="1:44" ht="28.5" x14ac:dyDescent="0.2">
      <c r="A267" s="23" t="s">
        <v>260</v>
      </c>
      <c r="B267" s="24" t="s">
        <v>573</v>
      </c>
      <c r="C267" s="24" t="s">
        <v>577</v>
      </c>
      <c r="D267" s="24" t="s">
        <v>548</v>
      </c>
      <c r="E267" s="24" t="s">
        <v>19</v>
      </c>
      <c r="F267" s="24">
        <v>50</v>
      </c>
      <c r="G267" s="23"/>
      <c r="H267" s="24"/>
      <c r="I267" s="24"/>
      <c r="J267" s="48" t="s">
        <v>454</v>
      </c>
      <c r="K267" s="48"/>
      <c r="L267" s="27" t="s">
        <v>203</v>
      </c>
      <c r="M267" s="24">
        <v>25</v>
      </c>
      <c r="N267" s="24">
        <v>1</v>
      </c>
      <c r="O267" s="23" t="s">
        <v>36</v>
      </c>
      <c r="P267" s="24" t="s">
        <v>92</v>
      </c>
      <c r="Q267" s="25" t="s">
        <v>221</v>
      </c>
      <c r="R267" s="24" t="str">
        <f t="shared" si="267"/>
        <v/>
      </c>
      <c r="S267" s="24" t="str">
        <f t="shared" si="263"/>
        <v/>
      </c>
      <c r="T267" s="24" t="str">
        <f t="shared" si="264"/>
        <v/>
      </c>
      <c r="U267" s="24" t="str">
        <f t="shared" si="265"/>
        <v/>
      </c>
      <c r="V267" s="24" t="str">
        <f t="shared" si="266"/>
        <v/>
      </c>
      <c r="W267" s="24">
        <v>0</v>
      </c>
      <c r="X267" s="24">
        <v>0</v>
      </c>
      <c r="Y267" s="33"/>
      <c r="Z267" s="33"/>
      <c r="AA267" s="24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 t="s">
        <v>502</v>
      </c>
      <c r="AO267" s="23"/>
      <c r="AP267" s="23"/>
      <c r="AQ267" s="23"/>
      <c r="AR267" s="5"/>
    </row>
    <row r="268" spans="1:44" ht="28.5" x14ac:dyDescent="0.2">
      <c r="A268" s="23" t="s">
        <v>260</v>
      </c>
      <c r="B268" s="24" t="s">
        <v>573</v>
      </c>
      <c r="C268" s="24" t="s">
        <v>577</v>
      </c>
      <c r="D268" s="24" t="s">
        <v>548</v>
      </c>
      <c r="E268" s="24" t="s">
        <v>19</v>
      </c>
      <c r="F268" s="24">
        <v>50</v>
      </c>
      <c r="G268" s="23"/>
      <c r="H268" s="24"/>
      <c r="I268" s="24"/>
      <c r="J268" s="48" t="s">
        <v>455</v>
      </c>
      <c r="K268" s="48"/>
      <c r="L268" s="27" t="s">
        <v>204</v>
      </c>
      <c r="M268" s="24">
        <v>26</v>
      </c>
      <c r="N268" s="24">
        <v>1</v>
      </c>
      <c r="O268" s="23" t="s">
        <v>36</v>
      </c>
      <c r="P268" s="24" t="s">
        <v>92</v>
      </c>
      <c r="Q268" s="25" t="s">
        <v>221</v>
      </c>
      <c r="R268" s="24" t="str">
        <f t="shared" si="267"/>
        <v/>
      </c>
      <c r="S268" s="24" t="str">
        <f t="shared" si="263"/>
        <v/>
      </c>
      <c r="T268" s="24" t="str">
        <f t="shared" si="264"/>
        <v/>
      </c>
      <c r="U268" s="24" t="str">
        <f t="shared" si="265"/>
        <v/>
      </c>
      <c r="V268" s="24" t="str">
        <f t="shared" si="266"/>
        <v/>
      </c>
      <c r="W268" s="24">
        <v>0</v>
      </c>
      <c r="X268" s="24">
        <v>0</v>
      </c>
      <c r="Y268" s="33"/>
      <c r="Z268" s="33"/>
      <c r="AA268" s="24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 t="s">
        <v>502</v>
      </c>
      <c r="AO268" s="23"/>
      <c r="AP268" s="23"/>
      <c r="AQ268" s="23"/>
      <c r="AR268" s="5"/>
    </row>
    <row r="269" spans="1:44" ht="28.5" x14ac:dyDescent="0.2">
      <c r="A269" s="23" t="s">
        <v>260</v>
      </c>
      <c r="B269" s="24" t="s">
        <v>573</v>
      </c>
      <c r="C269" s="24" t="s">
        <v>577</v>
      </c>
      <c r="D269" s="24" t="s">
        <v>548</v>
      </c>
      <c r="E269" s="24" t="s">
        <v>19</v>
      </c>
      <c r="F269" s="24">
        <v>50</v>
      </c>
      <c r="G269" s="23"/>
      <c r="H269" s="24"/>
      <c r="I269" s="24"/>
      <c r="J269" s="48" t="s">
        <v>456</v>
      </c>
      <c r="K269" s="48"/>
      <c r="L269" s="27" t="s">
        <v>205</v>
      </c>
      <c r="M269" s="24">
        <v>27</v>
      </c>
      <c r="N269" s="24">
        <v>1</v>
      </c>
      <c r="O269" s="23" t="s">
        <v>36</v>
      </c>
      <c r="P269" s="24" t="s">
        <v>92</v>
      </c>
      <c r="Q269" s="25" t="s">
        <v>221</v>
      </c>
      <c r="R269" s="24" t="str">
        <f t="shared" si="267"/>
        <v/>
      </c>
      <c r="S269" s="24" t="str">
        <f t="shared" si="263"/>
        <v/>
      </c>
      <c r="T269" s="24" t="str">
        <f t="shared" si="264"/>
        <v/>
      </c>
      <c r="U269" s="24" t="str">
        <f t="shared" si="265"/>
        <v/>
      </c>
      <c r="V269" s="24" t="str">
        <f t="shared" si="266"/>
        <v/>
      </c>
      <c r="W269" s="24">
        <v>0</v>
      </c>
      <c r="X269" s="24">
        <v>0</v>
      </c>
      <c r="Y269" s="33"/>
      <c r="Z269" s="33"/>
      <c r="AA269" s="24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 t="s">
        <v>502</v>
      </c>
      <c r="AO269" s="23"/>
      <c r="AP269" s="23"/>
      <c r="AQ269" s="23"/>
      <c r="AR269" s="5"/>
    </row>
    <row r="270" spans="1:44" ht="28.5" x14ac:dyDescent="0.2">
      <c r="A270" s="23" t="s">
        <v>260</v>
      </c>
      <c r="B270" s="24" t="s">
        <v>573</v>
      </c>
      <c r="C270" s="24" t="s">
        <v>577</v>
      </c>
      <c r="D270" s="24" t="s">
        <v>548</v>
      </c>
      <c r="E270" s="24" t="s">
        <v>19</v>
      </c>
      <c r="F270" s="24">
        <v>50</v>
      </c>
      <c r="G270" s="23"/>
      <c r="H270" s="24"/>
      <c r="I270" s="24"/>
      <c r="J270" s="48" t="s">
        <v>457</v>
      </c>
      <c r="K270" s="48"/>
      <c r="L270" s="27" t="s">
        <v>206</v>
      </c>
      <c r="M270" s="24">
        <v>28</v>
      </c>
      <c r="N270" s="24">
        <v>1</v>
      </c>
      <c r="O270" s="23" t="s">
        <v>36</v>
      </c>
      <c r="P270" s="24" t="s">
        <v>92</v>
      </c>
      <c r="Q270" s="25" t="s">
        <v>221</v>
      </c>
      <c r="R270" s="24" t="str">
        <f t="shared" si="267"/>
        <v/>
      </c>
      <c r="S270" s="24" t="str">
        <f t="shared" si="263"/>
        <v/>
      </c>
      <c r="T270" s="24" t="str">
        <f t="shared" si="264"/>
        <v/>
      </c>
      <c r="U270" s="24" t="str">
        <f t="shared" si="265"/>
        <v/>
      </c>
      <c r="V270" s="24" t="str">
        <f t="shared" si="266"/>
        <v/>
      </c>
      <c r="W270" s="24">
        <v>0</v>
      </c>
      <c r="X270" s="24">
        <v>0</v>
      </c>
      <c r="Y270" s="33"/>
      <c r="Z270" s="33"/>
      <c r="AA270" s="24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 t="s">
        <v>502</v>
      </c>
      <c r="AO270" s="23"/>
      <c r="AP270" s="23"/>
      <c r="AQ270" s="23"/>
      <c r="AR270" s="5"/>
    </row>
    <row r="271" spans="1:44" ht="28.5" x14ac:dyDescent="0.2">
      <c r="A271" s="23" t="s">
        <v>260</v>
      </c>
      <c r="B271" s="24" t="s">
        <v>573</v>
      </c>
      <c r="C271" s="24" t="s">
        <v>577</v>
      </c>
      <c r="D271" s="24" t="s">
        <v>548</v>
      </c>
      <c r="E271" s="24" t="s">
        <v>19</v>
      </c>
      <c r="F271" s="24">
        <v>50</v>
      </c>
      <c r="G271" s="23"/>
      <c r="H271" s="24"/>
      <c r="I271" s="24"/>
      <c r="J271" s="48" t="s">
        <v>458</v>
      </c>
      <c r="K271" s="48"/>
      <c r="L271" s="27" t="s">
        <v>207</v>
      </c>
      <c r="M271" s="24">
        <v>29</v>
      </c>
      <c r="N271" s="24">
        <v>1</v>
      </c>
      <c r="O271" s="23" t="s">
        <v>36</v>
      </c>
      <c r="P271" s="24" t="s">
        <v>92</v>
      </c>
      <c r="Q271" s="25" t="s">
        <v>221</v>
      </c>
      <c r="R271" s="24" t="str">
        <f t="shared" si="267"/>
        <v/>
      </c>
      <c r="S271" s="24" t="str">
        <f t="shared" si="263"/>
        <v/>
      </c>
      <c r="T271" s="24" t="str">
        <f t="shared" si="264"/>
        <v/>
      </c>
      <c r="U271" s="24" t="str">
        <f t="shared" si="265"/>
        <v/>
      </c>
      <c r="V271" s="24" t="str">
        <f t="shared" si="266"/>
        <v/>
      </c>
      <c r="W271" s="24">
        <v>0</v>
      </c>
      <c r="X271" s="24">
        <v>0</v>
      </c>
      <c r="Y271" s="33"/>
      <c r="Z271" s="33"/>
      <c r="AA271" s="24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 t="s">
        <v>502</v>
      </c>
      <c r="AO271" s="23"/>
      <c r="AP271" s="23"/>
      <c r="AQ271" s="23"/>
      <c r="AR271" s="5"/>
    </row>
    <row r="272" spans="1:44" ht="28.5" x14ac:dyDescent="0.2">
      <c r="A272" s="23" t="s">
        <v>260</v>
      </c>
      <c r="B272" s="24" t="s">
        <v>573</v>
      </c>
      <c r="C272" s="24" t="s">
        <v>577</v>
      </c>
      <c r="D272" s="24" t="s">
        <v>548</v>
      </c>
      <c r="E272" s="24" t="s">
        <v>19</v>
      </c>
      <c r="F272" s="24">
        <v>50</v>
      </c>
      <c r="G272" s="23"/>
      <c r="H272" s="24"/>
      <c r="I272" s="24"/>
      <c r="J272" s="48" t="s">
        <v>459</v>
      </c>
      <c r="K272" s="48"/>
      <c r="L272" s="27" t="s">
        <v>208</v>
      </c>
      <c r="M272" s="24">
        <v>30</v>
      </c>
      <c r="N272" s="24">
        <v>1</v>
      </c>
      <c r="O272" s="23" t="s">
        <v>36</v>
      </c>
      <c r="P272" s="24" t="s">
        <v>92</v>
      </c>
      <c r="Q272" s="25" t="s">
        <v>221</v>
      </c>
      <c r="R272" s="24" t="str">
        <f t="shared" si="267"/>
        <v/>
      </c>
      <c r="S272" s="24" t="str">
        <f t="shared" si="263"/>
        <v/>
      </c>
      <c r="T272" s="24" t="str">
        <f t="shared" si="264"/>
        <v/>
      </c>
      <c r="U272" s="24" t="str">
        <f t="shared" si="265"/>
        <v/>
      </c>
      <c r="V272" s="24" t="str">
        <f t="shared" si="266"/>
        <v/>
      </c>
      <c r="W272" s="24">
        <v>0</v>
      </c>
      <c r="X272" s="24">
        <v>0</v>
      </c>
      <c r="Y272" s="33"/>
      <c r="Z272" s="33"/>
      <c r="AA272" s="24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 t="s">
        <v>502</v>
      </c>
      <c r="AO272" s="23"/>
      <c r="AP272" s="23"/>
      <c r="AQ272" s="23"/>
      <c r="AR272" s="5"/>
    </row>
    <row r="273" spans="1:44" ht="28.5" x14ac:dyDescent="0.2">
      <c r="A273" s="23" t="s">
        <v>260</v>
      </c>
      <c r="B273" s="24" t="s">
        <v>573</v>
      </c>
      <c r="C273" s="24" t="s">
        <v>577</v>
      </c>
      <c r="D273" s="24" t="s">
        <v>548</v>
      </c>
      <c r="E273" s="24" t="s">
        <v>19</v>
      </c>
      <c r="F273" s="24">
        <v>50</v>
      </c>
      <c r="G273" s="23"/>
      <c r="H273" s="24"/>
      <c r="I273" s="24"/>
      <c r="J273" s="48" t="s">
        <v>460</v>
      </c>
      <c r="K273" s="48"/>
      <c r="L273" s="27" t="s">
        <v>209</v>
      </c>
      <c r="M273" s="24">
        <v>31</v>
      </c>
      <c r="N273" s="24">
        <v>1</v>
      </c>
      <c r="O273" s="23" t="s">
        <v>36</v>
      </c>
      <c r="P273" s="24" t="s">
        <v>92</v>
      </c>
      <c r="Q273" s="25" t="s">
        <v>221</v>
      </c>
      <c r="R273" s="24" t="str">
        <f t="shared" si="267"/>
        <v/>
      </c>
      <c r="S273" s="24" t="str">
        <f t="shared" si="263"/>
        <v/>
      </c>
      <c r="T273" s="24" t="str">
        <f t="shared" si="264"/>
        <v/>
      </c>
      <c r="U273" s="24" t="str">
        <f t="shared" si="265"/>
        <v/>
      </c>
      <c r="V273" s="24" t="str">
        <f t="shared" si="266"/>
        <v/>
      </c>
      <c r="W273" s="24">
        <v>0</v>
      </c>
      <c r="X273" s="24">
        <v>0</v>
      </c>
      <c r="Y273" s="33"/>
      <c r="Z273" s="33"/>
      <c r="AA273" s="24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 t="s">
        <v>502</v>
      </c>
      <c r="AO273" s="23"/>
      <c r="AP273" s="23"/>
      <c r="AQ273" s="23"/>
      <c r="AR273" s="5"/>
    </row>
    <row r="274" spans="1:44" ht="28.5" x14ac:dyDescent="0.2">
      <c r="A274" s="23" t="s">
        <v>260</v>
      </c>
      <c r="B274" s="24" t="s">
        <v>573</v>
      </c>
      <c r="C274" s="24" t="s">
        <v>577</v>
      </c>
      <c r="D274" s="24" t="s">
        <v>548</v>
      </c>
      <c r="E274" s="24" t="s">
        <v>19</v>
      </c>
      <c r="F274" s="24">
        <v>50</v>
      </c>
      <c r="G274" s="23"/>
      <c r="H274" s="24"/>
      <c r="I274" s="24"/>
      <c r="J274" s="48" t="s">
        <v>461</v>
      </c>
      <c r="K274" s="48"/>
      <c r="L274" s="27" t="s">
        <v>210</v>
      </c>
      <c r="M274" s="24">
        <v>32</v>
      </c>
      <c r="N274" s="24">
        <v>1</v>
      </c>
      <c r="O274" s="23" t="s">
        <v>36</v>
      </c>
      <c r="P274" s="24" t="s">
        <v>92</v>
      </c>
      <c r="Q274" s="25" t="s">
        <v>221</v>
      </c>
      <c r="R274" s="24" t="str">
        <f t="shared" si="267"/>
        <v/>
      </c>
      <c r="S274" s="24" t="str">
        <f t="shared" si="263"/>
        <v/>
      </c>
      <c r="T274" s="24" t="str">
        <f t="shared" si="264"/>
        <v/>
      </c>
      <c r="U274" s="24" t="str">
        <f t="shared" si="265"/>
        <v/>
      </c>
      <c r="V274" s="24" t="str">
        <f t="shared" si="266"/>
        <v/>
      </c>
      <c r="W274" s="24">
        <v>0</v>
      </c>
      <c r="X274" s="24">
        <v>0</v>
      </c>
      <c r="Y274" s="33"/>
      <c r="Z274" s="33"/>
      <c r="AA274" s="24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 t="s">
        <v>502</v>
      </c>
      <c r="AO274" s="23"/>
      <c r="AP274" s="23"/>
      <c r="AQ274" s="23"/>
      <c r="AR274" s="5"/>
    </row>
    <row r="275" spans="1:44" ht="28.5" x14ac:dyDescent="0.2">
      <c r="A275" s="23" t="s">
        <v>260</v>
      </c>
      <c r="B275" s="24" t="s">
        <v>573</v>
      </c>
      <c r="C275" s="24" t="s">
        <v>577</v>
      </c>
      <c r="D275" s="24" t="s">
        <v>548</v>
      </c>
      <c r="E275" s="24" t="s">
        <v>19</v>
      </c>
      <c r="F275" s="24">
        <v>50</v>
      </c>
      <c r="G275" s="23"/>
      <c r="H275" s="24"/>
      <c r="I275" s="24"/>
      <c r="J275" s="48" t="s">
        <v>462</v>
      </c>
      <c r="K275" s="48"/>
      <c r="L275" s="27" t="s">
        <v>211</v>
      </c>
      <c r="M275" s="24">
        <v>33</v>
      </c>
      <c r="N275" s="24">
        <v>1</v>
      </c>
      <c r="O275" s="23" t="s">
        <v>36</v>
      </c>
      <c r="P275" s="24" t="s">
        <v>92</v>
      </c>
      <c r="Q275" s="25" t="s">
        <v>221</v>
      </c>
      <c r="R275" s="24" t="str">
        <f t="shared" si="267"/>
        <v/>
      </c>
      <c r="S275" s="24" t="str">
        <f t="shared" si="263"/>
        <v/>
      </c>
      <c r="T275" s="24" t="str">
        <f t="shared" si="264"/>
        <v/>
      </c>
      <c r="U275" s="24" t="str">
        <f t="shared" si="265"/>
        <v/>
      </c>
      <c r="V275" s="24" t="str">
        <f t="shared" si="266"/>
        <v/>
      </c>
      <c r="W275" s="24">
        <v>0</v>
      </c>
      <c r="X275" s="24">
        <v>0</v>
      </c>
      <c r="Y275" s="33"/>
      <c r="Z275" s="33"/>
      <c r="AA275" s="24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 t="s">
        <v>502</v>
      </c>
      <c r="AO275" s="23"/>
      <c r="AP275" s="23"/>
      <c r="AQ275" s="23"/>
      <c r="AR275" s="5"/>
    </row>
    <row r="276" spans="1:44" ht="28.5" x14ac:dyDescent="0.2">
      <c r="A276" s="23" t="s">
        <v>260</v>
      </c>
      <c r="B276" s="24" t="s">
        <v>573</v>
      </c>
      <c r="C276" s="24" t="s">
        <v>577</v>
      </c>
      <c r="D276" s="24" t="s">
        <v>548</v>
      </c>
      <c r="E276" s="24" t="s">
        <v>19</v>
      </c>
      <c r="F276" s="24">
        <v>50</v>
      </c>
      <c r="G276" s="23"/>
      <c r="H276" s="24"/>
      <c r="I276" s="24"/>
      <c r="J276" s="48" t="s">
        <v>463</v>
      </c>
      <c r="K276" s="48"/>
      <c r="L276" s="27" t="s">
        <v>212</v>
      </c>
      <c r="M276" s="24">
        <v>34</v>
      </c>
      <c r="N276" s="24">
        <v>1</v>
      </c>
      <c r="O276" s="23" t="s">
        <v>36</v>
      </c>
      <c r="P276" s="24" t="s">
        <v>92</v>
      </c>
      <c r="Q276" s="25" t="s">
        <v>221</v>
      </c>
      <c r="R276" s="24" t="str">
        <f t="shared" si="267"/>
        <v/>
      </c>
      <c r="S276" s="24" t="str">
        <f t="shared" si="263"/>
        <v/>
      </c>
      <c r="T276" s="24" t="str">
        <f t="shared" si="264"/>
        <v/>
      </c>
      <c r="U276" s="24" t="str">
        <f t="shared" si="265"/>
        <v/>
      </c>
      <c r="V276" s="24" t="str">
        <f t="shared" si="266"/>
        <v/>
      </c>
      <c r="W276" s="24">
        <v>0</v>
      </c>
      <c r="X276" s="24">
        <v>0</v>
      </c>
      <c r="Y276" s="33"/>
      <c r="Z276" s="33"/>
      <c r="AA276" s="24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 t="s">
        <v>502</v>
      </c>
      <c r="AO276" s="23"/>
      <c r="AP276" s="23"/>
      <c r="AQ276" s="23"/>
      <c r="AR276" s="5"/>
    </row>
    <row r="277" spans="1:44" ht="28.5" x14ac:dyDescent="0.2">
      <c r="A277" s="23" t="s">
        <v>260</v>
      </c>
      <c r="B277" s="24" t="s">
        <v>573</v>
      </c>
      <c r="C277" s="24" t="s">
        <v>577</v>
      </c>
      <c r="D277" s="24" t="s">
        <v>548</v>
      </c>
      <c r="E277" s="24" t="s">
        <v>19</v>
      </c>
      <c r="F277" s="24">
        <v>50</v>
      </c>
      <c r="G277" s="23"/>
      <c r="H277" s="24"/>
      <c r="I277" s="24"/>
      <c r="J277" s="48" t="s">
        <v>464</v>
      </c>
      <c r="K277" s="48"/>
      <c r="L277" s="27" t="s">
        <v>213</v>
      </c>
      <c r="M277" s="24">
        <v>35</v>
      </c>
      <c r="N277" s="24">
        <v>1</v>
      </c>
      <c r="O277" s="23" t="s">
        <v>36</v>
      </c>
      <c r="P277" s="24" t="s">
        <v>92</v>
      </c>
      <c r="Q277" s="25" t="s">
        <v>221</v>
      </c>
      <c r="R277" s="24" t="str">
        <f t="shared" si="267"/>
        <v/>
      </c>
      <c r="S277" s="24" t="str">
        <f t="shared" si="263"/>
        <v/>
      </c>
      <c r="T277" s="24" t="str">
        <f t="shared" si="264"/>
        <v/>
      </c>
      <c r="U277" s="24" t="str">
        <f t="shared" si="265"/>
        <v/>
      </c>
      <c r="V277" s="24" t="str">
        <f t="shared" si="266"/>
        <v/>
      </c>
      <c r="W277" s="24">
        <v>0</v>
      </c>
      <c r="X277" s="24">
        <v>0</v>
      </c>
      <c r="Y277" s="33"/>
      <c r="Z277" s="33"/>
      <c r="AA277" s="24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 t="s">
        <v>502</v>
      </c>
      <c r="AO277" s="23"/>
      <c r="AP277" s="23"/>
      <c r="AQ277" s="23"/>
      <c r="AR277" s="5"/>
    </row>
    <row r="278" spans="1:44" ht="28.5" x14ac:dyDescent="0.2">
      <c r="A278" s="23" t="s">
        <v>260</v>
      </c>
      <c r="B278" s="24" t="s">
        <v>573</v>
      </c>
      <c r="C278" s="24" t="s">
        <v>577</v>
      </c>
      <c r="D278" s="24" t="s">
        <v>548</v>
      </c>
      <c r="E278" s="24" t="s">
        <v>19</v>
      </c>
      <c r="F278" s="24">
        <v>50</v>
      </c>
      <c r="G278" s="23"/>
      <c r="H278" s="24"/>
      <c r="I278" s="24"/>
      <c r="J278" s="48" t="s">
        <v>465</v>
      </c>
      <c r="K278" s="48"/>
      <c r="L278" s="27" t="s">
        <v>214</v>
      </c>
      <c r="M278" s="24">
        <v>36</v>
      </c>
      <c r="N278" s="24">
        <v>1</v>
      </c>
      <c r="O278" s="23" t="s">
        <v>36</v>
      </c>
      <c r="P278" s="24" t="s">
        <v>92</v>
      </c>
      <c r="Q278" s="25" t="s">
        <v>221</v>
      </c>
      <c r="R278" s="24" t="str">
        <f t="shared" si="267"/>
        <v/>
      </c>
      <c r="S278" s="24" t="str">
        <f t="shared" si="263"/>
        <v/>
      </c>
      <c r="T278" s="24" t="str">
        <f t="shared" si="264"/>
        <v/>
      </c>
      <c r="U278" s="24" t="str">
        <f t="shared" si="265"/>
        <v/>
      </c>
      <c r="V278" s="24" t="str">
        <f t="shared" si="266"/>
        <v/>
      </c>
      <c r="W278" s="24">
        <v>0</v>
      </c>
      <c r="X278" s="24">
        <v>0</v>
      </c>
      <c r="Y278" s="33"/>
      <c r="Z278" s="33"/>
      <c r="AA278" s="24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 t="s">
        <v>502</v>
      </c>
      <c r="AO278" s="23"/>
      <c r="AP278" s="23"/>
      <c r="AQ278" s="23"/>
      <c r="AR278" s="5"/>
    </row>
    <row r="279" spans="1:44" ht="28.5" x14ac:dyDescent="0.2">
      <c r="A279" s="23" t="s">
        <v>260</v>
      </c>
      <c r="B279" s="24" t="s">
        <v>573</v>
      </c>
      <c r="C279" s="24" t="s">
        <v>577</v>
      </c>
      <c r="D279" s="24" t="s">
        <v>548</v>
      </c>
      <c r="E279" s="24" t="s">
        <v>19</v>
      </c>
      <c r="F279" s="24">
        <v>50</v>
      </c>
      <c r="G279" s="23"/>
      <c r="H279" s="24"/>
      <c r="I279" s="24"/>
      <c r="J279" s="48" t="s">
        <v>466</v>
      </c>
      <c r="K279" s="48"/>
      <c r="L279" s="27" t="s">
        <v>215</v>
      </c>
      <c r="M279" s="24">
        <v>37</v>
      </c>
      <c r="N279" s="24">
        <v>1</v>
      </c>
      <c r="O279" s="23" t="s">
        <v>36</v>
      </c>
      <c r="P279" s="24" t="s">
        <v>92</v>
      </c>
      <c r="Q279" s="25" t="s">
        <v>221</v>
      </c>
      <c r="R279" s="24" t="str">
        <f t="shared" si="267"/>
        <v/>
      </c>
      <c r="S279" s="24" t="str">
        <f t="shared" si="263"/>
        <v/>
      </c>
      <c r="T279" s="24" t="str">
        <f t="shared" si="264"/>
        <v/>
      </c>
      <c r="U279" s="24" t="str">
        <f t="shared" si="265"/>
        <v/>
      </c>
      <c r="V279" s="24" t="str">
        <f t="shared" si="266"/>
        <v/>
      </c>
      <c r="W279" s="24">
        <v>0</v>
      </c>
      <c r="X279" s="24">
        <v>0</v>
      </c>
      <c r="Y279" s="33"/>
      <c r="Z279" s="33"/>
      <c r="AA279" s="24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 t="s">
        <v>502</v>
      </c>
      <c r="AO279" s="23"/>
      <c r="AP279" s="23"/>
      <c r="AQ279" s="23"/>
      <c r="AR279" s="5"/>
    </row>
    <row r="280" spans="1:44" ht="28.5" x14ac:dyDescent="0.2">
      <c r="A280" s="23" t="s">
        <v>260</v>
      </c>
      <c r="B280" s="24" t="s">
        <v>573</v>
      </c>
      <c r="C280" s="24" t="s">
        <v>577</v>
      </c>
      <c r="D280" s="24" t="s">
        <v>548</v>
      </c>
      <c r="E280" s="24" t="s">
        <v>19</v>
      </c>
      <c r="F280" s="24">
        <v>50</v>
      </c>
      <c r="G280" s="23"/>
      <c r="H280" s="24"/>
      <c r="I280" s="24"/>
      <c r="J280" s="48" t="s">
        <v>467</v>
      </c>
      <c r="K280" s="48"/>
      <c r="L280" s="27" t="s">
        <v>216</v>
      </c>
      <c r="M280" s="24">
        <v>38</v>
      </c>
      <c r="N280" s="24">
        <v>1</v>
      </c>
      <c r="O280" s="23" t="s">
        <v>36</v>
      </c>
      <c r="P280" s="24" t="s">
        <v>92</v>
      </c>
      <c r="Q280" s="25" t="s">
        <v>221</v>
      </c>
      <c r="R280" s="24" t="str">
        <f t="shared" si="267"/>
        <v/>
      </c>
      <c r="S280" s="24" t="str">
        <f t="shared" si="263"/>
        <v/>
      </c>
      <c r="T280" s="24" t="str">
        <f t="shared" si="264"/>
        <v/>
      </c>
      <c r="U280" s="24" t="str">
        <f t="shared" si="265"/>
        <v/>
      </c>
      <c r="V280" s="24" t="str">
        <f t="shared" si="266"/>
        <v/>
      </c>
      <c r="W280" s="24">
        <v>0</v>
      </c>
      <c r="X280" s="24">
        <v>0</v>
      </c>
      <c r="Y280" s="33"/>
      <c r="Z280" s="33"/>
      <c r="AA280" s="24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 t="s">
        <v>502</v>
      </c>
      <c r="AO280" s="23"/>
      <c r="AP280" s="23"/>
      <c r="AQ280" s="23"/>
      <c r="AR280" s="5"/>
    </row>
    <row r="281" spans="1:44" ht="28.5" x14ac:dyDescent="0.2">
      <c r="A281" s="23" t="s">
        <v>260</v>
      </c>
      <c r="B281" s="24" t="s">
        <v>573</v>
      </c>
      <c r="C281" s="24" t="s">
        <v>577</v>
      </c>
      <c r="D281" s="24" t="s">
        <v>548</v>
      </c>
      <c r="E281" s="24" t="s">
        <v>19</v>
      </c>
      <c r="F281" s="24">
        <v>50</v>
      </c>
      <c r="G281" s="23"/>
      <c r="H281" s="24"/>
      <c r="I281" s="24"/>
      <c r="J281" s="48" t="s">
        <v>468</v>
      </c>
      <c r="K281" s="48"/>
      <c r="L281" s="27" t="s">
        <v>217</v>
      </c>
      <c r="M281" s="24">
        <v>39</v>
      </c>
      <c r="N281" s="24">
        <v>1</v>
      </c>
      <c r="O281" s="23" t="s">
        <v>36</v>
      </c>
      <c r="P281" s="24" t="s">
        <v>92</v>
      </c>
      <c r="Q281" s="25" t="s">
        <v>221</v>
      </c>
      <c r="R281" s="24" t="str">
        <f t="shared" si="267"/>
        <v/>
      </c>
      <c r="S281" s="24" t="str">
        <f t="shared" si="263"/>
        <v/>
      </c>
      <c r="T281" s="24" t="str">
        <f t="shared" si="264"/>
        <v/>
      </c>
      <c r="U281" s="24" t="str">
        <f t="shared" si="265"/>
        <v/>
      </c>
      <c r="V281" s="24" t="str">
        <f t="shared" si="266"/>
        <v/>
      </c>
      <c r="W281" s="24">
        <v>0</v>
      </c>
      <c r="X281" s="24">
        <v>0</v>
      </c>
      <c r="Y281" s="33"/>
      <c r="Z281" s="33"/>
      <c r="AA281" s="24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 t="s">
        <v>502</v>
      </c>
      <c r="AO281" s="23"/>
      <c r="AP281" s="23"/>
      <c r="AQ281" s="23"/>
      <c r="AR281" s="5"/>
    </row>
    <row r="282" spans="1:44" ht="28.5" x14ac:dyDescent="0.2">
      <c r="A282" s="23" t="s">
        <v>260</v>
      </c>
      <c r="B282" s="24" t="s">
        <v>573</v>
      </c>
      <c r="C282" s="24" t="s">
        <v>577</v>
      </c>
      <c r="D282" s="24" t="s">
        <v>548</v>
      </c>
      <c r="E282" s="24" t="s">
        <v>19</v>
      </c>
      <c r="F282" s="24">
        <v>50</v>
      </c>
      <c r="G282" s="23"/>
      <c r="H282" s="24"/>
      <c r="I282" s="24"/>
      <c r="J282" s="48" t="s">
        <v>469</v>
      </c>
      <c r="K282" s="48"/>
      <c r="L282" s="27" t="s">
        <v>218</v>
      </c>
      <c r="M282" s="24">
        <v>40</v>
      </c>
      <c r="N282" s="24">
        <v>1</v>
      </c>
      <c r="O282" s="23" t="s">
        <v>36</v>
      </c>
      <c r="P282" s="24" t="s">
        <v>92</v>
      </c>
      <c r="Q282" s="25" t="s">
        <v>221</v>
      </c>
      <c r="R282" s="24" t="str">
        <f t="shared" si="267"/>
        <v/>
      </c>
      <c r="S282" s="24" t="str">
        <f t="shared" si="263"/>
        <v/>
      </c>
      <c r="T282" s="24" t="str">
        <f t="shared" si="264"/>
        <v/>
      </c>
      <c r="U282" s="24" t="str">
        <f t="shared" si="265"/>
        <v/>
      </c>
      <c r="V282" s="24" t="str">
        <f t="shared" si="266"/>
        <v/>
      </c>
      <c r="W282" s="24">
        <v>0</v>
      </c>
      <c r="X282" s="24">
        <v>0</v>
      </c>
      <c r="Y282" s="33"/>
      <c r="Z282" s="33"/>
      <c r="AA282" s="24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 t="s">
        <v>502</v>
      </c>
      <c r="AO282" s="23"/>
      <c r="AP282" s="23"/>
      <c r="AQ282" s="23"/>
      <c r="AR282" s="5"/>
    </row>
    <row r="283" spans="1:44" ht="28.5" x14ac:dyDescent="0.2">
      <c r="A283" s="23" t="s">
        <v>260</v>
      </c>
      <c r="B283" s="24" t="s">
        <v>573</v>
      </c>
      <c r="C283" s="24" t="s">
        <v>577</v>
      </c>
      <c r="D283" s="24" t="s">
        <v>548</v>
      </c>
      <c r="E283" s="24" t="s">
        <v>19</v>
      </c>
      <c r="F283" s="24">
        <v>50</v>
      </c>
      <c r="G283" s="23"/>
      <c r="H283" s="24"/>
      <c r="I283" s="24"/>
      <c r="J283" s="48" t="s">
        <v>470</v>
      </c>
      <c r="K283" s="48"/>
      <c r="L283" s="27" t="s">
        <v>219</v>
      </c>
      <c r="M283" s="24">
        <v>41</v>
      </c>
      <c r="N283" s="24">
        <v>1</v>
      </c>
      <c r="O283" s="23" t="s">
        <v>36</v>
      </c>
      <c r="P283" s="24" t="s">
        <v>92</v>
      </c>
      <c r="Q283" s="25" t="s">
        <v>221</v>
      </c>
      <c r="R283" s="24" t="str">
        <f t="shared" si="267"/>
        <v/>
      </c>
      <c r="S283" s="24" t="str">
        <f t="shared" si="263"/>
        <v/>
      </c>
      <c r="T283" s="24" t="str">
        <f t="shared" si="264"/>
        <v/>
      </c>
      <c r="U283" s="24" t="str">
        <f t="shared" si="265"/>
        <v/>
      </c>
      <c r="V283" s="24" t="str">
        <f t="shared" si="266"/>
        <v/>
      </c>
      <c r="W283" s="24">
        <v>0</v>
      </c>
      <c r="X283" s="24">
        <v>0</v>
      </c>
      <c r="Y283" s="33"/>
      <c r="Z283" s="33"/>
      <c r="AA283" s="24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 t="s">
        <v>502</v>
      </c>
      <c r="AO283" s="23"/>
      <c r="AP283" s="23"/>
      <c r="AQ283" s="23"/>
      <c r="AR283" s="5"/>
    </row>
    <row r="284" spans="1:44" ht="28.5" x14ac:dyDescent="0.2">
      <c r="A284" s="23" t="s">
        <v>260</v>
      </c>
      <c r="B284" s="24" t="s">
        <v>573</v>
      </c>
      <c r="C284" s="24" t="s">
        <v>577</v>
      </c>
      <c r="D284" s="24" t="s">
        <v>548</v>
      </c>
      <c r="E284" s="24" t="s">
        <v>19</v>
      </c>
      <c r="F284" s="24">
        <v>50</v>
      </c>
      <c r="G284" s="23"/>
      <c r="H284" s="24"/>
      <c r="I284" s="24"/>
      <c r="J284" s="48" t="s">
        <v>471</v>
      </c>
      <c r="K284" s="48"/>
      <c r="L284" s="27" t="s">
        <v>220</v>
      </c>
      <c r="M284" s="24">
        <v>42</v>
      </c>
      <c r="N284" s="24">
        <v>1</v>
      </c>
      <c r="O284" s="23" t="s">
        <v>36</v>
      </c>
      <c r="P284" s="24" t="s">
        <v>92</v>
      </c>
      <c r="Q284" s="25" t="s">
        <v>221</v>
      </c>
      <c r="R284" s="24" t="str">
        <f t="shared" si="267"/>
        <v/>
      </c>
      <c r="S284" s="24" t="str">
        <f t="shared" si="263"/>
        <v/>
      </c>
      <c r="T284" s="24" t="str">
        <f t="shared" si="264"/>
        <v/>
      </c>
      <c r="U284" s="24" t="str">
        <f t="shared" si="265"/>
        <v/>
      </c>
      <c r="V284" s="24" t="str">
        <f t="shared" si="266"/>
        <v/>
      </c>
      <c r="W284" s="24">
        <v>0</v>
      </c>
      <c r="X284" s="24">
        <v>0</v>
      </c>
      <c r="Y284" s="33"/>
      <c r="Z284" s="33"/>
      <c r="AA284" s="24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 t="s">
        <v>502</v>
      </c>
      <c r="AO284" s="23"/>
      <c r="AP284" s="23"/>
      <c r="AQ284" s="23"/>
      <c r="AR284" s="5"/>
    </row>
    <row r="285" spans="1:44" ht="28.5" x14ac:dyDescent="0.2">
      <c r="A285" s="23" t="s">
        <v>260</v>
      </c>
      <c r="B285" s="24" t="s">
        <v>573</v>
      </c>
      <c r="C285" s="24" t="s">
        <v>577</v>
      </c>
      <c r="D285" s="24" t="s">
        <v>548</v>
      </c>
      <c r="E285" s="24" t="s">
        <v>19</v>
      </c>
      <c r="F285" s="24">
        <v>50</v>
      </c>
      <c r="G285" s="23"/>
      <c r="H285" s="24"/>
      <c r="I285" s="24"/>
      <c r="J285" s="48" t="s">
        <v>472</v>
      </c>
      <c r="K285" s="48"/>
      <c r="L285" s="27" t="s">
        <v>222</v>
      </c>
      <c r="M285" s="24">
        <v>43</v>
      </c>
      <c r="N285" s="24">
        <v>1</v>
      </c>
      <c r="O285" s="23" t="s">
        <v>36</v>
      </c>
      <c r="P285" s="24" t="s">
        <v>92</v>
      </c>
      <c r="Q285" s="25" t="s">
        <v>223</v>
      </c>
      <c r="R285" s="24" t="str">
        <f t="shared" si="267"/>
        <v/>
      </c>
      <c r="S285" s="24" t="str">
        <f t="shared" si="263"/>
        <v/>
      </c>
      <c r="T285" s="24" t="str">
        <f t="shared" si="264"/>
        <v/>
      </c>
      <c r="U285" s="24" t="str">
        <f t="shared" si="265"/>
        <v/>
      </c>
      <c r="V285" s="24" t="str">
        <f t="shared" si="266"/>
        <v/>
      </c>
      <c r="W285" s="24">
        <v>0</v>
      </c>
      <c r="X285" s="24">
        <v>0</v>
      </c>
      <c r="Y285" s="33"/>
      <c r="Z285" s="33"/>
      <c r="AA285" s="24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 t="s">
        <v>502</v>
      </c>
      <c r="AO285" s="23"/>
      <c r="AP285" s="23"/>
      <c r="AQ285" s="23"/>
      <c r="AR285" s="5"/>
    </row>
    <row r="286" spans="1:44" ht="42.75" x14ac:dyDescent="0.2">
      <c r="A286" s="23" t="s">
        <v>260</v>
      </c>
      <c r="B286" s="24" t="s">
        <v>573</v>
      </c>
      <c r="C286" s="24" t="s">
        <v>576</v>
      </c>
      <c r="D286" s="24" t="s">
        <v>549</v>
      </c>
      <c r="E286" s="24" t="s">
        <v>19</v>
      </c>
      <c r="F286" s="24">
        <v>1000</v>
      </c>
      <c r="G286" s="23"/>
      <c r="H286" s="24"/>
      <c r="I286" s="24"/>
      <c r="J286" s="48" t="s">
        <v>473</v>
      </c>
      <c r="K286" s="48"/>
      <c r="L286" s="27" t="s">
        <v>224</v>
      </c>
      <c r="M286" s="24">
        <v>1</v>
      </c>
      <c r="N286" s="24">
        <v>6</v>
      </c>
      <c r="O286" s="23" t="s">
        <v>53</v>
      </c>
      <c r="P286" s="24" t="s">
        <v>92</v>
      </c>
      <c r="Q286" s="25" t="s">
        <v>225</v>
      </c>
      <c r="R286" s="24" t="str">
        <f t="shared" si="267"/>
        <v>1</v>
      </c>
      <c r="S286" s="24" t="str">
        <f t="shared" si="263"/>
        <v>0</v>
      </c>
      <c r="T286" s="24" t="str">
        <f t="shared" si="264"/>
        <v>/</v>
      </c>
      <c r="U286" s="24" t="str">
        <f t="shared" si="265"/>
        <v>0</v>
      </c>
      <c r="V286" s="24" t="str">
        <f t="shared" si="266"/>
        <v>8</v>
      </c>
      <c r="W286" s="24">
        <v>0</v>
      </c>
      <c r="X286" s="24">
        <v>0</v>
      </c>
      <c r="Y286" s="33"/>
      <c r="Z286" s="33"/>
      <c r="AA286" s="24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 t="s">
        <v>502</v>
      </c>
      <c r="AO286" s="23"/>
      <c r="AP286" s="23"/>
      <c r="AQ286" s="23"/>
      <c r="AR286" s="5"/>
    </row>
    <row r="287" spans="1:44" ht="42.75" x14ac:dyDescent="0.2">
      <c r="A287" s="23" t="s">
        <v>260</v>
      </c>
      <c r="B287" s="24" t="s">
        <v>573</v>
      </c>
      <c r="C287" s="24" t="s">
        <v>576</v>
      </c>
      <c r="D287" s="24" t="s">
        <v>549</v>
      </c>
      <c r="E287" s="24" t="s">
        <v>19</v>
      </c>
      <c r="F287" s="24">
        <v>1000</v>
      </c>
      <c r="G287" s="23"/>
      <c r="H287" s="24"/>
      <c r="I287" s="24"/>
      <c r="J287" s="48" t="s">
        <v>474</v>
      </c>
      <c r="K287" s="48"/>
      <c r="L287" s="27" t="s">
        <v>226</v>
      </c>
      <c r="M287" s="24">
        <v>7</v>
      </c>
      <c r="N287" s="24">
        <v>6</v>
      </c>
      <c r="O287" s="23" t="s">
        <v>53</v>
      </c>
      <c r="P287" s="24" t="s">
        <v>92</v>
      </c>
      <c r="Q287" s="25" t="s">
        <v>227</v>
      </c>
      <c r="R287" s="24" t="str">
        <f t="shared" si="267"/>
        <v>1</v>
      </c>
      <c r="S287" s="24" t="str">
        <f t="shared" si="263"/>
        <v>0</v>
      </c>
      <c r="T287" s="24" t="str">
        <f t="shared" si="264"/>
        <v>/</v>
      </c>
      <c r="U287" s="24" t="str">
        <f t="shared" si="265"/>
        <v>0</v>
      </c>
      <c r="V287" s="24" t="str">
        <f t="shared" si="266"/>
        <v>63</v>
      </c>
      <c r="W287" s="24">
        <v>0</v>
      </c>
      <c r="X287" s="24">
        <v>0</v>
      </c>
      <c r="Y287" s="33"/>
      <c r="Z287" s="33"/>
      <c r="AA287" s="24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 t="s">
        <v>502</v>
      </c>
      <c r="AO287" s="23"/>
      <c r="AP287" s="23"/>
      <c r="AQ287" s="23"/>
      <c r="AR287" s="5"/>
    </row>
    <row r="288" spans="1:44" ht="42.75" x14ac:dyDescent="0.2">
      <c r="A288" s="23" t="s">
        <v>260</v>
      </c>
      <c r="B288" s="24" t="s">
        <v>573</v>
      </c>
      <c r="C288" s="24" t="s">
        <v>576</v>
      </c>
      <c r="D288" s="24" t="s">
        <v>549</v>
      </c>
      <c r="E288" s="24" t="s">
        <v>19</v>
      </c>
      <c r="F288" s="24">
        <v>1000</v>
      </c>
      <c r="G288" s="23"/>
      <c r="H288" s="24"/>
      <c r="I288" s="24"/>
      <c r="J288" s="48" t="s">
        <v>475</v>
      </c>
      <c r="K288" s="48"/>
      <c r="L288" s="27" t="s">
        <v>228</v>
      </c>
      <c r="M288" s="24">
        <v>11</v>
      </c>
      <c r="N288" s="24">
        <v>13</v>
      </c>
      <c r="O288" s="23" t="s">
        <v>53</v>
      </c>
      <c r="P288" s="24" t="s">
        <v>92</v>
      </c>
      <c r="Q288" s="25" t="s">
        <v>229</v>
      </c>
      <c r="R288" s="24" t="str">
        <f t="shared" si="267"/>
        <v>0.001</v>
      </c>
      <c r="S288" s="24" t="str">
        <f t="shared" si="263"/>
        <v>0</v>
      </c>
      <c r="T288" s="24" t="str">
        <f t="shared" si="264"/>
        <v>V</v>
      </c>
      <c r="U288" s="24" t="str">
        <f t="shared" si="265"/>
        <v>0</v>
      </c>
      <c r="V288" s="24" t="str">
        <f t="shared" si="266"/>
        <v>8.191</v>
      </c>
      <c r="W288" s="24">
        <v>0</v>
      </c>
      <c r="X288" s="24">
        <v>0</v>
      </c>
      <c r="Y288" s="33"/>
      <c r="Z288" s="33"/>
      <c r="AA288" s="24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 t="s">
        <v>502</v>
      </c>
      <c r="AO288" s="23"/>
      <c r="AP288" s="23"/>
      <c r="AQ288" s="23"/>
      <c r="AR288" s="5"/>
    </row>
    <row r="289" spans="1:44" ht="42.75" x14ac:dyDescent="0.2">
      <c r="A289" s="23" t="s">
        <v>260</v>
      </c>
      <c r="B289" s="24" t="s">
        <v>573</v>
      </c>
      <c r="C289" s="24" t="s">
        <v>576</v>
      </c>
      <c r="D289" s="24" t="s">
        <v>549</v>
      </c>
      <c r="E289" s="24" t="s">
        <v>19</v>
      </c>
      <c r="F289" s="24">
        <v>1000</v>
      </c>
      <c r="G289" s="23"/>
      <c r="H289" s="24"/>
      <c r="I289" s="24"/>
      <c r="J289" s="48" t="s">
        <v>476</v>
      </c>
      <c r="K289" s="48"/>
      <c r="L289" s="27" t="s">
        <v>230</v>
      </c>
      <c r="M289" s="24">
        <v>30</v>
      </c>
      <c r="N289" s="24">
        <v>13</v>
      </c>
      <c r="O289" s="23" t="s">
        <v>53</v>
      </c>
      <c r="P289" s="24" t="s">
        <v>92</v>
      </c>
      <c r="Q289" s="25" t="s">
        <v>229</v>
      </c>
      <c r="R289" s="24" t="str">
        <f t="shared" si="267"/>
        <v>0.001</v>
      </c>
      <c r="S289" s="24" t="str">
        <f t="shared" si="263"/>
        <v>0</v>
      </c>
      <c r="T289" s="24" t="str">
        <f t="shared" si="264"/>
        <v>V</v>
      </c>
      <c r="U289" s="24" t="str">
        <f t="shared" si="265"/>
        <v>0</v>
      </c>
      <c r="V289" s="24" t="str">
        <f t="shared" si="266"/>
        <v>8.191</v>
      </c>
      <c r="W289" s="24">
        <v>0</v>
      </c>
      <c r="X289" s="24">
        <v>0</v>
      </c>
      <c r="Y289" s="33"/>
      <c r="Z289" s="33"/>
      <c r="AA289" s="24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 t="s">
        <v>502</v>
      </c>
      <c r="AO289" s="23"/>
      <c r="AP289" s="23"/>
      <c r="AQ289" s="23"/>
      <c r="AR289" s="5"/>
    </row>
    <row r="290" spans="1:44" ht="42.75" x14ac:dyDescent="0.2">
      <c r="A290" s="23" t="s">
        <v>260</v>
      </c>
      <c r="B290" s="24" t="s">
        <v>573</v>
      </c>
      <c r="C290" s="24" t="s">
        <v>576</v>
      </c>
      <c r="D290" s="24" t="s">
        <v>549</v>
      </c>
      <c r="E290" s="24" t="s">
        <v>19</v>
      </c>
      <c r="F290" s="24">
        <v>1000</v>
      </c>
      <c r="G290" s="23"/>
      <c r="H290" s="24"/>
      <c r="I290" s="24"/>
      <c r="J290" s="48" t="s">
        <v>477</v>
      </c>
      <c r="K290" s="48"/>
      <c r="L290" s="27" t="s">
        <v>231</v>
      </c>
      <c r="M290" s="24">
        <v>33</v>
      </c>
      <c r="N290" s="24">
        <v>13</v>
      </c>
      <c r="O290" s="23" t="s">
        <v>53</v>
      </c>
      <c r="P290" s="24" t="s">
        <v>92</v>
      </c>
      <c r="Q290" s="25" t="s">
        <v>229</v>
      </c>
      <c r="R290" s="24" t="str">
        <f t="shared" si="267"/>
        <v>0.001</v>
      </c>
      <c r="S290" s="24" t="str">
        <f t="shared" si="263"/>
        <v>0</v>
      </c>
      <c r="T290" s="24" t="str">
        <f t="shared" si="264"/>
        <v>V</v>
      </c>
      <c r="U290" s="24" t="str">
        <f t="shared" si="265"/>
        <v>0</v>
      </c>
      <c r="V290" s="24" t="str">
        <f t="shared" si="266"/>
        <v>8.191</v>
      </c>
      <c r="W290" s="24">
        <v>0</v>
      </c>
      <c r="X290" s="24">
        <v>0</v>
      </c>
      <c r="Y290" s="33"/>
      <c r="Z290" s="33"/>
      <c r="AA290" s="24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 t="s">
        <v>502</v>
      </c>
      <c r="AO290" s="23"/>
      <c r="AP290" s="23"/>
      <c r="AQ290" s="23"/>
      <c r="AR290" s="5"/>
    </row>
    <row r="291" spans="1:44" ht="42.75" x14ac:dyDescent="0.2">
      <c r="A291" s="23" t="s">
        <v>260</v>
      </c>
      <c r="B291" s="24" t="s">
        <v>573</v>
      </c>
      <c r="C291" s="24" t="s">
        <v>576</v>
      </c>
      <c r="D291" s="24" t="s">
        <v>549</v>
      </c>
      <c r="E291" s="24" t="s">
        <v>19</v>
      </c>
      <c r="F291" s="24">
        <v>1000</v>
      </c>
      <c r="G291" s="23"/>
      <c r="H291" s="24"/>
      <c r="I291" s="24"/>
      <c r="J291" s="48" t="s">
        <v>478</v>
      </c>
      <c r="K291" s="48"/>
      <c r="L291" s="27" t="s">
        <v>232</v>
      </c>
      <c r="M291" s="24">
        <v>52</v>
      </c>
      <c r="N291" s="24">
        <v>13</v>
      </c>
      <c r="O291" s="23" t="s">
        <v>53</v>
      </c>
      <c r="P291" s="24" t="s">
        <v>92</v>
      </c>
      <c r="Q291" s="25" t="s">
        <v>229</v>
      </c>
      <c r="R291" s="24" t="str">
        <f t="shared" si="267"/>
        <v>0.001</v>
      </c>
      <c r="S291" s="24" t="str">
        <f t="shared" si="263"/>
        <v>0</v>
      </c>
      <c r="T291" s="24" t="str">
        <f t="shared" si="264"/>
        <v>V</v>
      </c>
      <c r="U291" s="24" t="str">
        <f t="shared" si="265"/>
        <v>0</v>
      </c>
      <c r="V291" s="24" t="str">
        <f t="shared" si="266"/>
        <v>8.191</v>
      </c>
      <c r="W291" s="24">
        <v>0</v>
      </c>
      <c r="X291" s="24">
        <v>0</v>
      </c>
      <c r="Y291" s="33"/>
      <c r="Z291" s="33"/>
      <c r="AA291" s="24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 t="s">
        <v>502</v>
      </c>
      <c r="AO291" s="23"/>
      <c r="AP291" s="23"/>
      <c r="AQ291" s="23"/>
      <c r="AR291" s="5"/>
    </row>
    <row r="292" spans="1:44" ht="42.75" x14ac:dyDescent="0.2">
      <c r="A292" s="23" t="s">
        <v>260</v>
      </c>
      <c r="B292" s="24" t="s">
        <v>573</v>
      </c>
      <c r="C292" s="24" t="s">
        <v>575</v>
      </c>
      <c r="D292" s="24" t="s">
        <v>550</v>
      </c>
      <c r="E292" s="24" t="s">
        <v>19</v>
      </c>
      <c r="F292" s="24">
        <v>1000</v>
      </c>
      <c r="G292" s="23"/>
      <c r="H292" s="24"/>
      <c r="I292" s="24"/>
      <c r="J292" s="48" t="s">
        <v>479</v>
      </c>
      <c r="K292" s="48"/>
      <c r="L292" s="27" t="s">
        <v>233</v>
      </c>
      <c r="M292" s="24">
        <v>7</v>
      </c>
      <c r="N292" s="24">
        <v>8</v>
      </c>
      <c r="O292" s="23" t="s">
        <v>53</v>
      </c>
      <c r="P292" s="24" t="s">
        <v>92</v>
      </c>
      <c r="Q292" s="25" t="s">
        <v>35</v>
      </c>
      <c r="R292" s="24" t="str">
        <f t="shared" si="267"/>
        <v>1</v>
      </c>
      <c r="S292" s="24" t="str">
        <f t="shared" si="263"/>
        <v>0</v>
      </c>
      <c r="T292" s="24" t="str">
        <f t="shared" si="264"/>
        <v>/</v>
      </c>
      <c r="U292" s="24" t="str">
        <f t="shared" si="265"/>
        <v>0</v>
      </c>
      <c r="V292" s="24" t="str">
        <f t="shared" si="266"/>
        <v>255</v>
      </c>
      <c r="W292" s="24">
        <v>0</v>
      </c>
      <c r="X292" s="24">
        <v>0</v>
      </c>
      <c r="Y292" s="33"/>
      <c r="Z292" s="33"/>
      <c r="AA292" s="24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 t="s">
        <v>502</v>
      </c>
      <c r="AO292" s="23"/>
      <c r="AP292" s="23"/>
      <c r="AQ292" s="23"/>
      <c r="AR292" s="5"/>
    </row>
    <row r="293" spans="1:44" ht="42.75" x14ac:dyDescent="0.2">
      <c r="A293" s="23" t="s">
        <v>260</v>
      </c>
      <c r="B293" s="24" t="s">
        <v>573</v>
      </c>
      <c r="C293" s="24" t="s">
        <v>575</v>
      </c>
      <c r="D293" s="24" t="s">
        <v>550</v>
      </c>
      <c r="E293" s="24" t="s">
        <v>19</v>
      </c>
      <c r="F293" s="24">
        <v>1000</v>
      </c>
      <c r="G293" s="23"/>
      <c r="H293" s="24"/>
      <c r="I293" s="24"/>
      <c r="J293" s="48" t="s">
        <v>480</v>
      </c>
      <c r="K293" s="48"/>
      <c r="L293" s="27" t="s">
        <v>234</v>
      </c>
      <c r="M293" s="24">
        <v>9</v>
      </c>
      <c r="N293" s="24">
        <v>10</v>
      </c>
      <c r="O293" s="23" t="s">
        <v>53</v>
      </c>
      <c r="P293" s="24" t="s">
        <v>92</v>
      </c>
      <c r="Q293" s="25" t="s">
        <v>272</v>
      </c>
      <c r="R293" s="24" t="str">
        <f t="shared" si="267"/>
        <v>0.25</v>
      </c>
      <c r="S293" s="24" t="str">
        <f t="shared" si="263"/>
        <v>-50</v>
      </c>
      <c r="T293" s="24" t="str">
        <f t="shared" si="264"/>
        <v>℃</v>
      </c>
      <c r="U293" s="24" t="str">
        <f t="shared" si="265"/>
        <v>-50</v>
      </c>
      <c r="V293" s="24" t="str">
        <f t="shared" si="266"/>
        <v>120</v>
      </c>
      <c r="W293" s="24">
        <v>0</v>
      </c>
      <c r="X293" s="24">
        <v>0</v>
      </c>
      <c r="Y293" s="33"/>
      <c r="Z293" s="33"/>
      <c r="AA293" s="24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 t="s">
        <v>502</v>
      </c>
      <c r="AO293" s="23"/>
      <c r="AP293" s="23"/>
      <c r="AQ293" s="23"/>
      <c r="AR293" s="5"/>
    </row>
    <row r="294" spans="1:44" ht="42.75" x14ac:dyDescent="0.2">
      <c r="A294" s="23" t="s">
        <v>260</v>
      </c>
      <c r="B294" s="24" t="s">
        <v>573</v>
      </c>
      <c r="C294" s="24" t="s">
        <v>575</v>
      </c>
      <c r="D294" s="24" t="s">
        <v>550</v>
      </c>
      <c r="E294" s="24" t="s">
        <v>19</v>
      </c>
      <c r="F294" s="24">
        <v>1000</v>
      </c>
      <c r="G294" s="23"/>
      <c r="H294" s="24"/>
      <c r="I294" s="24"/>
      <c r="J294" s="48" t="s">
        <v>481</v>
      </c>
      <c r="K294" s="48"/>
      <c r="L294" s="27" t="s">
        <v>235</v>
      </c>
      <c r="M294" s="24">
        <v>15</v>
      </c>
      <c r="N294" s="24">
        <v>6</v>
      </c>
      <c r="O294" s="23" t="s">
        <v>53</v>
      </c>
      <c r="P294" s="24" t="s">
        <v>92</v>
      </c>
      <c r="Q294" s="25" t="s">
        <v>225</v>
      </c>
      <c r="R294" s="24" t="str">
        <f t="shared" si="267"/>
        <v>1</v>
      </c>
      <c r="S294" s="24" t="str">
        <f t="shared" si="263"/>
        <v>0</v>
      </c>
      <c r="T294" s="24" t="str">
        <f t="shared" si="264"/>
        <v>/</v>
      </c>
      <c r="U294" s="24" t="str">
        <f t="shared" si="265"/>
        <v>0</v>
      </c>
      <c r="V294" s="24" t="str">
        <f t="shared" si="266"/>
        <v>8</v>
      </c>
      <c r="W294" s="24">
        <v>0</v>
      </c>
      <c r="X294" s="24">
        <v>0</v>
      </c>
      <c r="Y294" s="33"/>
      <c r="Z294" s="33"/>
      <c r="AA294" s="24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 t="s">
        <v>502</v>
      </c>
      <c r="AO294" s="23"/>
      <c r="AP294" s="23"/>
      <c r="AQ294" s="23"/>
      <c r="AR294" s="5"/>
    </row>
    <row r="295" spans="1:44" ht="42.75" x14ac:dyDescent="0.2">
      <c r="A295" s="23" t="s">
        <v>260</v>
      </c>
      <c r="B295" s="24" t="s">
        <v>573</v>
      </c>
      <c r="C295" s="24" t="s">
        <v>575</v>
      </c>
      <c r="D295" s="24" t="s">
        <v>550</v>
      </c>
      <c r="E295" s="24" t="s">
        <v>19</v>
      </c>
      <c r="F295" s="24">
        <v>1000</v>
      </c>
      <c r="G295" s="23"/>
      <c r="H295" s="24"/>
      <c r="I295" s="24"/>
      <c r="J295" s="48" t="s">
        <v>482</v>
      </c>
      <c r="K295" s="48"/>
      <c r="L295" s="27" t="s">
        <v>236</v>
      </c>
      <c r="M295" s="24">
        <v>31</v>
      </c>
      <c r="N295" s="24">
        <v>10</v>
      </c>
      <c r="O295" s="23" t="s">
        <v>53</v>
      </c>
      <c r="P295" s="24" t="s">
        <v>92</v>
      </c>
      <c r="Q295" s="25" t="s">
        <v>272</v>
      </c>
      <c r="R295" s="24" t="str">
        <f t="shared" si="267"/>
        <v>0.25</v>
      </c>
      <c r="S295" s="24" t="str">
        <f t="shared" ref="S295:S349" si="268">IF(OR(O295="",O295="Enum"), "",IF(ISERROR(FIND("-",Q295,FIND("*",Q295)+2)),IF(ISERROR(FIND("+",Q295,FIND("*",Q295)+2)),"0",IF(FIND("+",Q295,FIND("*",Q295)+2)&lt;FIND("(",Q295,FIND("*",Q295)+2),MID(Q295,FIND("+",Q295,FIND("*",Q295)+2),FIND("(",Q295,FIND("*",Q295)+2)-FIND("+",Q295,FIND("*",Q295)+2)),"0")),IF(FIND("-",Q295,FIND("*",Q295)+2)&lt;FIND("(",Q295,FIND("*",Q295)+2),MID(Q295,FIND("-",Q295,FIND("*",Q295)+2),FIND("(",Q295,FIND("*",Q295)+2)-FIND("-",Q295,FIND("*",Q295)+2)),IF(ISERROR(FIND("+",Q295,FIND("*",Q295)+2)),"0",IF(FIND("+",Q295,FIND("*",Q295)+2)&lt;FIND("(",Q295,FIND("*",Q295)+2),MID(Q295,FIND("+",Q295,FIND("*",Q295)+2),FIND("(",Q295,FIND("*",Q295)+2)-FIND("+",Q295,FIND("*",Q295)+2)),"0")))))</f>
        <v>-50</v>
      </c>
      <c r="T295" s="24" t="str">
        <f t="shared" ref="T295:T349" si="269" xml:space="preserve"> IF(OR(O295="",O295="Enum"),"", MID(Q295,FIND("(",Q295)+1,FIND(")",Q295)-FIND("(",Q295)-1))</f>
        <v>℃</v>
      </c>
      <c r="U295" s="24" t="str">
        <f t="shared" ref="U295:U349" si="270">IF(OR(O295="",O295="Enum"),"", MID(Q295,FIND("{",Q295)+1,FIND(",",Q295)-FIND("{",Q295)-1))</f>
        <v>-50</v>
      </c>
      <c r="V295" s="24" t="str">
        <f t="shared" ref="V295:V349" si="271">IF(OR(O295="",O295="Enum"),"",MID(Q295,FIND(",",Q295)+1,FIND("}",Q295)-FIND(",",Q295)-1))</f>
        <v>120</v>
      </c>
      <c r="W295" s="24">
        <v>0</v>
      </c>
      <c r="X295" s="24">
        <v>0</v>
      </c>
      <c r="Y295" s="33"/>
      <c r="Z295" s="33"/>
      <c r="AA295" s="24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 t="s">
        <v>502</v>
      </c>
      <c r="AO295" s="23"/>
      <c r="AP295" s="23"/>
      <c r="AQ295" s="23"/>
      <c r="AR295" s="5"/>
    </row>
    <row r="296" spans="1:44" ht="42.75" x14ac:dyDescent="0.2">
      <c r="A296" s="23" t="s">
        <v>260</v>
      </c>
      <c r="B296" s="24" t="s">
        <v>573</v>
      </c>
      <c r="C296" s="24" t="s">
        <v>575</v>
      </c>
      <c r="D296" s="24" t="s">
        <v>550</v>
      </c>
      <c r="E296" s="24" t="s">
        <v>19</v>
      </c>
      <c r="F296" s="24">
        <v>1000</v>
      </c>
      <c r="G296" s="23"/>
      <c r="H296" s="24"/>
      <c r="I296" s="24"/>
      <c r="J296" s="48" t="s">
        <v>483</v>
      </c>
      <c r="K296" s="48"/>
      <c r="L296" s="27" t="s">
        <v>237</v>
      </c>
      <c r="M296" s="24">
        <v>37</v>
      </c>
      <c r="N296" s="24">
        <v>10</v>
      </c>
      <c r="O296" s="23" t="s">
        <v>53</v>
      </c>
      <c r="P296" s="24" t="s">
        <v>92</v>
      </c>
      <c r="Q296" s="25" t="s">
        <v>272</v>
      </c>
      <c r="R296" s="24" t="str">
        <f t="shared" si="267"/>
        <v>0.25</v>
      </c>
      <c r="S296" s="24" t="str">
        <f t="shared" si="268"/>
        <v>-50</v>
      </c>
      <c r="T296" s="24" t="str">
        <f t="shared" si="269"/>
        <v>℃</v>
      </c>
      <c r="U296" s="24" t="str">
        <f t="shared" si="270"/>
        <v>-50</v>
      </c>
      <c r="V296" s="24" t="str">
        <f t="shared" si="271"/>
        <v>120</v>
      </c>
      <c r="W296" s="24">
        <v>0</v>
      </c>
      <c r="X296" s="24">
        <v>0</v>
      </c>
      <c r="Y296" s="33"/>
      <c r="Z296" s="33"/>
      <c r="AA296" s="24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 t="s">
        <v>502</v>
      </c>
      <c r="AO296" s="23"/>
      <c r="AP296" s="23"/>
      <c r="AQ296" s="23"/>
      <c r="AR296" s="5"/>
    </row>
    <row r="297" spans="1:44" ht="42.75" x14ac:dyDescent="0.2">
      <c r="A297" s="23" t="s">
        <v>260</v>
      </c>
      <c r="B297" s="24" t="s">
        <v>573</v>
      </c>
      <c r="C297" s="24" t="s">
        <v>575</v>
      </c>
      <c r="D297" s="24" t="s">
        <v>550</v>
      </c>
      <c r="E297" s="24" t="s">
        <v>19</v>
      </c>
      <c r="F297" s="24">
        <v>1000</v>
      </c>
      <c r="G297" s="23"/>
      <c r="H297" s="24"/>
      <c r="I297" s="24"/>
      <c r="J297" s="48" t="s">
        <v>484</v>
      </c>
      <c r="K297" s="48"/>
      <c r="L297" s="27" t="s">
        <v>238</v>
      </c>
      <c r="M297" s="24">
        <v>43</v>
      </c>
      <c r="N297" s="24">
        <v>10</v>
      </c>
      <c r="O297" s="23" t="s">
        <v>53</v>
      </c>
      <c r="P297" s="24" t="s">
        <v>92</v>
      </c>
      <c r="Q297" s="25" t="s">
        <v>272</v>
      </c>
      <c r="R297" s="24" t="str">
        <f t="shared" ref="R297:R351" si="272">IF(OR(O297="",O297="Enum"),"",MID(Q297,FIND("*",Q297)+1,IF(ISERROR(FIND("+",Q297,FIND("*",Q297)+2)),IF(ISERROR(FIND("-",Q297,FIND("*",Q297)+2)),IF(ISERROR(FIND("(",Q297,FIND("*",Q297)+2)),"Error",FIND("(",Q297,FIND("*",Q297)+2)-FIND("*",Q297)-1),IF(FIND("-",Q297,FIND("*",Q297)+2)&lt;FIND("(",Q297,FIND("*",Q297)+2),FIND("-",Q297,FIND("*",Q297)+2)-FIND("*",Q297)-1,FIND("(",Q297,FIND("*",Q297)+2)-FIND("*",Q297)-1)),IF(FIND("+",Q297,FIND("*",Q297)+2)&lt;FIND("(",Q297,FIND("*",Q297)+2),FIND("+",Q297,FIND("*",Q297)+2)-FIND("*",Q297)-1,IF(ISERROR(FIND("-",Q297,FIND("*",Q297)+2)),IF(ISERROR(FIND("(",Q297,FIND("*",Q297)+2)),"Error",FIND("(",Q297,FIND("*",Q297)+2)-FIND("*",Q297)-1),IF(FIND("-",Q297,FIND("*",Q297)+2)&lt;FIND("(",Q297,FIND("*",Q297)+2),FIND("-",Q297,FIND("*",Q297)+2)-FIND("*",Q297)-1,FIND("(",Q297,FIND("*",Q297)+2)-FIND("*",Q297)-1))))))</f>
        <v>0.25</v>
      </c>
      <c r="S297" s="24" t="str">
        <f t="shared" si="268"/>
        <v>-50</v>
      </c>
      <c r="T297" s="24" t="str">
        <f t="shared" si="269"/>
        <v>℃</v>
      </c>
      <c r="U297" s="24" t="str">
        <f t="shared" si="270"/>
        <v>-50</v>
      </c>
      <c r="V297" s="24" t="str">
        <f t="shared" si="271"/>
        <v>120</v>
      </c>
      <c r="W297" s="24">
        <v>0</v>
      </c>
      <c r="X297" s="24">
        <v>0</v>
      </c>
      <c r="Y297" s="33"/>
      <c r="Z297" s="33"/>
      <c r="AA297" s="24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 t="s">
        <v>502</v>
      </c>
      <c r="AO297" s="23"/>
      <c r="AP297" s="23"/>
      <c r="AQ297" s="23"/>
      <c r="AR297" s="5"/>
    </row>
    <row r="298" spans="1:44" ht="42.75" x14ac:dyDescent="0.2">
      <c r="A298" s="23" t="s">
        <v>260</v>
      </c>
      <c r="B298" s="24" t="s">
        <v>573</v>
      </c>
      <c r="C298" s="24" t="s">
        <v>575</v>
      </c>
      <c r="D298" s="24" t="s">
        <v>550</v>
      </c>
      <c r="E298" s="24" t="s">
        <v>19</v>
      </c>
      <c r="F298" s="24">
        <v>1000</v>
      </c>
      <c r="G298" s="23"/>
      <c r="H298" s="24"/>
      <c r="I298" s="24"/>
      <c r="J298" s="48" t="s">
        <v>485</v>
      </c>
      <c r="K298" s="48"/>
      <c r="L298" s="27" t="s">
        <v>239</v>
      </c>
      <c r="M298" s="24">
        <v>49</v>
      </c>
      <c r="N298" s="24">
        <v>10</v>
      </c>
      <c r="O298" s="23" t="s">
        <v>53</v>
      </c>
      <c r="P298" s="24" t="s">
        <v>92</v>
      </c>
      <c r="Q298" s="25" t="s">
        <v>272</v>
      </c>
      <c r="R298" s="24" t="str">
        <f t="shared" si="272"/>
        <v>0.25</v>
      </c>
      <c r="S298" s="24" t="str">
        <f t="shared" si="268"/>
        <v>-50</v>
      </c>
      <c r="T298" s="24" t="str">
        <f t="shared" si="269"/>
        <v>℃</v>
      </c>
      <c r="U298" s="24" t="str">
        <f t="shared" si="270"/>
        <v>-50</v>
      </c>
      <c r="V298" s="24" t="str">
        <f t="shared" si="271"/>
        <v>120</v>
      </c>
      <c r="W298" s="24">
        <v>0</v>
      </c>
      <c r="X298" s="24">
        <v>0</v>
      </c>
      <c r="Y298" s="33"/>
      <c r="Z298" s="33"/>
      <c r="AA298" s="24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 t="s">
        <v>502</v>
      </c>
      <c r="AO298" s="23"/>
      <c r="AP298" s="23"/>
      <c r="AQ298" s="23"/>
      <c r="AR298" s="5"/>
    </row>
    <row r="299" spans="1:44" ht="42.75" x14ac:dyDescent="0.2">
      <c r="A299" s="23" t="s">
        <v>260</v>
      </c>
      <c r="B299" s="24" t="s">
        <v>573</v>
      </c>
      <c r="C299" s="24" t="s">
        <v>574</v>
      </c>
      <c r="D299" s="24" t="s">
        <v>551</v>
      </c>
      <c r="E299" s="24" t="s">
        <v>19</v>
      </c>
      <c r="F299" s="24">
        <v>1000</v>
      </c>
      <c r="G299" s="23"/>
      <c r="H299" s="24"/>
      <c r="I299" s="24"/>
      <c r="J299" s="48" t="s">
        <v>486</v>
      </c>
      <c r="K299" s="48"/>
      <c r="L299" s="27" t="s">
        <v>121</v>
      </c>
      <c r="M299" s="24">
        <v>7</v>
      </c>
      <c r="N299" s="24">
        <v>32</v>
      </c>
      <c r="O299" s="23" t="s">
        <v>53</v>
      </c>
      <c r="P299" s="24" t="s">
        <v>92</v>
      </c>
      <c r="Q299" s="25" t="s">
        <v>241</v>
      </c>
      <c r="R299" s="24" t="str">
        <f t="shared" si="272"/>
        <v>1</v>
      </c>
      <c r="S299" s="24" t="str">
        <f t="shared" si="268"/>
        <v>0</v>
      </c>
      <c r="T299" s="24" t="str">
        <f t="shared" si="269"/>
        <v>Ah</v>
      </c>
      <c r="U299" s="24" t="str">
        <f t="shared" si="270"/>
        <v>0</v>
      </c>
      <c r="V299" s="24" t="str">
        <f t="shared" si="271"/>
        <v>4294967295</v>
      </c>
      <c r="W299" s="24">
        <v>0</v>
      </c>
      <c r="X299" s="24">
        <v>0</v>
      </c>
      <c r="Y299" s="33"/>
      <c r="Z299" s="33"/>
      <c r="AA299" s="24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 t="s">
        <v>502</v>
      </c>
      <c r="AO299" s="23"/>
      <c r="AP299" s="23"/>
      <c r="AQ299" s="23"/>
      <c r="AR299" s="5"/>
    </row>
    <row r="300" spans="1:44" ht="42.75" x14ac:dyDescent="0.2">
      <c r="A300" s="23" t="s">
        <v>260</v>
      </c>
      <c r="B300" s="24" t="s">
        <v>573</v>
      </c>
      <c r="C300" s="24" t="s">
        <v>574</v>
      </c>
      <c r="D300" s="24" t="s">
        <v>551</v>
      </c>
      <c r="E300" s="24" t="s">
        <v>19</v>
      </c>
      <c r="F300" s="24">
        <v>1000</v>
      </c>
      <c r="G300" s="23"/>
      <c r="H300" s="24"/>
      <c r="I300" s="24"/>
      <c r="J300" s="48" t="s">
        <v>487</v>
      </c>
      <c r="K300" s="48"/>
      <c r="L300" s="27" t="s">
        <v>240</v>
      </c>
      <c r="M300" s="24">
        <v>39</v>
      </c>
      <c r="N300" s="24">
        <v>32</v>
      </c>
      <c r="O300" s="23" t="s">
        <v>53</v>
      </c>
      <c r="P300" s="24" t="s">
        <v>92</v>
      </c>
      <c r="Q300" s="25" t="s">
        <v>242</v>
      </c>
      <c r="R300" s="24" t="str">
        <f t="shared" si="272"/>
        <v>1</v>
      </c>
      <c r="S300" s="24" t="str">
        <f t="shared" si="268"/>
        <v>0</v>
      </c>
      <c r="T300" s="24" t="str">
        <f t="shared" si="269"/>
        <v>/</v>
      </c>
      <c r="U300" s="24" t="str">
        <f t="shared" si="270"/>
        <v>0</v>
      </c>
      <c r="V300" s="24" t="str">
        <f t="shared" si="271"/>
        <v>4294967295</v>
      </c>
      <c r="W300" s="24">
        <v>0</v>
      </c>
      <c r="X300" s="24">
        <v>0</v>
      </c>
      <c r="Y300" s="33"/>
      <c r="Z300" s="33"/>
      <c r="AA300" s="24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 t="s">
        <v>502</v>
      </c>
      <c r="AO300" s="23"/>
      <c r="AP300" s="23"/>
      <c r="AQ300" s="23"/>
      <c r="AR300" s="5"/>
    </row>
    <row r="301" spans="1:44" ht="14.25" x14ac:dyDescent="0.2">
      <c r="A301" s="23" t="s">
        <v>260</v>
      </c>
      <c r="B301" s="24" t="s">
        <v>573</v>
      </c>
      <c r="C301" s="24"/>
      <c r="D301" s="24"/>
      <c r="E301" s="24"/>
      <c r="F301" s="24"/>
      <c r="G301" s="23"/>
      <c r="H301" s="24"/>
      <c r="I301" s="24"/>
      <c r="J301" s="48"/>
      <c r="K301" s="48"/>
      <c r="L301" s="27"/>
      <c r="M301" s="24"/>
      <c r="N301" s="24"/>
      <c r="O301" s="23" t="s">
        <v>36</v>
      </c>
      <c r="P301" s="24" t="s">
        <v>92</v>
      </c>
      <c r="Q301" s="23"/>
      <c r="R301" s="24" t="str">
        <f t="shared" si="272"/>
        <v/>
      </c>
      <c r="S301" s="24" t="str">
        <f t="shared" si="268"/>
        <v/>
      </c>
      <c r="T301" s="24" t="str">
        <f t="shared" si="269"/>
        <v/>
      </c>
      <c r="U301" s="24" t="str">
        <f t="shared" si="270"/>
        <v/>
      </c>
      <c r="V301" s="24" t="str">
        <f t="shared" si="271"/>
        <v/>
      </c>
      <c r="W301" s="24"/>
      <c r="X301" s="24"/>
      <c r="Y301" s="33"/>
      <c r="Z301" s="33"/>
      <c r="AA301" s="24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 t="s">
        <v>502</v>
      </c>
      <c r="AO301" s="23"/>
      <c r="AP301" s="23"/>
      <c r="AQ301" s="23"/>
      <c r="AR301" s="5"/>
    </row>
    <row r="302" spans="1:44" ht="167.25" customHeight="1" x14ac:dyDescent="0.2">
      <c r="A302" s="23" t="s">
        <v>260</v>
      </c>
      <c r="B302" s="24" t="s">
        <v>573</v>
      </c>
      <c r="C302" s="24" t="s">
        <v>584</v>
      </c>
      <c r="D302" s="24" t="s">
        <v>552</v>
      </c>
      <c r="E302" s="24" t="s">
        <v>553</v>
      </c>
      <c r="F302" s="24" t="s">
        <v>554</v>
      </c>
      <c r="G302" s="23"/>
      <c r="H302" s="24"/>
      <c r="I302" s="24"/>
      <c r="J302" s="48" t="s">
        <v>488</v>
      </c>
      <c r="K302" s="48"/>
      <c r="L302" s="27" t="s">
        <v>121</v>
      </c>
      <c r="M302" s="24">
        <v>7</v>
      </c>
      <c r="N302" s="24">
        <v>32</v>
      </c>
      <c r="O302" s="23" t="s">
        <v>36</v>
      </c>
      <c r="P302" s="24" t="s">
        <v>92</v>
      </c>
      <c r="Q302" s="25" t="s">
        <v>555</v>
      </c>
      <c r="R302" s="24" t="str">
        <f t="shared" si="272"/>
        <v/>
      </c>
      <c r="S302" s="24" t="str">
        <f t="shared" si="268"/>
        <v/>
      </c>
      <c r="T302" s="24" t="str">
        <f t="shared" si="269"/>
        <v/>
      </c>
      <c r="U302" s="24" t="str">
        <f t="shared" si="270"/>
        <v/>
      </c>
      <c r="V302" s="24" t="str">
        <f t="shared" si="271"/>
        <v/>
      </c>
      <c r="W302" s="24"/>
      <c r="X302" s="24"/>
      <c r="Y302" s="33"/>
      <c r="Z302" s="33"/>
      <c r="AA302" s="24" t="s">
        <v>583</v>
      </c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 t="s">
        <v>502</v>
      </c>
      <c r="AO302" s="23"/>
      <c r="AP302" s="23"/>
      <c r="AQ302" s="23"/>
      <c r="AR302" s="5"/>
    </row>
    <row r="303" spans="1:44" s="7" customFormat="1" ht="71.25" x14ac:dyDescent="0.2">
      <c r="A303" s="23" t="s">
        <v>260</v>
      </c>
      <c r="B303" s="24" t="s">
        <v>55</v>
      </c>
      <c r="C303" s="24" t="s">
        <v>244</v>
      </c>
      <c r="D303" s="24" t="s">
        <v>245</v>
      </c>
      <c r="E303" s="24" t="s">
        <v>19</v>
      </c>
      <c r="F303" s="24">
        <v>50</v>
      </c>
      <c r="G303" s="23"/>
      <c r="H303" s="24"/>
      <c r="I303" s="24"/>
      <c r="J303" s="48" t="s">
        <v>489</v>
      </c>
      <c r="K303" s="48"/>
      <c r="L303" s="27" t="s">
        <v>246</v>
      </c>
      <c r="M303" s="24">
        <v>2</v>
      </c>
      <c r="N303" s="24">
        <v>3</v>
      </c>
      <c r="O303" s="23" t="s">
        <v>36</v>
      </c>
      <c r="P303" s="24" t="s">
        <v>92</v>
      </c>
      <c r="Q303" s="25" t="s">
        <v>247</v>
      </c>
      <c r="R303" s="24" t="str">
        <f t="shared" si="272"/>
        <v/>
      </c>
      <c r="S303" s="24" t="str">
        <f t="shared" si="268"/>
        <v/>
      </c>
      <c r="T303" s="24" t="str">
        <f t="shared" si="269"/>
        <v/>
      </c>
      <c r="U303" s="24" t="str">
        <f t="shared" si="270"/>
        <v/>
      </c>
      <c r="V303" s="24" t="str">
        <f t="shared" si="271"/>
        <v/>
      </c>
      <c r="W303" s="24"/>
      <c r="X303" s="24"/>
      <c r="Y303" s="33"/>
      <c r="Z303" s="33"/>
      <c r="AA303" s="24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 t="s">
        <v>556</v>
      </c>
      <c r="AL303" s="23" t="s">
        <v>556</v>
      </c>
      <c r="AM303" s="23"/>
      <c r="AN303" s="23"/>
      <c r="AO303" s="23"/>
      <c r="AP303" s="23"/>
      <c r="AQ303" s="23"/>
      <c r="AR303" s="5"/>
    </row>
    <row r="304" spans="1:44" ht="160.5" customHeight="1" x14ac:dyDescent="0.2">
      <c r="A304" s="23" t="s">
        <v>260</v>
      </c>
      <c r="B304" s="24" t="s">
        <v>55</v>
      </c>
      <c r="C304" s="24" t="s">
        <v>244</v>
      </c>
      <c r="D304" s="24" t="s">
        <v>245</v>
      </c>
      <c r="E304" s="24" t="s">
        <v>19</v>
      </c>
      <c r="F304" s="24">
        <v>50</v>
      </c>
      <c r="G304" s="23"/>
      <c r="H304" s="24"/>
      <c r="I304" s="24"/>
      <c r="J304" s="48" t="s">
        <v>490</v>
      </c>
      <c r="K304" s="48"/>
      <c r="L304" s="27" t="s">
        <v>248</v>
      </c>
      <c r="M304" s="24">
        <v>6</v>
      </c>
      <c r="N304" s="24">
        <v>4</v>
      </c>
      <c r="O304" s="23" t="s">
        <v>36</v>
      </c>
      <c r="P304" s="24" t="s">
        <v>92</v>
      </c>
      <c r="Q304" s="29" t="s">
        <v>273</v>
      </c>
      <c r="R304" s="24" t="str">
        <f t="shared" si="272"/>
        <v/>
      </c>
      <c r="S304" s="24" t="str">
        <f t="shared" si="268"/>
        <v/>
      </c>
      <c r="T304" s="24" t="str">
        <f t="shared" si="269"/>
        <v/>
      </c>
      <c r="U304" s="24" t="str">
        <f t="shared" si="270"/>
        <v/>
      </c>
      <c r="V304" s="24" t="str">
        <f t="shared" si="271"/>
        <v/>
      </c>
      <c r="W304" s="24"/>
      <c r="X304" s="24"/>
      <c r="Y304" s="33"/>
      <c r="Z304" s="33"/>
      <c r="AA304" s="24"/>
      <c r="AB304" s="23"/>
      <c r="AC304" s="23"/>
      <c r="AD304" s="23"/>
      <c r="AE304" s="23"/>
      <c r="AF304" s="23"/>
      <c r="AG304" s="23"/>
      <c r="AH304" s="23"/>
      <c r="AI304" s="23"/>
      <c r="AJ304" s="23" t="s">
        <v>556</v>
      </c>
      <c r="AK304" s="23" t="s">
        <v>556</v>
      </c>
      <c r="AL304" s="23" t="s">
        <v>556</v>
      </c>
      <c r="AM304" s="23"/>
      <c r="AN304" s="23"/>
      <c r="AO304" s="23"/>
      <c r="AP304" s="30" t="s">
        <v>274</v>
      </c>
      <c r="AQ304" s="23"/>
      <c r="AR304" s="5"/>
    </row>
    <row r="305" spans="1:44" ht="28.5" x14ac:dyDescent="0.2">
      <c r="A305" s="23" t="s">
        <v>260</v>
      </c>
      <c r="B305" s="24" t="s">
        <v>55</v>
      </c>
      <c r="C305" s="24" t="s">
        <v>244</v>
      </c>
      <c r="D305" s="24" t="s">
        <v>245</v>
      </c>
      <c r="E305" s="24" t="s">
        <v>19</v>
      </c>
      <c r="F305" s="24">
        <v>50</v>
      </c>
      <c r="G305" s="23"/>
      <c r="H305" s="24"/>
      <c r="I305" s="24"/>
      <c r="J305" s="48" t="s">
        <v>491</v>
      </c>
      <c r="K305" s="48"/>
      <c r="L305" s="27" t="s">
        <v>167</v>
      </c>
      <c r="M305" s="24">
        <v>7</v>
      </c>
      <c r="N305" s="24">
        <v>1</v>
      </c>
      <c r="O305" s="23" t="s">
        <v>36</v>
      </c>
      <c r="P305" s="24" t="s">
        <v>92</v>
      </c>
      <c r="Q305" s="25" t="s">
        <v>275</v>
      </c>
      <c r="R305" s="24" t="str">
        <f t="shared" si="272"/>
        <v/>
      </c>
      <c r="S305" s="24" t="str">
        <f t="shared" si="268"/>
        <v/>
      </c>
      <c r="T305" s="24" t="str">
        <f t="shared" si="269"/>
        <v/>
      </c>
      <c r="U305" s="24" t="str">
        <f t="shared" si="270"/>
        <v/>
      </c>
      <c r="V305" s="24" t="str">
        <f t="shared" si="271"/>
        <v/>
      </c>
      <c r="W305" s="24"/>
      <c r="X305" s="24"/>
      <c r="Y305" s="33"/>
      <c r="Z305" s="33"/>
      <c r="AA305" s="24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 t="s">
        <v>556</v>
      </c>
      <c r="AL305" s="23" t="s">
        <v>556</v>
      </c>
      <c r="AM305" s="23"/>
      <c r="AN305" s="23"/>
      <c r="AO305" s="23"/>
      <c r="AP305" s="23"/>
      <c r="AQ305" s="23"/>
      <c r="AR305" s="5"/>
    </row>
    <row r="306" spans="1:44" ht="57" x14ac:dyDescent="0.2">
      <c r="A306" s="23" t="s">
        <v>260</v>
      </c>
      <c r="B306" s="24" t="s">
        <v>55</v>
      </c>
      <c r="C306" s="24" t="s">
        <v>244</v>
      </c>
      <c r="D306" s="24" t="s">
        <v>245</v>
      </c>
      <c r="E306" s="24" t="s">
        <v>19</v>
      </c>
      <c r="F306" s="24">
        <v>50</v>
      </c>
      <c r="G306" s="23"/>
      <c r="H306" s="24"/>
      <c r="I306" s="24"/>
      <c r="J306" s="48" t="s">
        <v>492</v>
      </c>
      <c r="K306" s="48"/>
      <c r="L306" s="27" t="s">
        <v>249</v>
      </c>
      <c r="M306" s="24">
        <v>9</v>
      </c>
      <c r="N306" s="24">
        <v>2</v>
      </c>
      <c r="O306" s="23" t="s">
        <v>36</v>
      </c>
      <c r="P306" s="24" t="s">
        <v>92</v>
      </c>
      <c r="Q306" s="25" t="s">
        <v>276</v>
      </c>
      <c r="R306" s="24" t="str">
        <f t="shared" si="272"/>
        <v/>
      </c>
      <c r="S306" s="24" t="str">
        <f t="shared" si="268"/>
        <v/>
      </c>
      <c r="T306" s="24" t="str">
        <f t="shared" si="269"/>
        <v/>
      </c>
      <c r="U306" s="24" t="str">
        <f t="shared" si="270"/>
        <v/>
      </c>
      <c r="V306" s="24" t="str">
        <f t="shared" si="271"/>
        <v/>
      </c>
      <c r="W306" s="24"/>
      <c r="X306" s="24"/>
      <c r="Y306" s="33"/>
      <c r="Z306" s="33"/>
      <c r="AA306" s="24"/>
      <c r="AB306" s="23"/>
      <c r="AC306" s="23"/>
      <c r="AD306" s="23"/>
      <c r="AE306" s="23"/>
      <c r="AF306" s="23"/>
      <c r="AG306" s="23"/>
      <c r="AH306" s="23"/>
      <c r="AI306" s="23" t="s">
        <v>556</v>
      </c>
      <c r="AJ306" s="23"/>
      <c r="AK306" s="23" t="s">
        <v>556</v>
      </c>
      <c r="AL306" s="23" t="s">
        <v>556</v>
      </c>
      <c r="AM306" s="23"/>
      <c r="AN306" s="23"/>
      <c r="AO306" s="23"/>
      <c r="AP306" s="23"/>
      <c r="AQ306" s="23"/>
      <c r="AR306" s="5"/>
    </row>
    <row r="307" spans="1:44" ht="57" x14ac:dyDescent="0.2">
      <c r="A307" s="23" t="s">
        <v>260</v>
      </c>
      <c r="B307" s="24" t="s">
        <v>55</v>
      </c>
      <c r="C307" s="24" t="s">
        <v>244</v>
      </c>
      <c r="D307" s="24" t="s">
        <v>245</v>
      </c>
      <c r="E307" s="24" t="s">
        <v>19</v>
      </c>
      <c r="F307" s="24">
        <v>50</v>
      </c>
      <c r="G307" s="23"/>
      <c r="H307" s="24"/>
      <c r="I307" s="24"/>
      <c r="J307" s="48" t="s">
        <v>493</v>
      </c>
      <c r="K307" s="48"/>
      <c r="L307" s="27" t="s">
        <v>250</v>
      </c>
      <c r="M307" s="24">
        <v>11</v>
      </c>
      <c r="N307" s="24">
        <v>2</v>
      </c>
      <c r="O307" s="23" t="s">
        <v>36</v>
      </c>
      <c r="P307" s="24" t="s">
        <v>92</v>
      </c>
      <c r="Q307" s="25" t="s">
        <v>277</v>
      </c>
      <c r="R307" s="24" t="str">
        <f t="shared" si="272"/>
        <v/>
      </c>
      <c r="S307" s="24" t="str">
        <f t="shared" si="268"/>
        <v/>
      </c>
      <c r="T307" s="24" t="str">
        <f t="shared" si="269"/>
        <v/>
      </c>
      <c r="U307" s="24" t="str">
        <f t="shared" si="270"/>
        <v/>
      </c>
      <c r="V307" s="24" t="str">
        <f t="shared" si="271"/>
        <v/>
      </c>
      <c r="W307" s="24"/>
      <c r="X307" s="24"/>
      <c r="Y307" s="33"/>
      <c r="Z307" s="33"/>
      <c r="AA307" s="24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 t="s">
        <v>556</v>
      </c>
      <c r="AL307" s="23" t="s">
        <v>556</v>
      </c>
      <c r="AM307" s="23"/>
      <c r="AN307" s="23"/>
      <c r="AO307" s="23"/>
      <c r="AP307" s="23"/>
      <c r="AQ307" s="23"/>
      <c r="AR307" s="5"/>
    </row>
    <row r="308" spans="1:44" ht="28.5" x14ac:dyDescent="0.2">
      <c r="A308" s="23" t="s">
        <v>260</v>
      </c>
      <c r="B308" s="24" t="s">
        <v>55</v>
      </c>
      <c r="C308" s="24" t="s">
        <v>244</v>
      </c>
      <c r="D308" s="24" t="s">
        <v>245</v>
      </c>
      <c r="E308" s="24" t="s">
        <v>19</v>
      </c>
      <c r="F308" s="24">
        <v>50</v>
      </c>
      <c r="G308" s="23"/>
      <c r="H308" s="24"/>
      <c r="I308" s="24"/>
      <c r="J308" s="48" t="s">
        <v>494</v>
      </c>
      <c r="K308" s="48"/>
      <c r="L308" s="27" t="s">
        <v>251</v>
      </c>
      <c r="M308" s="24">
        <v>12</v>
      </c>
      <c r="N308" s="24">
        <v>1</v>
      </c>
      <c r="O308" s="23" t="s">
        <v>36</v>
      </c>
      <c r="P308" s="24" t="s">
        <v>92</v>
      </c>
      <c r="Q308" s="25" t="s">
        <v>278</v>
      </c>
      <c r="R308" s="24" t="str">
        <f t="shared" si="272"/>
        <v/>
      </c>
      <c r="S308" s="24" t="str">
        <f t="shared" si="268"/>
        <v/>
      </c>
      <c r="T308" s="24" t="str">
        <f t="shared" si="269"/>
        <v/>
      </c>
      <c r="U308" s="24" t="str">
        <f t="shared" si="270"/>
        <v/>
      </c>
      <c r="V308" s="24" t="str">
        <f t="shared" si="271"/>
        <v/>
      </c>
      <c r="W308" s="24"/>
      <c r="X308" s="24"/>
      <c r="Y308" s="33"/>
      <c r="Z308" s="33"/>
      <c r="AA308" s="24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 t="s">
        <v>556</v>
      </c>
      <c r="AL308" s="23" t="s">
        <v>556</v>
      </c>
      <c r="AM308" s="23"/>
      <c r="AN308" s="23"/>
      <c r="AO308" s="23"/>
      <c r="AP308" s="23"/>
      <c r="AQ308" s="23"/>
      <c r="AR308" s="5"/>
    </row>
    <row r="309" spans="1:44" ht="28.5" x14ac:dyDescent="0.2">
      <c r="A309" s="23" t="s">
        <v>260</v>
      </c>
      <c r="B309" s="24" t="s">
        <v>55</v>
      </c>
      <c r="C309" s="24" t="s">
        <v>244</v>
      </c>
      <c r="D309" s="24" t="s">
        <v>245</v>
      </c>
      <c r="E309" s="24" t="s">
        <v>19</v>
      </c>
      <c r="F309" s="24">
        <v>50</v>
      </c>
      <c r="G309" s="23"/>
      <c r="H309" s="24"/>
      <c r="I309" s="24"/>
      <c r="J309" s="48" t="s">
        <v>495</v>
      </c>
      <c r="K309" s="48"/>
      <c r="L309" s="27" t="s">
        <v>252</v>
      </c>
      <c r="M309" s="24">
        <v>16</v>
      </c>
      <c r="N309" s="24">
        <v>1</v>
      </c>
      <c r="O309" s="23" t="s">
        <v>36</v>
      </c>
      <c r="P309" s="24" t="s">
        <v>92</v>
      </c>
      <c r="Q309" s="25" t="s">
        <v>279</v>
      </c>
      <c r="R309" s="24" t="str">
        <f t="shared" si="272"/>
        <v/>
      </c>
      <c r="S309" s="24" t="str">
        <f t="shared" si="268"/>
        <v/>
      </c>
      <c r="T309" s="24" t="str">
        <f t="shared" si="269"/>
        <v/>
      </c>
      <c r="U309" s="24" t="str">
        <f t="shared" si="270"/>
        <v/>
      </c>
      <c r="V309" s="24" t="str">
        <f t="shared" si="271"/>
        <v/>
      </c>
      <c r="W309" s="24"/>
      <c r="X309" s="24"/>
      <c r="Y309" s="33"/>
      <c r="Z309" s="33"/>
      <c r="AA309" s="24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 t="s">
        <v>556</v>
      </c>
      <c r="AL309" s="23" t="s">
        <v>556</v>
      </c>
      <c r="AM309" s="23"/>
      <c r="AN309" s="23"/>
      <c r="AO309" s="23"/>
      <c r="AP309" s="23"/>
      <c r="AQ309" s="23"/>
      <c r="AR309" s="5"/>
    </row>
    <row r="310" spans="1:44" ht="42.75" x14ac:dyDescent="0.2">
      <c r="A310" s="23" t="s">
        <v>260</v>
      </c>
      <c r="B310" s="24" t="s">
        <v>55</v>
      </c>
      <c r="C310" s="24" t="s">
        <v>244</v>
      </c>
      <c r="D310" s="24" t="s">
        <v>245</v>
      </c>
      <c r="E310" s="24" t="s">
        <v>19</v>
      </c>
      <c r="F310" s="24">
        <v>50</v>
      </c>
      <c r="G310" s="23"/>
      <c r="H310" s="24"/>
      <c r="I310" s="24"/>
      <c r="J310" s="48" t="s">
        <v>496</v>
      </c>
      <c r="K310" s="48"/>
      <c r="L310" s="27" t="s">
        <v>253</v>
      </c>
      <c r="M310" s="24">
        <v>23</v>
      </c>
      <c r="N310" s="24">
        <v>7</v>
      </c>
      <c r="O310" s="23" t="s">
        <v>53</v>
      </c>
      <c r="P310" s="24" t="s">
        <v>92</v>
      </c>
      <c r="Q310" s="25" t="s">
        <v>254</v>
      </c>
      <c r="R310" s="24" t="str">
        <f t="shared" si="272"/>
        <v>1</v>
      </c>
      <c r="S310" s="24" t="str">
        <f t="shared" si="268"/>
        <v>0</v>
      </c>
      <c r="T310" s="24" t="str">
        <f t="shared" si="269"/>
        <v>/</v>
      </c>
      <c r="U310" s="24" t="str">
        <f t="shared" si="270"/>
        <v>0</v>
      </c>
      <c r="V310" s="24" t="str">
        <f t="shared" si="271"/>
        <v>100</v>
      </c>
      <c r="W310" s="24"/>
      <c r="X310" s="24"/>
      <c r="Y310" s="33"/>
      <c r="Z310" s="33"/>
      <c r="AA310" s="24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 t="s">
        <v>556</v>
      </c>
      <c r="AL310" s="23" t="s">
        <v>556</v>
      </c>
      <c r="AM310" s="23"/>
      <c r="AN310" s="23"/>
      <c r="AO310" s="23"/>
      <c r="AP310" s="23"/>
      <c r="AQ310" s="23"/>
      <c r="AR310" s="5"/>
    </row>
    <row r="311" spans="1:44" ht="42.75" x14ac:dyDescent="0.2">
      <c r="A311" s="23" t="s">
        <v>260</v>
      </c>
      <c r="B311" s="24" t="s">
        <v>55</v>
      </c>
      <c r="C311" s="24" t="s">
        <v>244</v>
      </c>
      <c r="D311" s="24" t="s">
        <v>245</v>
      </c>
      <c r="E311" s="24" t="s">
        <v>19</v>
      </c>
      <c r="F311" s="24">
        <v>50</v>
      </c>
      <c r="G311" s="23"/>
      <c r="H311" s="24"/>
      <c r="I311" s="24"/>
      <c r="J311" s="48" t="s">
        <v>497</v>
      </c>
      <c r="K311" s="48"/>
      <c r="L311" s="27" t="s">
        <v>255</v>
      </c>
      <c r="M311" s="24">
        <v>31</v>
      </c>
      <c r="N311" s="24">
        <v>8</v>
      </c>
      <c r="O311" s="23" t="s">
        <v>53</v>
      </c>
      <c r="P311" s="24" t="s">
        <v>92</v>
      </c>
      <c r="Q311" s="25" t="s">
        <v>256</v>
      </c>
      <c r="R311" s="24" t="str">
        <f t="shared" si="272"/>
        <v>100</v>
      </c>
      <c r="S311" s="24" t="str">
        <f t="shared" si="268"/>
        <v>0</v>
      </c>
      <c r="T311" s="24" t="str">
        <f t="shared" si="269"/>
        <v>W</v>
      </c>
      <c r="U311" s="24" t="str">
        <f t="shared" si="270"/>
        <v>0</v>
      </c>
      <c r="V311" s="24" t="str">
        <f t="shared" si="271"/>
        <v>25500</v>
      </c>
      <c r="W311" s="24"/>
      <c r="X311" s="24"/>
      <c r="Y311" s="33"/>
      <c r="Z311" s="33"/>
      <c r="AA311" s="24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 t="s">
        <v>556</v>
      </c>
      <c r="AL311" s="23" t="s">
        <v>556</v>
      </c>
      <c r="AM311" s="23"/>
      <c r="AN311" s="23"/>
      <c r="AO311" s="23"/>
      <c r="AP311" s="23"/>
      <c r="AQ311" s="23"/>
      <c r="AR311" s="5"/>
    </row>
    <row r="312" spans="1:44" ht="51" customHeight="1" x14ac:dyDescent="0.2">
      <c r="A312" s="23" t="s">
        <v>260</v>
      </c>
      <c r="B312" s="24" t="s">
        <v>55</v>
      </c>
      <c r="C312" s="24" t="s">
        <v>244</v>
      </c>
      <c r="D312" s="24" t="s">
        <v>245</v>
      </c>
      <c r="E312" s="24" t="s">
        <v>19</v>
      </c>
      <c r="F312" s="24">
        <v>50</v>
      </c>
      <c r="G312" s="23"/>
      <c r="H312" s="24"/>
      <c r="I312" s="24"/>
      <c r="J312" s="48" t="s">
        <v>498</v>
      </c>
      <c r="K312" s="48"/>
      <c r="L312" s="27" t="s">
        <v>43</v>
      </c>
      <c r="M312" s="24">
        <v>39</v>
      </c>
      <c r="N312" s="24">
        <v>8</v>
      </c>
      <c r="O312" s="23" t="s">
        <v>53</v>
      </c>
      <c r="P312" s="24" t="s">
        <v>92</v>
      </c>
      <c r="Q312" s="25" t="s">
        <v>257</v>
      </c>
      <c r="R312" s="24" t="str">
        <f t="shared" si="272"/>
        <v>1</v>
      </c>
      <c r="S312" s="24" t="str">
        <f t="shared" si="268"/>
        <v>-40</v>
      </c>
      <c r="T312" s="24" t="str">
        <f t="shared" si="269"/>
        <v>°C</v>
      </c>
      <c r="U312" s="24" t="str">
        <f t="shared" si="270"/>
        <v>-40</v>
      </c>
      <c r="V312" s="24" t="str">
        <f t="shared" si="271"/>
        <v>120</v>
      </c>
      <c r="W312" s="24"/>
      <c r="X312" s="24"/>
      <c r="Y312" s="33"/>
      <c r="Z312" s="33"/>
      <c r="AA312" s="24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 t="s">
        <v>556</v>
      </c>
      <c r="AL312" s="23" t="s">
        <v>556</v>
      </c>
      <c r="AM312" s="23"/>
      <c r="AN312" s="23"/>
      <c r="AO312" s="23"/>
      <c r="AP312" s="23"/>
      <c r="AQ312" s="23"/>
      <c r="AR312" s="5"/>
    </row>
    <row r="313" spans="1:44" ht="42.75" x14ac:dyDescent="0.2">
      <c r="A313" s="23" t="s">
        <v>260</v>
      </c>
      <c r="B313" s="24" t="s">
        <v>55</v>
      </c>
      <c r="C313" s="24" t="s">
        <v>244</v>
      </c>
      <c r="D313" s="24" t="s">
        <v>245</v>
      </c>
      <c r="E313" s="24" t="s">
        <v>19</v>
      </c>
      <c r="F313" s="24">
        <v>50</v>
      </c>
      <c r="G313" s="23"/>
      <c r="H313" s="24"/>
      <c r="I313" s="24"/>
      <c r="J313" s="48" t="s">
        <v>499</v>
      </c>
      <c r="K313" s="48"/>
      <c r="L313" s="27" t="s">
        <v>119</v>
      </c>
      <c r="M313" s="24">
        <v>55</v>
      </c>
      <c r="N313" s="24">
        <v>4</v>
      </c>
      <c r="O313" s="23" t="s">
        <v>53</v>
      </c>
      <c r="P313" s="24" t="s">
        <v>92</v>
      </c>
      <c r="Q313" s="25" t="s">
        <v>258</v>
      </c>
      <c r="R313" s="24" t="str">
        <f t="shared" si="272"/>
        <v>1</v>
      </c>
      <c r="S313" s="24" t="str">
        <f t="shared" si="268"/>
        <v>0</v>
      </c>
      <c r="T313" s="24" t="str">
        <f t="shared" si="269"/>
        <v>/</v>
      </c>
      <c r="U313" s="24" t="str">
        <f t="shared" si="270"/>
        <v>0</v>
      </c>
      <c r="V313" s="24" t="str">
        <f t="shared" si="271"/>
        <v>15</v>
      </c>
      <c r="W313" s="24"/>
      <c r="X313" s="24"/>
      <c r="Y313" s="33"/>
      <c r="Z313" s="33"/>
      <c r="AA313" s="24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 t="s">
        <v>556</v>
      </c>
      <c r="AL313" s="23" t="s">
        <v>556</v>
      </c>
      <c r="AM313" s="23"/>
      <c r="AN313" s="23"/>
      <c r="AO313" s="23"/>
      <c r="AP313" s="23"/>
      <c r="AQ313" s="23"/>
      <c r="AR313" s="5"/>
    </row>
    <row r="314" spans="1:44" ht="42.75" x14ac:dyDescent="0.2">
      <c r="A314" s="23" t="s">
        <v>27</v>
      </c>
      <c r="B314" s="24" t="s">
        <v>55</v>
      </c>
      <c r="C314" s="24" t="s">
        <v>244</v>
      </c>
      <c r="D314" s="24" t="s">
        <v>245</v>
      </c>
      <c r="E314" s="24" t="s">
        <v>19</v>
      </c>
      <c r="F314" s="24">
        <v>50</v>
      </c>
      <c r="G314" s="23"/>
      <c r="H314" s="24"/>
      <c r="I314" s="24"/>
      <c r="J314" s="48" t="s">
        <v>500</v>
      </c>
      <c r="K314" s="48"/>
      <c r="L314" s="27" t="s">
        <v>120</v>
      </c>
      <c r="M314" s="24">
        <v>63</v>
      </c>
      <c r="N314" s="24">
        <v>8</v>
      </c>
      <c r="O314" s="23" t="s">
        <v>53</v>
      </c>
      <c r="P314" s="24" t="s">
        <v>92</v>
      </c>
      <c r="Q314" s="25" t="s">
        <v>35</v>
      </c>
      <c r="R314" s="24" t="str">
        <f t="shared" si="272"/>
        <v>1</v>
      </c>
      <c r="S314" s="24" t="str">
        <f t="shared" si="268"/>
        <v>0</v>
      </c>
      <c r="T314" s="24" t="str">
        <f t="shared" si="269"/>
        <v>/</v>
      </c>
      <c r="U314" s="24" t="str">
        <f t="shared" si="270"/>
        <v>0</v>
      </c>
      <c r="V314" s="24" t="str">
        <f t="shared" si="271"/>
        <v>255</v>
      </c>
      <c r="W314" s="24"/>
      <c r="X314" s="24"/>
      <c r="Y314" s="33"/>
      <c r="Z314" s="33"/>
      <c r="AA314" s="24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 t="s">
        <v>556</v>
      </c>
      <c r="AL314" s="23" t="s">
        <v>556</v>
      </c>
      <c r="AM314" s="23"/>
      <c r="AN314" s="23"/>
      <c r="AO314" s="23"/>
      <c r="AP314" s="23"/>
      <c r="AQ314" s="23"/>
      <c r="AR314" s="5"/>
    </row>
    <row r="315" spans="1:44" ht="144.75" customHeight="1" x14ac:dyDescent="0.2">
      <c r="A315" s="23" t="s">
        <v>261</v>
      </c>
      <c r="B315" s="24" t="s">
        <v>566</v>
      </c>
      <c r="C315" s="24" t="s">
        <v>874</v>
      </c>
      <c r="D315" s="24" t="s">
        <v>383</v>
      </c>
      <c r="E315" s="24" t="s">
        <v>19</v>
      </c>
      <c r="F315" s="24">
        <v>20</v>
      </c>
      <c r="G315" s="23"/>
      <c r="H315" s="24"/>
      <c r="I315" s="24"/>
      <c r="J315" s="48" t="s">
        <v>864</v>
      </c>
      <c r="K315" s="48"/>
      <c r="L315" s="27" t="s">
        <v>384</v>
      </c>
      <c r="M315" s="24">
        <v>40</v>
      </c>
      <c r="N315" s="24">
        <v>4</v>
      </c>
      <c r="O315" s="23" t="s">
        <v>36</v>
      </c>
      <c r="P315" s="24" t="s">
        <v>32</v>
      </c>
      <c r="Q315" s="25" t="s">
        <v>385</v>
      </c>
      <c r="R315" s="24" t="str">
        <f t="shared" si="272"/>
        <v/>
      </c>
      <c r="S315" s="24" t="str">
        <f t="shared" si="268"/>
        <v/>
      </c>
      <c r="T315" s="24" t="str">
        <f t="shared" si="269"/>
        <v/>
      </c>
      <c r="U315" s="24" t="str">
        <f t="shared" si="270"/>
        <v/>
      </c>
      <c r="V315" s="24" t="str">
        <f t="shared" si="271"/>
        <v/>
      </c>
      <c r="W315" s="24"/>
      <c r="X315" s="24"/>
      <c r="Y315" s="33"/>
      <c r="Z315" s="33"/>
      <c r="AA315" s="24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 t="s">
        <v>556</v>
      </c>
      <c r="AO315" s="23"/>
      <c r="AP315" s="23"/>
      <c r="AQ315" s="23"/>
      <c r="AR315" s="5"/>
    </row>
    <row r="316" spans="1:44" ht="55.5" customHeight="1" x14ac:dyDescent="0.2">
      <c r="A316" s="23" t="s">
        <v>261</v>
      </c>
      <c r="B316" s="24" t="s">
        <v>566</v>
      </c>
      <c r="C316" s="24" t="s">
        <v>568</v>
      </c>
      <c r="D316" s="24" t="s">
        <v>386</v>
      </c>
      <c r="E316" s="24" t="s">
        <v>19</v>
      </c>
      <c r="F316" s="24">
        <v>20</v>
      </c>
      <c r="G316" s="23"/>
      <c r="H316" s="24"/>
      <c r="I316" s="24"/>
      <c r="J316" s="48" t="s">
        <v>865</v>
      </c>
      <c r="K316" s="48"/>
      <c r="L316" s="27" t="s">
        <v>387</v>
      </c>
      <c r="M316" s="24">
        <v>16</v>
      </c>
      <c r="N316" s="24">
        <v>12</v>
      </c>
      <c r="O316" s="23" t="s">
        <v>53</v>
      </c>
      <c r="P316" s="24" t="s">
        <v>32</v>
      </c>
      <c r="Q316" s="25" t="s">
        <v>391</v>
      </c>
      <c r="R316" s="24" t="str">
        <f t="shared" si="272"/>
        <v>0.1</v>
      </c>
      <c r="S316" s="24" t="str">
        <f t="shared" si="268"/>
        <v>0</v>
      </c>
      <c r="T316" s="24" t="str">
        <f t="shared" si="269"/>
        <v>Km/h</v>
      </c>
      <c r="U316" s="24" t="str">
        <f t="shared" si="270"/>
        <v>0</v>
      </c>
      <c r="V316" s="24" t="str">
        <f t="shared" si="271"/>
        <v>409.5</v>
      </c>
      <c r="W316" s="24"/>
      <c r="X316" s="24"/>
      <c r="Y316" s="33"/>
      <c r="Z316" s="33"/>
      <c r="AA316" s="24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 t="s">
        <v>556</v>
      </c>
      <c r="AO316" s="23"/>
      <c r="AP316" s="23"/>
      <c r="AQ316" s="23"/>
      <c r="AR316" s="5"/>
    </row>
    <row r="317" spans="1:44" ht="57.75" customHeight="1" x14ac:dyDescent="0.2">
      <c r="A317" s="23" t="s">
        <v>261</v>
      </c>
      <c r="B317" s="24" t="s">
        <v>566</v>
      </c>
      <c r="C317" s="24" t="s">
        <v>568</v>
      </c>
      <c r="D317" s="24" t="s">
        <v>386</v>
      </c>
      <c r="E317" s="24" t="s">
        <v>19</v>
      </c>
      <c r="F317" s="24">
        <v>20</v>
      </c>
      <c r="G317" s="23"/>
      <c r="H317" s="24"/>
      <c r="I317" s="24"/>
      <c r="J317" s="48" t="s">
        <v>866</v>
      </c>
      <c r="K317" s="48"/>
      <c r="L317" s="27" t="s">
        <v>389</v>
      </c>
      <c r="M317" s="24">
        <v>28</v>
      </c>
      <c r="N317" s="24">
        <v>12</v>
      </c>
      <c r="O317" s="23" t="s">
        <v>53</v>
      </c>
      <c r="P317" s="24" t="s">
        <v>32</v>
      </c>
      <c r="Q317" s="25" t="s">
        <v>391</v>
      </c>
      <c r="R317" s="24" t="str">
        <f t="shared" si="272"/>
        <v>0.1</v>
      </c>
      <c r="S317" s="24" t="str">
        <f t="shared" si="268"/>
        <v>0</v>
      </c>
      <c r="T317" s="24" t="str">
        <f t="shared" si="269"/>
        <v>Km/h</v>
      </c>
      <c r="U317" s="24" t="str">
        <f t="shared" si="270"/>
        <v>0</v>
      </c>
      <c r="V317" s="24" t="str">
        <f t="shared" si="271"/>
        <v>409.5</v>
      </c>
      <c r="W317" s="24"/>
      <c r="X317" s="24"/>
      <c r="Y317" s="33"/>
      <c r="Z317" s="33"/>
      <c r="AA317" s="24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 t="s">
        <v>556</v>
      </c>
      <c r="AO317" s="23"/>
      <c r="AP317" s="23"/>
      <c r="AQ317" s="23"/>
      <c r="AR317" s="5"/>
    </row>
    <row r="318" spans="1:44" ht="48" customHeight="1" x14ac:dyDescent="0.2">
      <c r="A318" s="23" t="s">
        <v>261</v>
      </c>
      <c r="B318" s="24" t="s">
        <v>566</v>
      </c>
      <c r="C318" s="24" t="s">
        <v>568</v>
      </c>
      <c r="D318" s="24" t="s">
        <v>386</v>
      </c>
      <c r="E318" s="24" t="s">
        <v>19</v>
      </c>
      <c r="F318" s="24">
        <v>20</v>
      </c>
      <c r="G318" s="23"/>
      <c r="H318" s="24"/>
      <c r="I318" s="24"/>
      <c r="J318" s="48" t="s">
        <v>867</v>
      </c>
      <c r="K318" s="48"/>
      <c r="L318" s="27" t="s">
        <v>388</v>
      </c>
      <c r="M318" s="24">
        <v>40</v>
      </c>
      <c r="N318" s="24">
        <v>12</v>
      </c>
      <c r="O318" s="23" t="s">
        <v>53</v>
      </c>
      <c r="P318" s="24" t="s">
        <v>32</v>
      </c>
      <c r="Q318" s="25" t="s">
        <v>391</v>
      </c>
      <c r="R318" s="24" t="str">
        <f t="shared" si="272"/>
        <v>0.1</v>
      </c>
      <c r="S318" s="24" t="str">
        <f t="shared" si="268"/>
        <v>0</v>
      </c>
      <c r="T318" s="24" t="str">
        <f t="shared" si="269"/>
        <v>Km/h</v>
      </c>
      <c r="U318" s="24" t="str">
        <f t="shared" si="270"/>
        <v>0</v>
      </c>
      <c r="V318" s="24" t="str">
        <f t="shared" si="271"/>
        <v>409.5</v>
      </c>
      <c r="W318" s="24"/>
      <c r="X318" s="24"/>
      <c r="Y318" s="33"/>
      <c r="Z318" s="33"/>
      <c r="AA318" s="24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 t="s">
        <v>556</v>
      </c>
      <c r="AO318" s="23"/>
      <c r="AP318" s="23"/>
      <c r="AQ318" s="23"/>
      <c r="AR318" s="5"/>
    </row>
    <row r="319" spans="1:44" ht="43.5" customHeight="1" x14ac:dyDescent="0.2">
      <c r="A319" s="23" t="s">
        <v>261</v>
      </c>
      <c r="B319" s="24" t="s">
        <v>566</v>
      </c>
      <c r="C319" s="24" t="s">
        <v>568</v>
      </c>
      <c r="D319" s="24" t="s">
        <v>386</v>
      </c>
      <c r="E319" s="24" t="s">
        <v>19</v>
      </c>
      <c r="F319" s="24">
        <v>20</v>
      </c>
      <c r="G319" s="23"/>
      <c r="H319" s="24"/>
      <c r="I319" s="24"/>
      <c r="J319" s="48" t="s">
        <v>868</v>
      </c>
      <c r="K319" s="48"/>
      <c r="L319" s="27" t="s">
        <v>390</v>
      </c>
      <c r="M319" s="24">
        <v>52</v>
      </c>
      <c r="N319" s="24">
        <v>12</v>
      </c>
      <c r="O319" s="23" t="s">
        <v>53</v>
      </c>
      <c r="P319" s="24" t="s">
        <v>32</v>
      </c>
      <c r="Q319" s="25" t="s">
        <v>391</v>
      </c>
      <c r="R319" s="24" t="str">
        <f t="shared" si="272"/>
        <v>0.1</v>
      </c>
      <c r="S319" s="24" t="str">
        <f t="shared" si="268"/>
        <v>0</v>
      </c>
      <c r="T319" s="24" t="str">
        <f t="shared" si="269"/>
        <v>Km/h</v>
      </c>
      <c r="U319" s="24" t="str">
        <f t="shared" si="270"/>
        <v>0</v>
      </c>
      <c r="V319" s="24" t="str">
        <f t="shared" si="271"/>
        <v>409.5</v>
      </c>
      <c r="W319" s="24"/>
      <c r="X319" s="24"/>
      <c r="Y319" s="33"/>
      <c r="Z319" s="33"/>
      <c r="AA319" s="24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 t="s">
        <v>556</v>
      </c>
      <c r="AO319" s="23"/>
      <c r="AP319" s="23"/>
      <c r="AQ319" s="23"/>
      <c r="AR319" s="5"/>
    </row>
    <row r="320" spans="1:44" ht="49.5" customHeight="1" x14ac:dyDescent="0.2">
      <c r="A320" s="23" t="s">
        <v>261</v>
      </c>
      <c r="B320" s="24" t="s">
        <v>566</v>
      </c>
      <c r="C320" s="24" t="s">
        <v>569</v>
      </c>
      <c r="D320" s="24" t="s">
        <v>392</v>
      </c>
      <c r="E320" s="24" t="s">
        <v>19</v>
      </c>
      <c r="F320" s="24">
        <v>50</v>
      </c>
      <c r="G320" s="23"/>
      <c r="H320" s="24"/>
      <c r="I320" s="24"/>
      <c r="J320" s="48" t="s">
        <v>869</v>
      </c>
      <c r="K320" s="48"/>
      <c r="L320" s="27" t="s">
        <v>572</v>
      </c>
      <c r="M320" s="24">
        <v>16</v>
      </c>
      <c r="N320" s="24">
        <v>16</v>
      </c>
      <c r="O320" s="23" t="s">
        <v>53</v>
      </c>
      <c r="P320" s="24" t="s">
        <v>32</v>
      </c>
      <c r="Q320" s="25" t="s">
        <v>393</v>
      </c>
      <c r="R320" s="24" t="str">
        <f t="shared" si="272"/>
        <v>0.0152</v>
      </c>
      <c r="S320" s="24" t="str">
        <f t="shared" si="268"/>
        <v>0</v>
      </c>
      <c r="T320" s="24" t="str">
        <f t="shared" si="269"/>
        <v>Km/h</v>
      </c>
      <c r="U320" s="24" t="str">
        <f t="shared" si="270"/>
        <v>0</v>
      </c>
      <c r="V320" s="24" t="str">
        <f t="shared" si="271"/>
        <v>996.132</v>
      </c>
      <c r="W320" s="24"/>
      <c r="X320" s="24"/>
      <c r="Y320" s="33"/>
      <c r="Z320" s="33"/>
      <c r="AA320" s="24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 t="s">
        <v>556</v>
      </c>
      <c r="AO320" s="23"/>
      <c r="AP320" s="23"/>
      <c r="AQ320" s="23"/>
      <c r="AR320" s="5"/>
    </row>
    <row r="321" spans="1:44" ht="30" customHeight="1" x14ac:dyDescent="0.2">
      <c r="A321" s="23" t="s">
        <v>261</v>
      </c>
      <c r="B321" s="24" t="s">
        <v>566</v>
      </c>
      <c r="C321" s="24" t="s">
        <v>570</v>
      </c>
      <c r="D321" s="24" t="s">
        <v>394</v>
      </c>
      <c r="E321" s="24" t="s">
        <v>19</v>
      </c>
      <c r="F321" s="24">
        <v>100</v>
      </c>
      <c r="G321" s="23"/>
      <c r="H321" s="24"/>
      <c r="I321" s="24"/>
      <c r="J321" s="48" t="s">
        <v>870</v>
      </c>
      <c r="K321" s="48"/>
      <c r="L321" s="27" t="s">
        <v>395</v>
      </c>
      <c r="M321" s="24">
        <v>16</v>
      </c>
      <c r="N321" s="24">
        <v>1</v>
      </c>
      <c r="O321" s="23" t="s">
        <v>36</v>
      </c>
      <c r="P321" s="24" t="s">
        <v>32</v>
      </c>
      <c r="Q321" s="25" t="s">
        <v>501</v>
      </c>
      <c r="R321" s="24" t="str">
        <f t="shared" si="272"/>
        <v/>
      </c>
      <c r="S321" s="24" t="str">
        <f t="shared" si="268"/>
        <v/>
      </c>
      <c r="T321" s="24" t="str">
        <f t="shared" si="269"/>
        <v/>
      </c>
      <c r="U321" s="24" t="str">
        <f t="shared" si="270"/>
        <v/>
      </c>
      <c r="V321" s="24" t="str">
        <f t="shared" si="271"/>
        <v/>
      </c>
      <c r="W321" s="24"/>
      <c r="X321" s="24"/>
      <c r="Y321" s="33"/>
      <c r="Z321" s="33"/>
      <c r="AA321" s="24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 t="s">
        <v>556</v>
      </c>
      <c r="AO321" s="23"/>
      <c r="AP321" s="23"/>
      <c r="AQ321" s="23"/>
      <c r="AR321" s="5"/>
    </row>
    <row r="322" spans="1:44" ht="41.25" customHeight="1" x14ac:dyDescent="0.2">
      <c r="A322" s="23" t="s">
        <v>261</v>
      </c>
      <c r="B322" s="24" t="s">
        <v>566</v>
      </c>
      <c r="C322" s="24" t="s">
        <v>571</v>
      </c>
      <c r="D322" s="24" t="s">
        <v>394</v>
      </c>
      <c r="E322" s="24" t="s">
        <v>19</v>
      </c>
      <c r="F322" s="24">
        <v>100</v>
      </c>
      <c r="G322" s="23"/>
      <c r="H322" s="24"/>
      <c r="I322" s="24"/>
      <c r="J322" s="48" t="s">
        <v>871</v>
      </c>
      <c r="K322" s="48"/>
      <c r="L322" s="27" t="s">
        <v>200</v>
      </c>
      <c r="M322" s="24">
        <v>17</v>
      </c>
      <c r="N322" s="24">
        <v>1</v>
      </c>
      <c r="O322" s="23" t="s">
        <v>36</v>
      </c>
      <c r="P322" s="24" t="s">
        <v>32</v>
      </c>
      <c r="Q322" s="25" t="s">
        <v>501</v>
      </c>
      <c r="R322" s="24" t="str">
        <f t="shared" si="272"/>
        <v/>
      </c>
      <c r="S322" s="24" t="str">
        <f t="shared" si="268"/>
        <v/>
      </c>
      <c r="T322" s="24" t="str">
        <f t="shared" si="269"/>
        <v/>
      </c>
      <c r="U322" s="24" t="str">
        <f t="shared" si="270"/>
        <v/>
      </c>
      <c r="V322" s="24" t="str">
        <f t="shared" si="271"/>
        <v/>
      </c>
      <c r="W322" s="24"/>
      <c r="X322" s="24"/>
      <c r="Y322" s="33"/>
      <c r="Z322" s="33"/>
      <c r="AA322" s="24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 t="s">
        <v>556</v>
      </c>
      <c r="AO322" s="23"/>
      <c r="AP322" s="23"/>
      <c r="AQ322" s="23"/>
      <c r="AR322" s="5"/>
    </row>
    <row r="323" spans="1:44" ht="36" customHeight="1" x14ac:dyDescent="0.2">
      <c r="A323" s="23" t="s">
        <v>261</v>
      </c>
      <c r="B323" s="24" t="s">
        <v>566</v>
      </c>
      <c r="C323" s="24" t="s">
        <v>571</v>
      </c>
      <c r="D323" s="24" t="s">
        <v>394</v>
      </c>
      <c r="E323" s="24" t="s">
        <v>19</v>
      </c>
      <c r="F323" s="24">
        <v>100</v>
      </c>
      <c r="G323" s="23"/>
      <c r="H323" s="24"/>
      <c r="I323" s="24"/>
      <c r="J323" s="48" t="s">
        <v>872</v>
      </c>
      <c r="K323" s="48"/>
      <c r="L323" s="27" t="s">
        <v>176</v>
      </c>
      <c r="M323" s="24">
        <v>18</v>
      </c>
      <c r="N323" s="24">
        <v>1</v>
      </c>
      <c r="O323" s="23" t="s">
        <v>36</v>
      </c>
      <c r="P323" s="24" t="s">
        <v>32</v>
      </c>
      <c r="Q323" s="25" t="s">
        <v>501</v>
      </c>
      <c r="R323" s="24" t="str">
        <f t="shared" si="272"/>
        <v/>
      </c>
      <c r="S323" s="24" t="str">
        <f t="shared" si="268"/>
        <v/>
      </c>
      <c r="T323" s="24" t="str">
        <f t="shared" si="269"/>
        <v/>
      </c>
      <c r="U323" s="24" t="str">
        <f t="shared" si="270"/>
        <v/>
      </c>
      <c r="V323" s="24" t="str">
        <f t="shared" si="271"/>
        <v/>
      </c>
      <c r="W323" s="24"/>
      <c r="X323" s="24"/>
      <c r="Y323" s="33"/>
      <c r="Z323" s="33"/>
      <c r="AA323" s="24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 t="s">
        <v>556</v>
      </c>
      <c r="AO323" s="23"/>
      <c r="AP323" s="23"/>
      <c r="AQ323" s="23"/>
      <c r="AR323" s="5"/>
    </row>
    <row r="324" spans="1:44" ht="35.25" customHeight="1" x14ac:dyDescent="0.2">
      <c r="A324" s="23" t="s">
        <v>261</v>
      </c>
      <c r="B324" s="24" t="s">
        <v>566</v>
      </c>
      <c r="C324" s="24" t="s">
        <v>571</v>
      </c>
      <c r="D324" s="24" t="s">
        <v>394</v>
      </c>
      <c r="E324" s="24" t="s">
        <v>19</v>
      </c>
      <c r="F324" s="24">
        <v>100</v>
      </c>
      <c r="G324" s="23"/>
      <c r="H324" s="24"/>
      <c r="I324" s="24"/>
      <c r="J324" s="48" t="s">
        <v>873</v>
      </c>
      <c r="K324" s="48"/>
      <c r="L324" s="27" t="s">
        <v>178</v>
      </c>
      <c r="M324" s="24">
        <v>19</v>
      </c>
      <c r="N324" s="24">
        <v>1</v>
      </c>
      <c r="O324" s="23" t="s">
        <v>36</v>
      </c>
      <c r="P324" s="24" t="s">
        <v>32</v>
      </c>
      <c r="Q324" s="25" t="s">
        <v>501</v>
      </c>
      <c r="R324" s="24" t="str">
        <f t="shared" si="272"/>
        <v/>
      </c>
      <c r="S324" s="24" t="str">
        <f t="shared" si="268"/>
        <v/>
      </c>
      <c r="T324" s="24" t="str">
        <f t="shared" si="269"/>
        <v/>
      </c>
      <c r="U324" s="24" t="str">
        <f t="shared" si="270"/>
        <v/>
      </c>
      <c r="V324" s="24" t="str">
        <f t="shared" si="271"/>
        <v/>
      </c>
      <c r="W324" s="24"/>
      <c r="X324" s="24"/>
      <c r="Y324" s="33"/>
      <c r="Z324" s="33"/>
      <c r="AA324" s="24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 t="s">
        <v>556</v>
      </c>
      <c r="AO324" s="23"/>
      <c r="AP324" s="23"/>
      <c r="AQ324" s="23"/>
      <c r="AR324" s="5"/>
    </row>
    <row r="325" spans="1:44" ht="14.25" x14ac:dyDescent="0.2">
      <c r="A325" s="23" t="s">
        <v>261</v>
      </c>
      <c r="B325" s="24" t="s">
        <v>566</v>
      </c>
      <c r="C325" s="24" t="s">
        <v>887</v>
      </c>
      <c r="D325" s="24" t="s">
        <v>888</v>
      </c>
      <c r="E325" s="24" t="s">
        <v>19</v>
      </c>
      <c r="F325" s="24">
        <v>50</v>
      </c>
      <c r="G325" s="23"/>
      <c r="H325" s="24"/>
      <c r="I325" s="24"/>
      <c r="J325" s="48" t="s">
        <v>889</v>
      </c>
      <c r="K325" s="47" t="s">
        <v>890</v>
      </c>
      <c r="L325" s="27"/>
      <c r="M325" s="24"/>
      <c r="N325" s="24"/>
      <c r="O325" s="23"/>
      <c r="P325" s="24"/>
      <c r="Q325" s="23"/>
      <c r="R325" s="24" t="str">
        <f t="shared" si="272"/>
        <v/>
      </c>
      <c r="S325" s="24" t="str">
        <f t="shared" si="268"/>
        <v/>
      </c>
      <c r="T325" s="24" t="str">
        <f t="shared" si="269"/>
        <v/>
      </c>
      <c r="U325" s="24" t="str">
        <f t="shared" si="270"/>
        <v/>
      </c>
      <c r="V325" s="24" t="str">
        <f t="shared" si="271"/>
        <v/>
      </c>
      <c r="W325" s="24"/>
      <c r="X325" s="24"/>
      <c r="Y325" s="33"/>
      <c r="Z325" s="33"/>
      <c r="AA325" s="24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5"/>
    </row>
    <row r="326" spans="1:44" ht="28.5" x14ac:dyDescent="0.2">
      <c r="A326" s="23"/>
      <c r="B326" s="24"/>
      <c r="C326" s="24"/>
      <c r="D326" s="24"/>
      <c r="E326" s="24"/>
      <c r="F326" s="24"/>
      <c r="G326" s="23"/>
      <c r="H326" s="24"/>
      <c r="I326" s="24"/>
      <c r="J326" s="48" t="s">
        <v>891</v>
      </c>
      <c r="K326" s="65" t="s">
        <v>892</v>
      </c>
      <c r="L326" s="27"/>
      <c r="M326" s="24"/>
      <c r="N326" s="24"/>
      <c r="O326" s="23"/>
      <c r="P326" s="24"/>
      <c r="Q326" s="23"/>
      <c r="R326" s="24" t="str">
        <f t="shared" si="272"/>
        <v/>
      </c>
      <c r="S326" s="24" t="str">
        <f t="shared" si="268"/>
        <v/>
      </c>
      <c r="T326" s="24" t="str">
        <f t="shared" si="269"/>
        <v/>
      </c>
      <c r="U326" s="24" t="str">
        <f t="shared" si="270"/>
        <v/>
      </c>
      <c r="V326" s="24" t="str">
        <f t="shared" si="271"/>
        <v/>
      </c>
      <c r="W326" s="24"/>
      <c r="X326" s="24"/>
      <c r="Y326" s="33"/>
      <c r="Z326" s="33"/>
      <c r="AA326" s="24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5"/>
    </row>
    <row r="327" spans="1:44" ht="14.25" x14ac:dyDescent="0.2">
      <c r="A327" s="23"/>
      <c r="B327" s="24"/>
      <c r="C327" s="24" t="s">
        <v>887</v>
      </c>
      <c r="D327" s="24" t="s">
        <v>894</v>
      </c>
      <c r="E327" s="24" t="s">
        <v>19</v>
      </c>
      <c r="F327" s="24">
        <v>20</v>
      </c>
      <c r="G327" s="23"/>
      <c r="H327" s="24"/>
      <c r="I327" s="24"/>
      <c r="J327" s="47" t="s">
        <v>893</v>
      </c>
      <c r="K327" s="47"/>
      <c r="L327" s="27"/>
      <c r="M327" s="24"/>
      <c r="N327" s="24"/>
      <c r="O327" s="23"/>
      <c r="P327" s="24"/>
      <c r="Q327" s="23"/>
      <c r="R327" s="24" t="str">
        <f t="shared" si="272"/>
        <v/>
      </c>
      <c r="S327" s="24" t="str">
        <f t="shared" si="268"/>
        <v/>
      </c>
      <c r="T327" s="24" t="str">
        <f t="shared" si="269"/>
        <v/>
      </c>
      <c r="U327" s="24" t="str">
        <f t="shared" si="270"/>
        <v/>
      </c>
      <c r="V327" s="24" t="str">
        <f t="shared" si="271"/>
        <v/>
      </c>
      <c r="W327" s="24"/>
      <c r="X327" s="24"/>
      <c r="Y327" s="33"/>
      <c r="Z327" s="33"/>
      <c r="AA327" s="24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5"/>
    </row>
    <row r="328" spans="1:44" ht="14.25" x14ac:dyDescent="0.2">
      <c r="A328" s="23"/>
      <c r="B328" s="24"/>
      <c r="C328" s="24"/>
      <c r="D328" s="24"/>
      <c r="E328" s="24"/>
      <c r="F328" s="24"/>
      <c r="G328" s="23"/>
      <c r="H328" s="24"/>
      <c r="I328" s="24"/>
      <c r="J328" s="47"/>
      <c r="K328" s="47"/>
      <c r="L328" s="27"/>
      <c r="M328" s="24"/>
      <c r="N328" s="24"/>
      <c r="O328" s="23"/>
      <c r="P328" s="24"/>
      <c r="Q328" s="23"/>
      <c r="R328" s="24" t="str">
        <f t="shared" si="272"/>
        <v/>
      </c>
      <c r="S328" s="24" t="str">
        <f t="shared" si="268"/>
        <v/>
      </c>
      <c r="T328" s="24" t="str">
        <f t="shared" si="269"/>
        <v/>
      </c>
      <c r="U328" s="24" t="str">
        <f t="shared" si="270"/>
        <v/>
      </c>
      <c r="V328" s="24" t="str">
        <f t="shared" si="271"/>
        <v/>
      </c>
      <c r="W328" s="24"/>
      <c r="X328" s="24"/>
      <c r="Y328" s="33"/>
      <c r="Z328" s="33"/>
      <c r="AA328" s="24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5"/>
    </row>
    <row r="329" spans="1:44" ht="14.25" x14ac:dyDescent="0.2">
      <c r="A329" s="23"/>
      <c r="B329" s="24"/>
      <c r="C329" s="24"/>
      <c r="D329" s="24"/>
      <c r="E329" s="24"/>
      <c r="F329" s="24"/>
      <c r="G329" s="23"/>
      <c r="H329" s="24"/>
      <c r="I329" s="24"/>
      <c r="J329" s="47"/>
      <c r="K329" s="47"/>
      <c r="L329" s="27"/>
      <c r="M329" s="24"/>
      <c r="N329" s="24"/>
      <c r="O329" s="23"/>
      <c r="P329" s="24"/>
      <c r="Q329" s="23"/>
      <c r="R329" s="24" t="str">
        <f t="shared" si="272"/>
        <v/>
      </c>
      <c r="S329" s="24" t="str">
        <f t="shared" si="268"/>
        <v/>
      </c>
      <c r="T329" s="24" t="str">
        <f t="shared" si="269"/>
        <v/>
      </c>
      <c r="U329" s="24" t="str">
        <f t="shared" si="270"/>
        <v/>
      </c>
      <c r="V329" s="24" t="str">
        <f t="shared" si="271"/>
        <v/>
      </c>
      <c r="W329" s="24"/>
      <c r="X329" s="24"/>
      <c r="Y329" s="33"/>
      <c r="Z329" s="33"/>
      <c r="AA329" s="24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5"/>
    </row>
    <row r="330" spans="1:44" ht="14.25" x14ac:dyDescent="0.2">
      <c r="A330" s="23"/>
      <c r="B330" s="24"/>
      <c r="C330" s="24"/>
      <c r="D330" s="24"/>
      <c r="E330" s="24"/>
      <c r="F330" s="24"/>
      <c r="G330" s="23"/>
      <c r="H330" s="24"/>
      <c r="I330" s="24"/>
      <c r="J330" s="47"/>
      <c r="K330" s="47"/>
      <c r="L330" s="27"/>
      <c r="M330" s="24"/>
      <c r="N330" s="24"/>
      <c r="O330" s="23"/>
      <c r="P330" s="24"/>
      <c r="Q330" s="23"/>
      <c r="R330" s="24" t="str">
        <f t="shared" si="272"/>
        <v/>
      </c>
      <c r="S330" s="24" t="str">
        <f t="shared" si="268"/>
        <v/>
      </c>
      <c r="T330" s="24" t="str">
        <f t="shared" si="269"/>
        <v/>
      </c>
      <c r="U330" s="24" t="str">
        <f t="shared" si="270"/>
        <v/>
      </c>
      <c r="V330" s="24" t="str">
        <f t="shared" si="271"/>
        <v/>
      </c>
      <c r="W330" s="24"/>
      <c r="X330" s="24"/>
      <c r="Y330" s="33"/>
      <c r="Z330" s="33"/>
      <c r="AA330" s="24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5"/>
    </row>
    <row r="331" spans="1:44" ht="14.25" x14ac:dyDescent="0.2">
      <c r="A331" s="23"/>
      <c r="B331" s="24"/>
      <c r="C331" s="24"/>
      <c r="D331" s="24"/>
      <c r="E331" s="24"/>
      <c r="F331" s="24"/>
      <c r="G331" s="23"/>
      <c r="H331" s="24"/>
      <c r="I331" s="24"/>
      <c r="J331" s="47"/>
      <c r="K331" s="47"/>
      <c r="L331" s="27"/>
      <c r="M331" s="24"/>
      <c r="N331" s="24"/>
      <c r="O331" s="23"/>
      <c r="P331" s="24"/>
      <c r="Q331" s="23"/>
      <c r="R331" s="24" t="str">
        <f t="shared" si="272"/>
        <v/>
      </c>
      <c r="S331" s="24" t="str">
        <f t="shared" si="268"/>
        <v/>
      </c>
      <c r="T331" s="24" t="str">
        <f t="shared" si="269"/>
        <v/>
      </c>
      <c r="U331" s="24" t="str">
        <f t="shared" si="270"/>
        <v/>
      </c>
      <c r="V331" s="24" t="str">
        <f t="shared" si="271"/>
        <v/>
      </c>
      <c r="W331" s="24"/>
      <c r="X331" s="24"/>
      <c r="Y331" s="33"/>
      <c r="Z331" s="33"/>
      <c r="AA331" s="24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5"/>
    </row>
    <row r="332" spans="1:44" ht="14.25" x14ac:dyDescent="0.2">
      <c r="A332" s="23"/>
      <c r="B332" s="24"/>
      <c r="C332" s="24"/>
      <c r="D332" s="24"/>
      <c r="E332" s="24"/>
      <c r="F332" s="24"/>
      <c r="G332" s="23"/>
      <c r="H332" s="24"/>
      <c r="I332" s="24"/>
      <c r="J332" s="47"/>
      <c r="K332" s="47"/>
      <c r="L332" s="27"/>
      <c r="M332" s="24"/>
      <c r="N332" s="24"/>
      <c r="O332" s="23"/>
      <c r="P332" s="24"/>
      <c r="Q332" s="23"/>
      <c r="R332" s="24" t="str">
        <f t="shared" si="272"/>
        <v/>
      </c>
      <c r="S332" s="24" t="str">
        <f t="shared" si="268"/>
        <v/>
      </c>
      <c r="T332" s="24" t="str">
        <f t="shared" si="269"/>
        <v/>
      </c>
      <c r="U332" s="24" t="str">
        <f t="shared" si="270"/>
        <v/>
      </c>
      <c r="V332" s="24" t="str">
        <f t="shared" si="271"/>
        <v/>
      </c>
      <c r="W332" s="24"/>
      <c r="X332" s="24"/>
      <c r="Y332" s="33"/>
      <c r="Z332" s="33"/>
      <c r="AA332" s="24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5"/>
    </row>
    <row r="333" spans="1:44" ht="14.25" x14ac:dyDescent="0.2">
      <c r="A333" s="23"/>
      <c r="B333" s="24"/>
      <c r="C333" s="24"/>
      <c r="D333" s="24"/>
      <c r="E333" s="24"/>
      <c r="F333" s="24"/>
      <c r="G333" s="23"/>
      <c r="H333" s="24"/>
      <c r="I333" s="24"/>
      <c r="J333" s="47"/>
      <c r="K333" s="47"/>
      <c r="L333" s="27"/>
      <c r="M333" s="24"/>
      <c r="N333" s="24"/>
      <c r="O333" s="23"/>
      <c r="P333" s="24"/>
      <c r="Q333" s="23"/>
      <c r="R333" s="24" t="str">
        <f t="shared" si="272"/>
        <v/>
      </c>
      <c r="S333" s="24" t="str">
        <f t="shared" si="268"/>
        <v/>
      </c>
      <c r="T333" s="24" t="str">
        <f t="shared" si="269"/>
        <v/>
      </c>
      <c r="U333" s="24" t="str">
        <f t="shared" si="270"/>
        <v/>
      </c>
      <c r="V333" s="24" t="str">
        <f t="shared" si="271"/>
        <v/>
      </c>
      <c r="W333" s="24"/>
      <c r="X333" s="24"/>
      <c r="Y333" s="33"/>
      <c r="Z333" s="33"/>
      <c r="AA333" s="24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5"/>
    </row>
    <row r="334" spans="1:44" ht="14.25" x14ac:dyDescent="0.2">
      <c r="A334" s="23"/>
      <c r="B334" s="24"/>
      <c r="C334" s="24"/>
      <c r="D334" s="24"/>
      <c r="E334" s="24"/>
      <c r="F334" s="24"/>
      <c r="G334" s="23"/>
      <c r="H334" s="24"/>
      <c r="I334" s="24"/>
      <c r="J334" s="47"/>
      <c r="K334" s="47"/>
      <c r="L334" s="27"/>
      <c r="M334" s="24"/>
      <c r="N334" s="24"/>
      <c r="O334" s="23"/>
      <c r="P334" s="24"/>
      <c r="Q334" s="23"/>
      <c r="R334" s="24" t="str">
        <f t="shared" si="272"/>
        <v/>
      </c>
      <c r="S334" s="24" t="str">
        <f t="shared" si="268"/>
        <v/>
      </c>
      <c r="T334" s="24" t="str">
        <f t="shared" si="269"/>
        <v/>
      </c>
      <c r="U334" s="24" t="str">
        <f t="shared" si="270"/>
        <v/>
      </c>
      <c r="V334" s="24" t="str">
        <f t="shared" si="271"/>
        <v/>
      </c>
      <c r="W334" s="24"/>
      <c r="X334" s="24"/>
      <c r="Y334" s="33"/>
      <c r="Z334" s="33"/>
      <c r="AA334" s="24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5"/>
    </row>
    <row r="335" spans="1:44" ht="14.25" x14ac:dyDescent="0.2">
      <c r="A335" s="23"/>
      <c r="B335" s="24"/>
      <c r="C335" s="24"/>
      <c r="D335" s="24"/>
      <c r="E335" s="24"/>
      <c r="F335" s="24"/>
      <c r="G335" s="23"/>
      <c r="H335" s="24"/>
      <c r="I335" s="24"/>
      <c r="J335" s="47"/>
      <c r="K335" s="47"/>
      <c r="L335" s="27"/>
      <c r="M335" s="24"/>
      <c r="N335" s="24"/>
      <c r="O335" s="23"/>
      <c r="P335" s="24"/>
      <c r="Q335" s="23"/>
      <c r="R335" s="24" t="str">
        <f t="shared" si="272"/>
        <v/>
      </c>
      <c r="S335" s="24" t="str">
        <f t="shared" si="268"/>
        <v/>
      </c>
      <c r="T335" s="24" t="str">
        <f t="shared" si="269"/>
        <v/>
      </c>
      <c r="U335" s="24" t="str">
        <f t="shared" si="270"/>
        <v/>
      </c>
      <c r="V335" s="24" t="str">
        <f t="shared" si="271"/>
        <v/>
      </c>
      <c r="W335" s="24"/>
      <c r="X335" s="24"/>
      <c r="Y335" s="33"/>
      <c r="Z335" s="33"/>
      <c r="AA335" s="24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5"/>
    </row>
    <row r="336" spans="1:44" ht="14.25" x14ac:dyDescent="0.2">
      <c r="A336" s="23"/>
      <c r="B336" s="24"/>
      <c r="C336" s="24"/>
      <c r="D336" s="24"/>
      <c r="E336" s="24"/>
      <c r="F336" s="24"/>
      <c r="G336" s="23"/>
      <c r="H336" s="24"/>
      <c r="I336" s="24"/>
      <c r="J336" s="47"/>
      <c r="K336" s="47"/>
      <c r="L336" s="27"/>
      <c r="M336" s="24"/>
      <c r="N336" s="24"/>
      <c r="O336" s="23"/>
      <c r="P336" s="24"/>
      <c r="Q336" s="23"/>
      <c r="R336" s="24" t="str">
        <f t="shared" si="272"/>
        <v/>
      </c>
      <c r="S336" s="24" t="str">
        <f t="shared" si="268"/>
        <v/>
      </c>
      <c r="T336" s="24" t="str">
        <f t="shared" si="269"/>
        <v/>
      </c>
      <c r="U336" s="24" t="str">
        <f t="shared" si="270"/>
        <v/>
      </c>
      <c r="V336" s="24" t="str">
        <f t="shared" si="271"/>
        <v/>
      </c>
      <c r="W336" s="24"/>
      <c r="X336" s="24"/>
      <c r="Y336" s="33"/>
      <c r="Z336" s="33"/>
      <c r="AA336" s="24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5"/>
    </row>
    <row r="337" spans="1:44" ht="14.25" x14ac:dyDescent="0.2">
      <c r="A337" s="23"/>
      <c r="B337" s="24"/>
      <c r="C337" s="24"/>
      <c r="D337" s="24"/>
      <c r="E337" s="24"/>
      <c r="F337" s="24"/>
      <c r="G337" s="23"/>
      <c r="H337" s="24"/>
      <c r="I337" s="24"/>
      <c r="J337" s="47"/>
      <c r="K337" s="47"/>
      <c r="L337" s="27"/>
      <c r="M337" s="24"/>
      <c r="N337" s="24"/>
      <c r="O337" s="23"/>
      <c r="P337" s="24"/>
      <c r="Q337" s="23"/>
      <c r="R337" s="24" t="str">
        <f t="shared" si="272"/>
        <v/>
      </c>
      <c r="S337" s="24" t="str">
        <f t="shared" si="268"/>
        <v/>
      </c>
      <c r="T337" s="24" t="str">
        <f t="shared" si="269"/>
        <v/>
      </c>
      <c r="U337" s="24" t="str">
        <f t="shared" si="270"/>
        <v/>
      </c>
      <c r="V337" s="24" t="str">
        <f t="shared" si="271"/>
        <v/>
      </c>
      <c r="W337" s="24"/>
      <c r="X337" s="24"/>
      <c r="Y337" s="33"/>
      <c r="Z337" s="33"/>
      <c r="AA337" s="24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5"/>
    </row>
    <row r="338" spans="1:44" ht="14.25" x14ac:dyDescent="0.2">
      <c r="A338" s="23"/>
      <c r="B338" s="24"/>
      <c r="C338" s="24"/>
      <c r="D338" s="24"/>
      <c r="E338" s="24"/>
      <c r="F338" s="24"/>
      <c r="G338" s="23"/>
      <c r="H338" s="24"/>
      <c r="I338" s="24"/>
      <c r="J338" s="47"/>
      <c r="K338" s="47"/>
      <c r="L338" s="27"/>
      <c r="M338" s="24"/>
      <c r="N338" s="24"/>
      <c r="O338" s="23"/>
      <c r="P338" s="24"/>
      <c r="Q338" s="23"/>
      <c r="R338" s="24" t="str">
        <f t="shared" si="272"/>
        <v/>
      </c>
      <c r="S338" s="24" t="str">
        <f t="shared" si="268"/>
        <v/>
      </c>
      <c r="T338" s="24" t="str">
        <f t="shared" si="269"/>
        <v/>
      </c>
      <c r="U338" s="24" t="str">
        <f t="shared" si="270"/>
        <v/>
      </c>
      <c r="V338" s="24" t="str">
        <f t="shared" si="271"/>
        <v/>
      </c>
      <c r="W338" s="24"/>
      <c r="X338" s="24"/>
      <c r="Y338" s="33"/>
      <c r="Z338" s="33"/>
      <c r="AA338" s="24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5"/>
    </row>
    <row r="339" spans="1:44" ht="14.25" x14ac:dyDescent="0.2">
      <c r="A339" s="23"/>
      <c r="B339" s="24"/>
      <c r="C339" s="24"/>
      <c r="D339" s="24"/>
      <c r="E339" s="24"/>
      <c r="F339" s="24"/>
      <c r="G339" s="23"/>
      <c r="H339" s="24"/>
      <c r="I339" s="24"/>
      <c r="J339" s="47"/>
      <c r="K339" s="47"/>
      <c r="L339" s="27"/>
      <c r="M339" s="24"/>
      <c r="N339" s="24"/>
      <c r="O339" s="23"/>
      <c r="P339" s="24"/>
      <c r="Q339" s="23"/>
      <c r="R339" s="24" t="str">
        <f t="shared" si="272"/>
        <v/>
      </c>
      <c r="S339" s="24" t="str">
        <f t="shared" si="268"/>
        <v/>
      </c>
      <c r="T339" s="24" t="str">
        <f t="shared" si="269"/>
        <v/>
      </c>
      <c r="U339" s="24" t="str">
        <f t="shared" si="270"/>
        <v/>
      </c>
      <c r="V339" s="24" t="str">
        <f t="shared" si="271"/>
        <v/>
      </c>
      <c r="W339" s="24"/>
      <c r="X339" s="24"/>
      <c r="Y339" s="33"/>
      <c r="Z339" s="33"/>
      <c r="AA339" s="24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5"/>
    </row>
    <row r="340" spans="1:44" ht="14.25" x14ac:dyDescent="0.2">
      <c r="A340" s="23"/>
      <c r="B340" s="24"/>
      <c r="C340" s="24"/>
      <c r="D340" s="24"/>
      <c r="E340" s="24"/>
      <c r="F340" s="24"/>
      <c r="G340" s="23"/>
      <c r="H340" s="24"/>
      <c r="I340" s="24"/>
      <c r="J340" s="47"/>
      <c r="K340" s="47"/>
      <c r="L340" s="27"/>
      <c r="M340" s="24"/>
      <c r="N340" s="24"/>
      <c r="O340" s="23"/>
      <c r="P340" s="24"/>
      <c r="Q340" s="23"/>
      <c r="R340" s="24" t="str">
        <f t="shared" si="272"/>
        <v/>
      </c>
      <c r="S340" s="24" t="str">
        <f t="shared" si="268"/>
        <v/>
      </c>
      <c r="T340" s="24" t="str">
        <f t="shared" si="269"/>
        <v/>
      </c>
      <c r="U340" s="24" t="str">
        <f t="shared" si="270"/>
        <v/>
      </c>
      <c r="V340" s="24" t="str">
        <f t="shared" si="271"/>
        <v/>
      </c>
      <c r="W340" s="24"/>
      <c r="X340" s="24"/>
      <c r="Y340" s="33"/>
      <c r="Z340" s="33"/>
      <c r="AA340" s="24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5"/>
    </row>
    <row r="341" spans="1:44" ht="14.25" x14ac:dyDescent="0.2">
      <c r="A341" s="23"/>
      <c r="B341" s="24"/>
      <c r="C341" s="24"/>
      <c r="D341" s="24"/>
      <c r="E341" s="24"/>
      <c r="F341" s="24"/>
      <c r="G341" s="23"/>
      <c r="H341" s="24"/>
      <c r="I341" s="24"/>
      <c r="J341" s="47"/>
      <c r="K341" s="47"/>
      <c r="L341" s="27"/>
      <c r="M341" s="24"/>
      <c r="N341" s="24"/>
      <c r="O341" s="23"/>
      <c r="P341" s="24"/>
      <c r="Q341" s="23"/>
      <c r="R341" s="24" t="str">
        <f t="shared" si="272"/>
        <v/>
      </c>
      <c r="S341" s="24" t="str">
        <f t="shared" si="268"/>
        <v/>
      </c>
      <c r="T341" s="24" t="str">
        <f t="shared" si="269"/>
        <v/>
      </c>
      <c r="U341" s="24" t="str">
        <f t="shared" si="270"/>
        <v/>
      </c>
      <c r="V341" s="24" t="str">
        <f t="shared" si="271"/>
        <v/>
      </c>
      <c r="W341" s="24"/>
      <c r="X341" s="24"/>
      <c r="Y341" s="33"/>
      <c r="Z341" s="33"/>
      <c r="AA341" s="24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5"/>
    </row>
    <row r="342" spans="1:44" ht="14.25" x14ac:dyDescent="0.2">
      <c r="A342" s="23"/>
      <c r="B342" s="24"/>
      <c r="C342" s="24"/>
      <c r="D342" s="24"/>
      <c r="E342" s="24"/>
      <c r="F342" s="24"/>
      <c r="G342" s="23"/>
      <c r="H342" s="24"/>
      <c r="I342" s="24"/>
      <c r="J342" s="47"/>
      <c r="K342" s="47"/>
      <c r="L342" s="27"/>
      <c r="M342" s="24"/>
      <c r="N342" s="24"/>
      <c r="O342" s="23"/>
      <c r="P342" s="24"/>
      <c r="Q342" s="23"/>
      <c r="R342" s="24" t="str">
        <f t="shared" si="272"/>
        <v/>
      </c>
      <c r="S342" s="24" t="str">
        <f t="shared" si="268"/>
        <v/>
      </c>
      <c r="T342" s="24" t="str">
        <f t="shared" si="269"/>
        <v/>
      </c>
      <c r="U342" s="24" t="str">
        <f t="shared" si="270"/>
        <v/>
      </c>
      <c r="V342" s="24" t="str">
        <f t="shared" si="271"/>
        <v/>
      </c>
      <c r="W342" s="24"/>
      <c r="X342" s="24"/>
      <c r="Y342" s="33"/>
      <c r="Z342" s="33"/>
      <c r="AA342" s="24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5"/>
    </row>
    <row r="343" spans="1:44" ht="14.25" x14ac:dyDescent="0.2">
      <c r="A343" s="23"/>
      <c r="B343" s="24"/>
      <c r="C343" s="24"/>
      <c r="D343" s="24"/>
      <c r="E343" s="24"/>
      <c r="F343" s="24"/>
      <c r="G343" s="23"/>
      <c r="H343" s="24"/>
      <c r="I343" s="24"/>
      <c r="J343" s="47"/>
      <c r="K343" s="47"/>
      <c r="L343" s="27"/>
      <c r="M343" s="24"/>
      <c r="N343" s="24"/>
      <c r="O343" s="23"/>
      <c r="P343" s="24"/>
      <c r="Q343" s="23"/>
      <c r="R343" s="24" t="str">
        <f t="shared" si="272"/>
        <v/>
      </c>
      <c r="S343" s="24" t="str">
        <f t="shared" si="268"/>
        <v/>
      </c>
      <c r="T343" s="24" t="str">
        <f t="shared" si="269"/>
        <v/>
      </c>
      <c r="U343" s="24" t="str">
        <f t="shared" si="270"/>
        <v/>
      </c>
      <c r="V343" s="24" t="str">
        <f t="shared" si="271"/>
        <v/>
      </c>
      <c r="W343" s="24"/>
      <c r="X343" s="24"/>
      <c r="Y343" s="33"/>
      <c r="Z343" s="33"/>
      <c r="AA343" s="24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5"/>
    </row>
    <row r="344" spans="1:44" ht="14.25" x14ac:dyDescent="0.2">
      <c r="A344" s="23"/>
      <c r="B344" s="24"/>
      <c r="C344" s="24"/>
      <c r="D344" s="24"/>
      <c r="E344" s="24"/>
      <c r="F344" s="24"/>
      <c r="G344" s="23"/>
      <c r="H344" s="24"/>
      <c r="I344" s="24"/>
      <c r="J344" s="47"/>
      <c r="K344" s="47"/>
      <c r="L344" s="27"/>
      <c r="M344" s="24"/>
      <c r="N344" s="24"/>
      <c r="O344" s="23"/>
      <c r="P344" s="24"/>
      <c r="Q344" s="23"/>
      <c r="R344" s="24" t="str">
        <f t="shared" si="272"/>
        <v/>
      </c>
      <c r="S344" s="24" t="str">
        <f t="shared" si="268"/>
        <v/>
      </c>
      <c r="T344" s="24" t="str">
        <f t="shared" si="269"/>
        <v/>
      </c>
      <c r="U344" s="24" t="str">
        <f t="shared" si="270"/>
        <v/>
      </c>
      <c r="V344" s="24" t="str">
        <f t="shared" si="271"/>
        <v/>
      </c>
      <c r="W344" s="24"/>
      <c r="X344" s="24"/>
      <c r="Y344" s="33"/>
      <c r="Z344" s="33"/>
      <c r="AA344" s="24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5"/>
    </row>
    <row r="345" spans="1:44" ht="14.25" x14ac:dyDescent="0.2">
      <c r="A345" s="23"/>
      <c r="B345" s="24"/>
      <c r="C345" s="24"/>
      <c r="D345" s="24"/>
      <c r="E345" s="24"/>
      <c r="F345" s="24"/>
      <c r="G345" s="23"/>
      <c r="H345" s="24"/>
      <c r="I345" s="24"/>
      <c r="J345" s="47"/>
      <c r="K345" s="47"/>
      <c r="L345" s="27"/>
      <c r="M345" s="24"/>
      <c r="N345" s="24"/>
      <c r="O345" s="23"/>
      <c r="P345" s="24"/>
      <c r="Q345" s="23"/>
      <c r="R345" s="24" t="str">
        <f t="shared" si="272"/>
        <v/>
      </c>
      <c r="S345" s="24" t="str">
        <f t="shared" si="268"/>
        <v/>
      </c>
      <c r="T345" s="24" t="str">
        <f t="shared" si="269"/>
        <v/>
      </c>
      <c r="U345" s="24" t="str">
        <f t="shared" si="270"/>
        <v/>
      </c>
      <c r="V345" s="24" t="str">
        <f t="shared" si="271"/>
        <v/>
      </c>
      <c r="W345" s="24"/>
      <c r="X345" s="24"/>
      <c r="Y345" s="33"/>
      <c r="Z345" s="33"/>
      <c r="AA345" s="24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5"/>
    </row>
    <row r="346" spans="1:44" ht="14.25" x14ac:dyDescent="0.2">
      <c r="A346" s="23"/>
      <c r="B346" s="24"/>
      <c r="C346" s="24"/>
      <c r="D346" s="24"/>
      <c r="E346" s="24"/>
      <c r="F346" s="24"/>
      <c r="G346" s="23"/>
      <c r="H346" s="24"/>
      <c r="I346" s="24"/>
      <c r="J346" s="47"/>
      <c r="K346" s="47"/>
      <c r="L346" s="27"/>
      <c r="M346" s="24"/>
      <c r="N346" s="24"/>
      <c r="O346" s="23"/>
      <c r="P346" s="24"/>
      <c r="Q346" s="23"/>
      <c r="R346" s="24" t="str">
        <f t="shared" si="272"/>
        <v/>
      </c>
      <c r="S346" s="24" t="str">
        <f t="shared" si="268"/>
        <v/>
      </c>
      <c r="T346" s="24" t="str">
        <f t="shared" si="269"/>
        <v/>
      </c>
      <c r="U346" s="24" t="str">
        <f t="shared" si="270"/>
        <v/>
      </c>
      <c r="V346" s="24" t="str">
        <f t="shared" si="271"/>
        <v/>
      </c>
      <c r="W346" s="24"/>
      <c r="X346" s="24"/>
      <c r="Y346" s="33"/>
      <c r="Z346" s="33"/>
      <c r="AA346" s="24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5"/>
    </row>
    <row r="347" spans="1:44" ht="14.25" x14ac:dyDescent="0.2">
      <c r="A347" s="23"/>
      <c r="B347" s="24"/>
      <c r="C347" s="24"/>
      <c r="D347" s="24"/>
      <c r="E347" s="24"/>
      <c r="F347" s="24"/>
      <c r="G347" s="23"/>
      <c r="H347" s="24"/>
      <c r="I347" s="24"/>
      <c r="J347" s="47"/>
      <c r="K347" s="47"/>
      <c r="L347" s="27"/>
      <c r="M347" s="24"/>
      <c r="N347" s="24"/>
      <c r="O347" s="23"/>
      <c r="P347" s="24"/>
      <c r="Q347" s="23"/>
      <c r="R347" s="24" t="str">
        <f t="shared" si="272"/>
        <v/>
      </c>
      <c r="S347" s="24" t="str">
        <f t="shared" si="268"/>
        <v/>
      </c>
      <c r="T347" s="24" t="str">
        <f t="shared" si="269"/>
        <v/>
      </c>
      <c r="U347" s="24" t="str">
        <f t="shared" si="270"/>
        <v/>
      </c>
      <c r="V347" s="24" t="str">
        <f t="shared" si="271"/>
        <v/>
      </c>
      <c r="W347" s="24"/>
      <c r="X347" s="24"/>
      <c r="Y347" s="33"/>
      <c r="Z347" s="33"/>
      <c r="AA347" s="24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5"/>
    </row>
    <row r="348" spans="1:44" ht="14.25" x14ac:dyDescent="0.2">
      <c r="A348" s="23"/>
      <c r="B348" s="24"/>
      <c r="C348" s="24"/>
      <c r="D348" s="24"/>
      <c r="E348" s="24"/>
      <c r="F348" s="24"/>
      <c r="G348" s="23"/>
      <c r="H348" s="24"/>
      <c r="I348" s="24"/>
      <c r="J348" s="47"/>
      <c r="K348" s="47"/>
      <c r="L348" s="27"/>
      <c r="M348" s="24"/>
      <c r="N348" s="24"/>
      <c r="O348" s="23"/>
      <c r="P348" s="24"/>
      <c r="Q348" s="23"/>
      <c r="R348" s="24" t="str">
        <f t="shared" si="272"/>
        <v/>
      </c>
      <c r="S348" s="24" t="str">
        <f t="shared" si="268"/>
        <v/>
      </c>
      <c r="T348" s="24" t="str">
        <f t="shared" si="269"/>
        <v/>
      </c>
      <c r="U348" s="24" t="str">
        <f t="shared" si="270"/>
        <v/>
      </c>
      <c r="V348" s="24" t="str">
        <f t="shared" si="271"/>
        <v/>
      </c>
      <c r="W348" s="24"/>
      <c r="X348" s="24"/>
      <c r="Y348" s="33"/>
      <c r="Z348" s="33"/>
      <c r="AA348" s="24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5"/>
    </row>
    <row r="349" spans="1:44" ht="14.25" x14ac:dyDescent="0.2">
      <c r="A349" s="23"/>
      <c r="B349" s="24"/>
      <c r="C349" s="24"/>
      <c r="D349" s="24"/>
      <c r="E349" s="24"/>
      <c r="F349" s="24"/>
      <c r="G349" s="23"/>
      <c r="H349" s="24"/>
      <c r="I349" s="24"/>
      <c r="J349" s="47"/>
      <c r="K349" s="47"/>
      <c r="L349" s="27"/>
      <c r="M349" s="24"/>
      <c r="N349" s="24"/>
      <c r="O349" s="23"/>
      <c r="P349" s="24"/>
      <c r="Q349" s="23"/>
      <c r="R349" s="24" t="str">
        <f t="shared" si="272"/>
        <v/>
      </c>
      <c r="S349" s="24" t="str">
        <f t="shared" si="268"/>
        <v/>
      </c>
      <c r="T349" s="24" t="str">
        <f t="shared" si="269"/>
        <v/>
      </c>
      <c r="U349" s="24" t="str">
        <f t="shared" si="270"/>
        <v/>
      </c>
      <c r="V349" s="24" t="str">
        <f t="shared" si="271"/>
        <v/>
      </c>
      <c r="W349" s="24"/>
      <c r="X349" s="24"/>
      <c r="Y349" s="33"/>
      <c r="Z349" s="33"/>
      <c r="AA349" s="24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5"/>
    </row>
    <row r="350" spans="1:44" ht="14.25" x14ac:dyDescent="0.2">
      <c r="A350" s="23"/>
      <c r="B350" s="24"/>
      <c r="C350" s="24"/>
      <c r="D350" s="24"/>
      <c r="E350" s="24"/>
      <c r="F350" s="24"/>
      <c r="G350" s="23"/>
      <c r="H350" s="24"/>
      <c r="I350" s="24"/>
      <c r="J350" s="47"/>
      <c r="K350" s="47"/>
      <c r="L350" s="27"/>
      <c r="M350" s="24"/>
      <c r="N350" s="24"/>
      <c r="O350" s="23"/>
      <c r="P350" s="24"/>
      <c r="Q350" s="23"/>
      <c r="R350" s="24" t="str">
        <f t="shared" si="272"/>
        <v/>
      </c>
      <c r="S350" s="24" t="str">
        <f t="shared" ref="S350:S368" si="273">IF(OR(O350="",O350="Enum"), "",IF(ISERROR(FIND("-",Q350,FIND("*",Q350)+2)),IF(ISERROR(FIND("+",Q350,FIND("*",Q350)+2)),"0",IF(FIND("+",Q350,FIND("*",Q350)+2)&lt;FIND("(",Q350,FIND("*",Q350)+2),MID(Q350,FIND("+",Q350,FIND("*",Q350)+2),FIND("(",Q350,FIND("*",Q350)+2)-FIND("+",Q350,FIND("*",Q350)+2)),"0")),IF(FIND("-",Q350,FIND("*",Q350)+2)&lt;FIND("(",Q350,FIND("*",Q350)+2),MID(Q350,FIND("-",Q350,FIND("*",Q350)+2),FIND("(",Q350,FIND("*",Q350)+2)-FIND("-",Q350,FIND("*",Q350)+2)),IF(ISERROR(FIND("+",Q350,FIND("*",Q350)+2)),"0",IF(FIND("+",Q350,FIND("*",Q350)+2)&lt;FIND("(",Q350,FIND("*",Q350)+2),MID(Q350,FIND("+",Q350,FIND("*",Q350)+2),FIND("(",Q350,FIND("*",Q350)+2)-FIND("+",Q350,FIND("*",Q350)+2)),"0")))))</f>
        <v/>
      </c>
      <c r="T350" s="24" t="str">
        <f t="shared" ref="T350:T368" si="274" xml:space="preserve"> IF(OR(O350="",O350="Enum"),"", MID(Q350,FIND("(",Q350)+1,FIND(")",Q350)-FIND("(",Q350)-1))</f>
        <v/>
      </c>
      <c r="U350" s="24" t="str">
        <f t="shared" ref="U350:U368" si="275">IF(OR(O350="",O350="Enum"),"", MID(Q350,FIND("{",Q350)+1,FIND(",",Q350)-FIND("{",Q350)-1))</f>
        <v/>
      </c>
      <c r="V350" s="24" t="str">
        <f t="shared" ref="V350:V368" si="276">IF(OR(O350="",O350="Enum"),"",MID(Q350,FIND(",",Q350)+1,FIND("}",Q350)-FIND(",",Q350)-1))</f>
        <v/>
      </c>
      <c r="W350" s="24"/>
      <c r="X350" s="24"/>
      <c r="Y350" s="33"/>
      <c r="Z350" s="33"/>
      <c r="AA350" s="24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5"/>
    </row>
    <row r="351" spans="1:44" ht="14.25" x14ac:dyDescent="0.2">
      <c r="A351" s="23"/>
      <c r="B351" s="24"/>
      <c r="C351" s="24"/>
      <c r="D351" s="24"/>
      <c r="E351" s="24"/>
      <c r="F351" s="24"/>
      <c r="G351" s="23"/>
      <c r="H351" s="24"/>
      <c r="I351" s="24"/>
      <c r="J351" s="47"/>
      <c r="K351" s="47"/>
      <c r="L351" s="27"/>
      <c r="M351" s="24"/>
      <c r="N351" s="24"/>
      <c r="O351" s="23"/>
      <c r="P351" s="24"/>
      <c r="Q351" s="23"/>
      <c r="R351" s="24" t="str">
        <f t="shared" si="272"/>
        <v/>
      </c>
      <c r="S351" s="24" t="str">
        <f t="shared" si="273"/>
        <v/>
      </c>
      <c r="T351" s="24" t="str">
        <f t="shared" si="274"/>
        <v/>
      </c>
      <c r="U351" s="24" t="str">
        <f t="shared" si="275"/>
        <v/>
      </c>
      <c r="V351" s="24" t="str">
        <f t="shared" si="276"/>
        <v/>
      </c>
      <c r="W351" s="24"/>
      <c r="X351" s="24"/>
      <c r="Y351" s="33"/>
      <c r="Z351" s="33"/>
      <c r="AA351" s="24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5"/>
    </row>
    <row r="352" spans="1:44" ht="14.25" x14ac:dyDescent="0.2">
      <c r="A352" s="23"/>
      <c r="B352" s="24"/>
      <c r="C352" s="24"/>
      <c r="D352" s="24"/>
      <c r="E352" s="24"/>
      <c r="F352" s="24"/>
      <c r="G352" s="23"/>
      <c r="H352" s="24"/>
      <c r="I352" s="24"/>
      <c r="J352" s="47"/>
      <c r="K352" s="47"/>
      <c r="L352" s="27"/>
      <c r="M352" s="24"/>
      <c r="N352" s="24"/>
      <c r="O352" s="23"/>
      <c r="P352" s="24"/>
      <c r="Q352" s="23"/>
      <c r="R352" s="24" t="str">
        <f t="shared" ref="R352:R368" si="277">IF(OR(O352="",O352="Enum"),"",MID(Q352,FIND("*",Q352)+1,IF(ISERROR(FIND("+",Q352,FIND("*",Q352)+2)),IF(ISERROR(FIND("-",Q352,FIND("*",Q352)+2)),IF(ISERROR(FIND("(",Q352,FIND("*",Q352)+2)),"Error",FIND("(",Q352,FIND("*",Q352)+2)-FIND("*",Q352)-1),IF(FIND("-",Q352,FIND("*",Q352)+2)&lt;FIND("(",Q352,FIND("*",Q352)+2),FIND("-",Q352,FIND("*",Q352)+2)-FIND("*",Q352)-1,FIND("(",Q352,FIND("*",Q352)+2)-FIND("*",Q352)-1)),IF(FIND("+",Q352,FIND("*",Q352)+2)&lt;FIND("(",Q352,FIND("*",Q352)+2),FIND("+",Q352,FIND("*",Q352)+2)-FIND("*",Q352)-1,IF(ISERROR(FIND("-",Q352,FIND("*",Q352)+2)),IF(ISERROR(FIND("(",Q352,FIND("*",Q352)+2)),"Error",FIND("(",Q352,FIND("*",Q352)+2)-FIND("*",Q352)-1),IF(FIND("-",Q352,FIND("*",Q352)+2)&lt;FIND("(",Q352,FIND("*",Q352)+2),FIND("-",Q352,FIND("*",Q352)+2)-FIND("*",Q352)-1,FIND("(",Q352,FIND("*",Q352)+2)-FIND("*",Q352)-1))))))</f>
        <v/>
      </c>
      <c r="S352" s="24" t="str">
        <f t="shared" si="273"/>
        <v/>
      </c>
      <c r="T352" s="24" t="str">
        <f t="shared" si="274"/>
        <v/>
      </c>
      <c r="U352" s="24" t="str">
        <f t="shared" si="275"/>
        <v/>
      </c>
      <c r="V352" s="24" t="str">
        <f t="shared" si="276"/>
        <v/>
      </c>
      <c r="W352" s="24"/>
      <c r="X352" s="24"/>
      <c r="Y352" s="33"/>
      <c r="Z352" s="33"/>
      <c r="AA352" s="24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5"/>
    </row>
    <row r="353" spans="1:44" ht="14.25" x14ac:dyDescent="0.2">
      <c r="A353" s="23"/>
      <c r="B353" s="24"/>
      <c r="C353" s="24"/>
      <c r="D353" s="24"/>
      <c r="E353" s="24"/>
      <c r="F353" s="24"/>
      <c r="G353" s="23"/>
      <c r="H353" s="24"/>
      <c r="I353" s="24"/>
      <c r="J353" s="47"/>
      <c r="K353" s="47"/>
      <c r="L353" s="27"/>
      <c r="M353" s="24"/>
      <c r="N353" s="24"/>
      <c r="O353" s="23"/>
      <c r="P353" s="24"/>
      <c r="Q353" s="23"/>
      <c r="R353" s="24" t="str">
        <f t="shared" si="277"/>
        <v/>
      </c>
      <c r="S353" s="24" t="str">
        <f t="shared" si="273"/>
        <v/>
      </c>
      <c r="T353" s="24" t="str">
        <f t="shared" si="274"/>
        <v/>
      </c>
      <c r="U353" s="24" t="str">
        <f t="shared" si="275"/>
        <v/>
      </c>
      <c r="V353" s="24" t="str">
        <f t="shared" si="276"/>
        <v/>
      </c>
      <c r="W353" s="24"/>
      <c r="X353" s="24"/>
      <c r="Y353" s="33"/>
      <c r="Z353" s="33"/>
      <c r="AA353" s="24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5"/>
    </row>
    <row r="354" spans="1:44" ht="14.25" x14ac:dyDescent="0.2">
      <c r="A354" s="23"/>
      <c r="B354" s="24"/>
      <c r="C354" s="24"/>
      <c r="D354" s="24"/>
      <c r="E354" s="24"/>
      <c r="F354" s="24"/>
      <c r="G354" s="23"/>
      <c r="H354" s="24"/>
      <c r="I354" s="24"/>
      <c r="J354" s="47"/>
      <c r="K354" s="47"/>
      <c r="L354" s="27"/>
      <c r="M354" s="24"/>
      <c r="N354" s="24"/>
      <c r="O354" s="23"/>
      <c r="P354" s="24"/>
      <c r="Q354" s="23"/>
      <c r="R354" s="24" t="str">
        <f t="shared" si="277"/>
        <v/>
      </c>
      <c r="S354" s="24" t="str">
        <f t="shared" si="273"/>
        <v/>
      </c>
      <c r="T354" s="24" t="str">
        <f t="shared" si="274"/>
        <v/>
      </c>
      <c r="U354" s="24" t="str">
        <f t="shared" si="275"/>
        <v/>
      </c>
      <c r="V354" s="24" t="str">
        <f t="shared" si="276"/>
        <v/>
      </c>
      <c r="W354" s="24"/>
      <c r="X354" s="24"/>
      <c r="Y354" s="33"/>
      <c r="Z354" s="33"/>
      <c r="AA354" s="24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5"/>
    </row>
    <row r="355" spans="1:44" ht="14.25" x14ac:dyDescent="0.2">
      <c r="A355" s="23"/>
      <c r="B355" s="24"/>
      <c r="C355" s="24"/>
      <c r="D355" s="24"/>
      <c r="E355" s="24"/>
      <c r="F355" s="24"/>
      <c r="G355" s="23"/>
      <c r="H355" s="24"/>
      <c r="I355" s="24"/>
      <c r="J355" s="47"/>
      <c r="K355" s="47"/>
      <c r="L355" s="27"/>
      <c r="M355" s="24"/>
      <c r="N355" s="24"/>
      <c r="O355" s="23"/>
      <c r="P355" s="24"/>
      <c r="Q355" s="23"/>
      <c r="R355" s="24" t="str">
        <f t="shared" si="277"/>
        <v/>
      </c>
      <c r="S355" s="24" t="str">
        <f t="shared" si="273"/>
        <v/>
      </c>
      <c r="T355" s="24" t="str">
        <f t="shared" si="274"/>
        <v/>
      </c>
      <c r="U355" s="24" t="str">
        <f t="shared" si="275"/>
        <v/>
      </c>
      <c r="V355" s="24" t="str">
        <f t="shared" si="276"/>
        <v/>
      </c>
      <c r="W355" s="24"/>
      <c r="X355" s="24"/>
      <c r="Y355" s="33"/>
      <c r="Z355" s="33"/>
      <c r="AA355" s="24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5"/>
    </row>
    <row r="356" spans="1:44" ht="14.25" x14ac:dyDescent="0.2">
      <c r="A356" s="23"/>
      <c r="B356" s="24"/>
      <c r="C356" s="24"/>
      <c r="D356" s="24"/>
      <c r="E356" s="24"/>
      <c r="F356" s="24"/>
      <c r="G356" s="23"/>
      <c r="H356" s="24"/>
      <c r="I356" s="24"/>
      <c r="J356" s="47"/>
      <c r="K356" s="47"/>
      <c r="L356" s="27"/>
      <c r="M356" s="24"/>
      <c r="N356" s="24"/>
      <c r="O356" s="23"/>
      <c r="P356" s="24"/>
      <c r="Q356" s="23"/>
      <c r="R356" s="24" t="str">
        <f t="shared" si="277"/>
        <v/>
      </c>
      <c r="S356" s="24" t="str">
        <f t="shared" si="273"/>
        <v/>
      </c>
      <c r="T356" s="24" t="str">
        <f t="shared" si="274"/>
        <v/>
      </c>
      <c r="U356" s="24" t="str">
        <f t="shared" si="275"/>
        <v/>
      </c>
      <c r="V356" s="24" t="str">
        <f t="shared" si="276"/>
        <v/>
      </c>
      <c r="W356" s="24"/>
      <c r="X356" s="24"/>
      <c r="Y356" s="33"/>
      <c r="Z356" s="33"/>
      <c r="AA356" s="24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5"/>
    </row>
    <row r="357" spans="1:44" ht="14.25" x14ac:dyDescent="0.2">
      <c r="A357" s="23"/>
      <c r="B357" s="24"/>
      <c r="C357" s="24"/>
      <c r="D357" s="24"/>
      <c r="E357" s="24"/>
      <c r="F357" s="24"/>
      <c r="G357" s="23"/>
      <c r="H357" s="24"/>
      <c r="I357" s="24"/>
      <c r="J357" s="47"/>
      <c r="K357" s="47"/>
      <c r="L357" s="27"/>
      <c r="M357" s="24"/>
      <c r="N357" s="24"/>
      <c r="O357" s="23"/>
      <c r="P357" s="24"/>
      <c r="Q357" s="23"/>
      <c r="R357" s="24" t="str">
        <f t="shared" si="277"/>
        <v/>
      </c>
      <c r="S357" s="24" t="str">
        <f t="shared" si="273"/>
        <v/>
      </c>
      <c r="T357" s="24" t="str">
        <f t="shared" si="274"/>
        <v/>
      </c>
      <c r="U357" s="24" t="str">
        <f t="shared" si="275"/>
        <v/>
      </c>
      <c r="V357" s="24" t="str">
        <f t="shared" si="276"/>
        <v/>
      </c>
      <c r="W357" s="24"/>
      <c r="X357" s="24"/>
      <c r="Y357" s="33"/>
      <c r="Z357" s="33"/>
      <c r="AA357" s="24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5"/>
    </row>
    <row r="358" spans="1:44" ht="14.25" x14ac:dyDescent="0.2">
      <c r="A358" s="23"/>
      <c r="B358" s="24"/>
      <c r="C358" s="24"/>
      <c r="D358" s="24"/>
      <c r="E358" s="24"/>
      <c r="F358" s="24"/>
      <c r="G358" s="23"/>
      <c r="H358" s="24"/>
      <c r="I358" s="24"/>
      <c r="J358" s="47"/>
      <c r="K358" s="47"/>
      <c r="L358" s="27"/>
      <c r="M358" s="24"/>
      <c r="N358" s="24"/>
      <c r="O358" s="23"/>
      <c r="P358" s="24"/>
      <c r="Q358" s="23"/>
      <c r="R358" s="24" t="str">
        <f t="shared" si="277"/>
        <v/>
      </c>
      <c r="S358" s="24" t="str">
        <f t="shared" si="273"/>
        <v/>
      </c>
      <c r="T358" s="24" t="str">
        <f t="shared" si="274"/>
        <v/>
      </c>
      <c r="U358" s="24" t="str">
        <f t="shared" si="275"/>
        <v/>
      </c>
      <c r="V358" s="24" t="str">
        <f t="shared" si="276"/>
        <v/>
      </c>
      <c r="W358" s="24"/>
      <c r="X358" s="24"/>
      <c r="Y358" s="33"/>
      <c r="Z358" s="33"/>
      <c r="AA358" s="24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5"/>
    </row>
    <row r="359" spans="1:44" ht="14.25" x14ac:dyDescent="0.2">
      <c r="A359" s="23"/>
      <c r="B359" s="24"/>
      <c r="C359" s="24"/>
      <c r="D359" s="24"/>
      <c r="E359" s="24"/>
      <c r="F359" s="24"/>
      <c r="G359" s="23"/>
      <c r="H359" s="24"/>
      <c r="I359" s="24"/>
      <c r="J359" s="47"/>
      <c r="K359" s="47"/>
      <c r="L359" s="27"/>
      <c r="M359" s="24"/>
      <c r="N359" s="24"/>
      <c r="O359" s="23"/>
      <c r="P359" s="24"/>
      <c r="Q359" s="23"/>
      <c r="R359" s="24" t="str">
        <f t="shared" si="277"/>
        <v/>
      </c>
      <c r="S359" s="24" t="str">
        <f t="shared" si="273"/>
        <v/>
      </c>
      <c r="T359" s="24" t="str">
        <f t="shared" si="274"/>
        <v/>
      </c>
      <c r="U359" s="24" t="str">
        <f t="shared" si="275"/>
        <v/>
      </c>
      <c r="V359" s="24" t="str">
        <f t="shared" si="276"/>
        <v/>
      </c>
      <c r="W359" s="24"/>
      <c r="X359" s="24"/>
      <c r="Y359" s="33"/>
      <c r="Z359" s="33"/>
      <c r="AA359" s="24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5"/>
    </row>
    <row r="360" spans="1:44" ht="14.25" x14ac:dyDescent="0.2">
      <c r="A360" s="23"/>
      <c r="B360" s="24"/>
      <c r="C360" s="24"/>
      <c r="D360" s="24"/>
      <c r="E360" s="24"/>
      <c r="F360" s="24"/>
      <c r="G360" s="23"/>
      <c r="H360" s="24"/>
      <c r="I360" s="24"/>
      <c r="J360" s="47"/>
      <c r="K360" s="47"/>
      <c r="L360" s="27"/>
      <c r="M360" s="24"/>
      <c r="N360" s="24"/>
      <c r="O360" s="23"/>
      <c r="P360" s="24"/>
      <c r="Q360" s="23"/>
      <c r="R360" s="24" t="str">
        <f t="shared" si="277"/>
        <v/>
      </c>
      <c r="S360" s="24" t="str">
        <f t="shared" si="273"/>
        <v/>
      </c>
      <c r="T360" s="24" t="str">
        <f t="shared" si="274"/>
        <v/>
      </c>
      <c r="U360" s="24" t="str">
        <f t="shared" si="275"/>
        <v/>
      </c>
      <c r="V360" s="24" t="str">
        <f t="shared" si="276"/>
        <v/>
      </c>
      <c r="W360" s="24"/>
      <c r="X360" s="24"/>
      <c r="Y360" s="33"/>
      <c r="Z360" s="33"/>
      <c r="AA360" s="24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5"/>
    </row>
    <row r="361" spans="1:44" ht="14.25" x14ac:dyDescent="0.2">
      <c r="A361" s="23"/>
      <c r="B361" s="24"/>
      <c r="C361" s="24"/>
      <c r="D361" s="24"/>
      <c r="E361" s="24"/>
      <c r="F361" s="24"/>
      <c r="G361" s="23"/>
      <c r="H361" s="24"/>
      <c r="I361" s="24"/>
      <c r="J361" s="47"/>
      <c r="K361" s="47"/>
      <c r="L361" s="27"/>
      <c r="M361" s="24"/>
      <c r="N361" s="24"/>
      <c r="O361" s="23"/>
      <c r="P361" s="24"/>
      <c r="Q361" s="23"/>
      <c r="R361" s="24" t="str">
        <f t="shared" si="277"/>
        <v/>
      </c>
      <c r="S361" s="24" t="str">
        <f t="shared" si="273"/>
        <v/>
      </c>
      <c r="T361" s="24" t="str">
        <f t="shared" si="274"/>
        <v/>
      </c>
      <c r="U361" s="24" t="str">
        <f t="shared" si="275"/>
        <v/>
      </c>
      <c r="V361" s="24" t="str">
        <f t="shared" si="276"/>
        <v/>
      </c>
      <c r="W361" s="24"/>
      <c r="X361" s="24"/>
      <c r="Y361" s="33"/>
      <c r="Z361" s="33"/>
      <c r="AA361" s="24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5"/>
    </row>
    <row r="362" spans="1:44" ht="14.25" x14ac:dyDescent="0.2">
      <c r="A362" s="23"/>
      <c r="B362" s="24"/>
      <c r="C362" s="24"/>
      <c r="D362" s="24"/>
      <c r="E362" s="24"/>
      <c r="F362" s="24"/>
      <c r="G362" s="23"/>
      <c r="H362" s="24"/>
      <c r="I362" s="24"/>
      <c r="J362" s="47"/>
      <c r="K362" s="47"/>
      <c r="L362" s="27"/>
      <c r="M362" s="24"/>
      <c r="N362" s="24"/>
      <c r="O362" s="23"/>
      <c r="P362" s="24"/>
      <c r="Q362" s="23"/>
      <c r="R362" s="24" t="str">
        <f t="shared" si="277"/>
        <v/>
      </c>
      <c r="S362" s="24" t="str">
        <f t="shared" si="273"/>
        <v/>
      </c>
      <c r="T362" s="24" t="str">
        <f t="shared" si="274"/>
        <v/>
      </c>
      <c r="U362" s="24" t="str">
        <f t="shared" si="275"/>
        <v/>
      </c>
      <c r="V362" s="24" t="str">
        <f t="shared" si="276"/>
        <v/>
      </c>
      <c r="W362" s="24"/>
      <c r="X362" s="24"/>
      <c r="Y362" s="33"/>
      <c r="Z362" s="33"/>
      <c r="AA362" s="24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5"/>
    </row>
    <row r="363" spans="1:44" ht="14.25" x14ac:dyDescent="0.2">
      <c r="A363" s="23"/>
      <c r="B363" s="24"/>
      <c r="C363" s="24"/>
      <c r="D363" s="24"/>
      <c r="E363" s="24"/>
      <c r="F363" s="24"/>
      <c r="G363" s="23"/>
      <c r="H363" s="24"/>
      <c r="I363" s="24"/>
      <c r="J363" s="47"/>
      <c r="K363" s="47"/>
      <c r="L363" s="27"/>
      <c r="M363" s="24"/>
      <c r="N363" s="24"/>
      <c r="O363" s="23"/>
      <c r="P363" s="24"/>
      <c r="Q363" s="23"/>
      <c r="R363" s="24" t="str">
        <f t="shared" si="277"/>
        <v/>
      </c>
      <c r="S363" s="24" t="str">
        <f t="shared" si="273"/>
        <v/>
      </c>
      <c r="T363" s="24" t="str">
        <f t="shared" si="274"/>
        <v/>
      </c>
      <c r="U363" s="24" t="str">
        <f t="shared" si="275"/>
        <v/>
      </c>
      <c r="V363" s="24" t="str">
        <f t="shared" si="276"/>
        <v/>
      </c>
      <c r="W363" s="24"/>
      <c r="X363" s="24"/>
      <c r="Y363" s="33"/>
      <c r="Z363" s="33"/>
      <c r="AA363" s="24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5"/>
    </row>
    <row r="364" spans="1:44" ht="14.25" x14ac:dyDescent="0.2">
      <c r="A364" s="23"/>
      <c r="B364" s="24"/>
      <c r="C364" s="24"/>
      <c r="D364" s="24"/>
      <c r="E364" s="24"/>
      <c r="F364" s="24"/>
      <c r="G364" s="23"/>
      <c r="H364" s="24"/>
      <c r="I364" s="24"/>
      <c r="J364" s="47"/>
      <c r="K364" s="47"/>
      <c r="L364" s="27"/>
      <c r="M364" s="24"/>
      <c r="N364" s="24"/>
      <c r="O364" s="23"/>
      <c r="P364" s="24"/>
      <c r="Q364" s="23"/>
      <c r="R364" s="24" t="str">
        <f t="shared" si="277"/>
        <v/>
      </c>
      <c r="S364" s="24" t="str">
        <f t="shared" si="273"/>
        <v/>
      </c>
      <c r="T364" s="24" t="str">
        <f t="shared" si="274"/>
        <v/>
      </c>
      <c r="U364" s="24" t="str">
        <f t="shared" si="275"/>
        <v/>
      </c>
      <c r="V364" s="24" t="str">
        <f t="shared" si="276"/>
        <v/>
      </c>
      <c r="W364" s="24"/>
      <c r="X364" s="24"/>
      <c r="Y364" s="33"/>
      <c r="Z364" s="33"/>
      <c r="AA364" s="24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5"/>
    </row>
    <row r="365" spans="1:44" ht="14.25" x14ac:dyDescent="0.2">
      <c r="A365" s="23"/>
      <c r="B365" s="24"/>
      <c r="C365" s="24"/>
      <c r="D365" s="24"/>
      <c r="E365" s="24"/>
      <c r="F365" s="24"/>
      <c r="G365" s="23"/>
      <c r="H365" s="24"/>
      <c r="I365" s="24"/>
      <c r="J365" s="47"/>
      <c r="K365" s="47"/>
      <c r="L365" s="27"/>
      <c r="M365" s="24"/>
      <c r="N365" s="24"/>
      <c r="O365" s="23"/>
      <c r="P365" s="24"/>
      <c r="Q365" s="23"/>
      <c r="R365" s="24" t="str">
        <f t="shared" si="277"/>
        <v/>
      </c>
      <c r="S365" s="24" t="str">
        <f t="shared" si="273"/>
        <v/>
      </c>
      <c r="T365" s="24" t="str">
        <f t="shared" si="274"/>
        <v/>
      </c>
      <c r="U365" s="24" t="str">
        <f t="shared" si="275"/>
        <v/>
      </c>
      <c r="V365" s="24" t="str">
        <f t="shared" si="276"/>
        <v/>
      </c>
      <c r="W365" s="24"/>
      <c r="X365" s="24"/>
      <c r="Y365" s="33"/>
      <c r="Z365" s="33"/>
      <c r="AA365" s="24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5"/>
    </row>
    <row r="366" spans="1:44" ht="14.25" x14ac:dyDescent="0.2">
      <c r="A366" s="23"/>
      <c r="B366" s="24"/>
      <c r="C366" s="24"/>
      <c r="D366" s="24"/>
      <c r="E366" s="24"/>
      <c r="F366" s="24"/>
      <c r="G366" s="23"/>
      <c r="H366" s="24"/>
      <c r="I366" s="24"/>
      <c r="J366" s="47"/>
      <c r="K366" s="47"/>
      <c r="L366" s="27"/>
      <c r="M366" s="24"/>
      <c r="N366" s="24"/>
      <c r="O366" s="23"/>
      <c r="P366" s="24"/>
      <c r="Q366" s="23"/>
      <c r="R366" s="24" t="str">
        <f t="shared" si="277"/>
        <v/>
      </c>
      <c r="S366" s="24" t="str">
        <f t="shared" si="273"/>
        <v/>
      </c>
      <c r="T366" s="24" t="str">
        <f t="shared" si="274"/>
        <v/>
      </c>
      <c r="U366" s="24" t="str">
        <f t="shared" si="275"/>
        <v/>
      </c>
      <c r="V366" s="24" t="str">
        <f t="shared" si="276"/>
        <v/>
      </c>
      <c r="W366" s="24"/>
      <c r="X366" s="24"/>
      <c r="Y366" s="33"/>
      <c r="Z366" s="33"/>
      <c r="AA366" s="24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5"/>
    </row>
    <row r="367" spans="1:44" ht="14.25" x14ac:dyDescent="0.2">
      <c r="A367" s="23"/>
      <c r="B367" s="24"/>
      <c r="C367" s="24"/>
      <c r="D367" s="24"/>
      <c r="E367" s="24"/>
      <c r="F367" s="24"/>
      <c r="G367" s="23"/>
      <c r="H367" s="24"/>
      <c r="I367" s="24"/>
      <c r="J367" s="47"/>
      <c r="K367" s="47"/>
      <c r="L367" s="27"/>
      <c r="M367" s="24"/>
      <c r="N367" s="24"/>
      <c r="O367" s="23"/>
      <c r="P367" s="24"/>
      <c r="Q367" s="23"/>
      <c r="R367" s="24" t="str">
        <f t="shared" si="277"/>
        <v/>
      </c>
      <c r="S367" s="24" t="str">
        <f t="shared" si="273"/>
        <v/>
      </c>
      <c r="T367" s="24" t="str">
        <f t="shared" si="274"/>
        <v/>
      </c>
      <c r="U367" s="24" t="str">
        <f t="shared" si="275"/>
        <v/>
      </c>
      <c r="V367" s="24" t="str">
        <f t="shared" si="276"/>
        <v/>
      </c>
      <c r="W367" s="24"/>
      <c r="X367" s="24"/>
      <c r="Y367" s="33"/>
      <c r="Z367" s="33"/>
      <c r="AA367" s="24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5"/>
    </row>
    <row r="368" spans="1:44" ht="14.25" x14ac:dyDescent="0.2">
      <c r="A368" s="23"/>
      <c r="B368" s="24"/>
      <c r="C368" s="24"/>
      <c r="D368" s="24"/>
      <c r="E368" s="24"/>
      <c r="F368" s="24"/>
      <c r="G368" s="23"/>
      <c r="H368" s="24"/>
      <c r="I368" s="24"/>
      <c r="J368" s="47"/>
      <c r="K368" s="47"/>
      <c r="L368" s="24"/>
      <c r="M368" s="24"/>
      <c r="N368" s="24"/>
      <c r="O368" s="23"/>
      <c r="P368" s="23"/>
      <c r="Q368" s="23"/>
      <c r="R368" s="24" t="str">
        <f t="shared" si="277"/>
        <v/>
      </c>
      <c r="S368" s="24" t="str">
        <f t="shared" si="273"/>
        <v/>
      </c>
      <c r="T368" s="24" t="str">
        <f t="shared" si="274"/>
        <v/>
      </c>
      <c r="U368" s="24" t="str">
        <f t="shared" si="275"/>
        <v/>
      </c>
      <c r="V368" s="24" t="str">
        <f t="shared" si="276"/>
        <v/>
      </c>
      <c r="W368" s="24"/>
      <c r="X368" s="24"/>
      <c r="Y368" s="33"/>
      <c r="Z368" s="33"/>
      <c r="AA368" s="24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5"/>
    </row>
    <row r="369" spans="1:44" x14ac:dyDescent="0.15">
      <c r="A369" s="5"/>
      <c r="B369" s="4"/>
      <c r="C369" s="4"/>
      <c r="D369" s="4"/>
      <c r="E369" s="4"/>
      <c r="F369" s="4"/>
      <c r="G369" s="5"/>
      <c r="H369" s="4"/>
      <c r="I369" s="4"/>
      <c r="J369" s="50"/>
      <c r="K369" s="50"/>
      <c r="L369" s="4"/>
      <c r="M369" s="4"/>
      <c r="N369" s="4"/>
      <c r="O369" s="5"/>
      <c r="P369" s="5"/>
      <c r="Q369" s="5"/>
      <c r="R369" s="4"/>
      <c r="S369" s="4"/>
      <c r="T369" s="4"/>
      <c r="U369" s="4"/>
      <c r="V369" s="4"/>
      <c r="W369" s="4"/>
      <c r="X369" s="4"/>
      <c r="Y369" s="35"/>
      <c r="Z369" s="35"/>
      <c r="AA369" s="4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1:44" x14ac:dyDescent="0.15">
      <c r="A370" s="5"/>
      <c r="B370" s="4"/>
      <c r="C370" s="4"/>
      <c r="D370" s="4"/>
      <c r="E370" s="4"/>
      <c r="F370" s="4"/>
      <c r="G370" s="5"/>
      <c r="H370" s="4"/>
      <c r="I370" s="4"/>
      <c r="J370" s="50"/>
      <c r="K370" s="50"/>
      <c r="L370" s="4"/>
      <c r="M370" s="4"/>
      <c r="N370" s="4"/>
      <c r="O370" s="5"/>
      <c r="P370" s="5"/>
      <c r="Q370" s="5"/>
      <c r="R370" s="4"/>
      <c r="S370" s="4"/>
      <c r="T370" s="4"/>
      <c r="U370" s="4"/>
      <c r="V370" s="4"/>
      <c r="W370" s="4"/>
      <c r="X370" s="4"/>
      <c r="Y370" s="35"/>
      <c r="Z370" s="35"/>
      <c r="AA370" s="4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1:44" x14ac:dyDescent="0.15">
      <c r="A371" s="5"/>
      <c r="B371" s="4"/>
      <c r="C371" s="4"/>
      <c r="D371" s="4"/>
      <c r="E371" s="4"/>
      <c r="F371" s="4"/>
      <c r="G371" s="5"/>
      <c r="H371" s="4"/>
      <c r="I371" s="4"/>
      <c r="J371" s="50"/>
      <c r="K371" s="50"/>
      <c r="L371" s="4"/>
      <c r="M371" s="4"/>
      <c r="N371" s="4"/>
      <c r="O371" s="5"/>
      <c r="P371" s="5"/>
      <c r="Q371" s="5"/>
      <c r="R371" s="4"/>
      <c r="S371" s="4"/>
      <c r="T371" s="4"/>
      <c r="U371" s="4"/>
      <c r="V371" s="4"/>
      <c r="W371" s="4"/>
      <c r="X371" s="4"/>
      <c r="Y371" s="35"/>
      <c r="Z371" s="35"/>
      <c r="AA371" s="4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1:44" x14ac:dyDescent="0.15">
      <c r="A372" s="5"/>
      <c r="B372" s="4"/>
      <c r="C372" s="4"/>
      <c r="D372" s="4"/>
      <c r="E372" s="4"/>
      <c r="F372" s="4"/>
      <c r="G372" s="5"/>
      <c r="H372" s="4"/>
      <c r="I372" s="4"/>
      <c r="J372" s="50"/>
      <c r="K372" s="50"/>
      <c r="L372" s="4"/>
      <c r="M372" s="4"/>
      <c r="N372" s="4"/>
      <c r="O372" s="5"/>
      <c r="P372" s="5"/>
      <c r="Q372" s="5"/>
      <c r="R372" s="4"/>
      <c r="S372" s="4"/>
      <c r="T372" s="4"/>
      <c r="U372" s="4"/>
      <c r="V372" s="4"/>
      <c r="W372" s="4"/>
      <c r="X372" s="4"/>
      <c r="Y372" s="35"/>
      <c r="Z372" s="35"/>
      <c r="AA372" s="4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1:44" x14ac:dyDescent="0.15">
      <c r="A373" s="5"/>
      <c r="B373" s="4"/>
      <c r="C373" s="4"/>
      <c r="D373" s="4"/>
      <c r="E373" s="4"/>
      <c r="F373" s="4"/>
      <c r="G373" s="5"/>
      <c r="H373" s="4"/>
      <c r="I373" s="4"/>
      <c r="J373" s="50"/>
      <c r="K373" s="50"/>
      <c r="L373" s="4"/>
      <c r="M373" s="4"/>
      <c r="N373" s="4"/>
      <c r="O373" s="5"/>
      <c r="P373" s="5"/>
      <c r="Q373" s="5"/>
      <c r="R373" s="4"/>
      <c r="S373" s="4"/>
      <c r="T373" s="4"/>
      <c r="U373" s="4"/>
      <c r="V373" s="4"/>
      <c r="W373" s="4"/>
      <c r="X373" s="4"/>
      <c r="Y373" s="35"/>
      <c r="Z373" s="35"/>
      <c r="AA373" s="4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1:44" x14ac:dyDescent="0.15">
      <c r="A374" s="5"/>
      <c r="B374" s="4"/>
      <c r="C374" s="4"/>
      <c r="D374" s="4"/>
      <c r="E374" s="4"/>
      <c r="F374" s="4"/>
      <c r="G374" s="5"/>
      <c r="H374" s="4"/>
      <c r="I374" s="4"/>
      <c r="J374" s="50"/>
      <c r="K374" s="50"/>
      <c r="L374" s="4"/>
      <c r="M374" s="4"/>
      <c r="N374" s="4"/>
      <c r="O374" s="5"/>
      <c r="P374" s="5"/>
      <c r="Q374" s="5"/>
      <c r="R374" s="4"/>
      <c r="S374" s="4"/>
      <c r="T374" s="4"/>
      <c r="U374" s="4"/>
      <c r="V374" s="4"/>
      <c r="W374" s="4"/>
      <c r="X374" s="4"/>
      <c r="Y374" s="35"/>
      <c r="Z374" s="35"/>
      <c r="AA374" s="4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1:44" x14ac:dyDescent="0.15">
      <c r="A375" s="5"/>
      <c r="B375" s="4"/>
      <c r="C375" s="4"/>
      <c r="D375" s="4"/>
      <c r="E375" s="4"/>
      <c r="F375" s="4"/>
      <c r="G375" s="5"/>
      <c r="H375" s="4"/>
      <c r="I375" s="4"/>
      <c r="J375" s="50"/>
      <c r="K375" s="50"/>
      <c r="L375" s="4"/>
      <c r="M375" s="4"/>
      <c r="N375" s="4"/>
      <c r="O375" s="5"/>
      <c r="P375" s="5"/>
      <c r="Q375" s="5"/>
      <c r="R375" s="4"/>
      <c r="S375" s="4"/>
      <c r="T375" s="4"/>
      <c r="U375" s="4"/>
      <c r="V375" s="4"/>
      <c r="W375" s="4"/>
      <c r="X375" s="4"/>
      <c r="Y375" s="35"/>
      <c r="Z375" s="35"/>
      <c r="AA375" s="4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</sheetData>
  <protectedRanges>
    <protectedRange sqref="B4:D4" name="区域1_1_1"/>
    <protectedRange sqref="Y1:Z1" name="区域1_1_2"/>
  </protectedRanges>
  <autoFilter ref="A4:AR4" xr:uid="{00000000-0009-0000-0000-000001000000}"/>
  <phoneticPr fontId="3" type="noConversion"/>
  <conditionalFormatting sqref="R4:V4">
    <cfRule type="containsErrors" dxfId="1" priority="412">
      <formula>ISERROR(R4)</formula>
    </cfRule>
  </conditionalFormatting>
  <conditionalFormatting sqref="F4">
    <cfRule type="containsText" dxfId="0" priority="411" operator="containsText" text="/">
      <formula>NOT(ISERROR(SEARCH("/",F4)))</formula>
    </cfRule>
  </conditionalFormatting>
  <dataValidations count="7">
    <dataValidation type="list" allowBlank="1" showInputMessage="1" showErrorMessage="1" sqref="Y5 Y16 Y27 Y38" xr:uid="{00000000-0002-0000-0100-000000000000}">
      <formula1>"Multiplexor,Multiplexored"</formula1>
    </dataValidation>
    <dataValidation type="list" allowBlank="1" showInputMessage="1" showErrorMessage="1" sqref="E5:E300 E302:E353" xr:uid="{00000000-0002-0000-0100-000001000000}">
      <formula1>"Periodic, Event,POE,NMM,DiagResponse,DiagRequest"</formula1>
    </dataValidation>
    <dataValidation type="textLength" operator="lessThan" allowBlank="1" showInputMessage="1" showErrorMessage="1" sqref="K89:K91 J1:J1048576" xr:uid="{00000000-0002-0000-0100-000002000000}">
      <formula1>31</formula1>
    </dataValidation>
    <dataValidation type="list" allowBlank="1" showInputMessage="1" showErrorMessage="1" sqref="P5:P367" xr:uid="{00000000-0002-0000-0100-000003000000}">
      <formula1>"Intel,Moto"</formula1>
    </dataValidation>
    <dataValidation type="list" allowBlank="1" showInputMessage="1" showErrorMessage="1" sqref="O5:O367" xr:uid="{00000000-0002-0000-0100-000004000000}">
      <formula1>"Unsigned,Signed,Enum"</formula1>
    </dataValidation>
    <dataValidation type="list" allowBlank="1" showInputMessage="1" showErrorMessage="1" sqref="AA5:AA365" xr:uid="{00000000-0002-0000-0100-000005000000}">
      <formula1>"Yes, No"</formula1>
    </dataValidation>
    <dataValidation operator="lessThan" allowBlank="1" showInputMessage="1" showErrorMessage="1" sqref="K92:K105 K107:K1048576 K1:K88" xr:uid="{00000000-0002-0000-0100-000006000000}"/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CANMatrix </vt:lpstr>
      <vt:lpstr>CANMatrix(Old)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2021-05-28T08:54:05Z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(2)MtDfWN744wpqepjBfSLk3KWIeHEBdxSjssOd7ZkTTe8xhQrv6FK8NL0ISSFSWlj7UhF09W7P
7EaOOuhB4txgTs+1RuKNegbhNabaF9MmYHxpsr5GtjL3e3dZCjbF7YXrfLpXZVPKPncKpHBr
pmqQPX0fxucBVgU2GUfxzKxnxm+60V9Q7LyzIjHgvWkNl9C/dsW7DOImbu6/Aj5N4ywMwzTE
kxh1KtADSm9taD2tQt</vt:lpwstr>
  </property>
  <property fmtid="{D5CDD505-2E9C-101B-9397-08002B2CF9AE}" pid="3" name="_2015_ms_pID_7253431">
    <vt:lpwstr>c8C3m9FeshgchEW88tBGXQjUfwc2s01Ua+CwQa6TvKFotvSba58hjV
kmhD7O3EnMT75mcZtkAKk/tsZoyp3HUrJHPmmRIeyBN5xEPiQX8ASDk0H7aabDoc1NQFgPI0
vzjdp3s60IWJtIPvO42uFeybV44+pMtdpRTdG0pCY8b13A==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1481537800</vt:lpwstr>
  </property>
</Properties>
</file>