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F6FF3B26-9F45-401E-88E4-0CDCD6B529D1}" xr6:coauthVersionLast="47" xr6:coauthVersionMax="47" xr10:uidLastSave="{00000000-0000-0000-0000-000000000000}"/>
  <bookViews>
    <workbookView xWindow="-120" yWindow="-120" windowWidth="24240" windowHeight="13020" activeTab="2" xr2:uid="{AA59A6CE-F590-40C6-9ED6-2E60FC7DEA69}"/>
  </bookViews>
  <sheets>
    <sheet name="ExpenseData" sheetId="1" r:id="rId1"/>
    <sheet name=" Budget" sheetId="2" r:id="rId2"/>
    <sheet name=" dASHBOARD" sheetId="4" r:id="rId3"/>
  </sheets>
  <definedNames>
    <definedName name="_xlnm._FilterDatabase" localSheetId="0" hidden="1">ExpenseData!$A$1:$F$11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4" l="1"/>
  <c r="C6" i="4"/>
  <c r="C8" i="4" s="1"/>
  <c r="C5" i="4"/>
  <c r="I4" i="4" a="1"/>
  <c r="I4" i="4" s="1"/>
  <c r="F3" i="1"/>
  <c r="F4" i="1"/>
  <c r="F5" i="1"/>
  <c r="F6" i="1"/>
  <c r="F7" i="1"/>
  <c r="F8" i="1"/>
  <c r="F9" i="1"/>
  <c r="F10" i="1"/>
  <c r="F1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<sst xmlns="http://schemas.openxmlformats.org/spreadsheetml/2006/main" count="51" uniqueCount="22">
  <si>
    <t>Date</t>
  </si>
  <si>
    <t>Department</t>
  </si>
  <si>
    <t>Category</t>
  </si>
  <si>
    <t>Amount</t>
  </si>
  <si>
    <t>Month</t>
  </si>
  <si>
    <t>HR</t>
  </si>
  <si>
    <t>Supplies</t>
  </si>
  <si>
    <t>Jan</t>
  </si>
  <si>
    <t>IT</t>
  </si>
  <si>
    <t>Software</t>
  </si>
  <si>
    <t>Finance</t>
  </si>
  <si>
    <t>Travel</t>
  </si>
  <si>
    <t>Food</t>
  </si>
  <si>
    <t>Hardware</t>
  </si>
  <si>
    <t>Feb</t>
  </si>
  <si>
    <t>Gifts</t>
  </si>
  <si>
    <t>Equipment</t>
  </si>
  <si>
    <t>Mar</t>
  </si>
  <si>
    <t>MATCH_Coloumn</t>
  </si>
  <si>
    <t>Total Spent</t>
  </si>
  <si>
    <t>Budget deptt. &amp; Month</t>
  </si>
  <si>
    <t>Budget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</si>
</sst>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D19A-4B5B-4131-8C48-FDC18D69B231}">
  <sheetPr>
    <tabColor theme="5" tint="-0.249977111117893"/>
  </sheetPr>
  <dimension ref="A1:F11"/>
  <sheetViews>
    <sheetView workbookViewId="0">
      <selection activeCell="K16" sqref="K16"/>
    </sheetView>
  </sheetViews>
  <sheetFormatPr defaultRowHeight="15" x14ac:dyDescent="0.25"/>
  <cols>
    <col min="1" max="1" width="13.5703125" customWidth="1"/>
    <col min="2" max="2" width="13.85546875" customWidth="1"/>
    <col min="3" max="3" width="12.140625" customWidth="1"/>
    <col min="6" max="6" width="1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4</v>
      </c>
    </row>
    <row r="2" spans="1:6" x14ac:dyDescent="0.25">
      <c r="A2" s="3">
        <v>45658</v>
      </c>
      <c r="B2" s="2" t="s">
        <v>5</v>
      </c>
      <c r="C2" s="2" t="s">
        <v>6</v>
      </c>
      <c r="D2" s="2">
        <v>500</v>
      </c>
      <c r="E2" s="2" t="s">
        <v>7</v>
      </c>
      <c r="F2" s="4" t="str">
        <f>TEXT(A2,"mmmm")</f>
        <v>January</v>
      </c>
    </row>
    <row r="3" spans="1:6" x14ac:dyDescent="0.25">
      <c r="A3" s="3">
        <v>45662</v>
      </c>
      <c r="B3" s="2" t="s">
        <v>8</v>
      </c>
      <c r="C3" s="2" t="s">
        <v>9</v>
      </c>
      <c r="D3" s="2">
        <v>1200</v>
      </c>
      <c r="E3" s="2" t="s">
        <v>7</v>
      </c>
      <c r="F3" s="4" t="str">
        <f t="shared" ref="F3:F11" si="0">TEXT(A3,"mmmm")</f>
        <v>January</v>
      </c>
    </row>
    <row r="4" spans="1:6" x14ac:dyDescent="0.25">
      <c r="A4" s="3">
        <v>45667</v>
      </c>
      <c r="B4" s="2" t="s">
        <v>10</v>
      </c>
      <c r="C4" s="2" t="s">
        <v>11</v>
      </c>
      <c r="D4" s="2">
        <v>800</v>
      </c>
      <c r="E4" s="2" t="s">
        <v>7</v>
      </c>
      <c r="F4" s="4" t="str">
        <f t="shared" si="0"/>
        <v>January</v>
      </c>
    </row>
    <row r="5" spans="1:6" x14ac:dyDescent="0.25">
      <c r="A5" s="3">
        <v>45672</v>
      </c>
      <c r="B5" s="2" t="s">
        <v>5</v>
      </c>
      <c r="C5" s="2" t="s">
        <v>12</v>
      </c>
      <c r="D5" s="2">
        <v>25000</v>
      </c>
      <c r="E5" s="2" t="s">
        <v>7</v>
      </c>
      <c r="F5" s="4" t="str">
        <f t="shared" si="0"/>
        <v>January</v>
      </c>
    </row>
    <row r="6" spans="1:6" x14ac:dyDescent="0.25">
      <c r="A6" s="3">
        <v>45689</v>
      </c>
      <c r="B6" s="2" t="s">
        <v>8</v>
      </c>
      <c r="C6" s="2" t="s">
        <v>13</v>
      </c>
      <c r="D6" s="2">
        <v>1500</v>
      </c>
      <c r="E6" s="2" t="s">
        <v>14</v>
      </c>
      <c r="F6" s="4" t="str">
        <f t="shared" si="0"/>
        <v>February</v>
      </c>
    </row>
    <row r="7" spans="1:6" x14ac:dyDescent="0.25">
      <c r="A7" s="3">
        <v>45696</v>
      </c>
      <c r="B7" s="2" t="s">
        <v>10</v>
      </c>
      <c r="C7" s="2" t="s">
        <v>15</v>
      </c>
      <c r="D7" s="2">
        <v>600</v>
      </c>
      <c r="E7" s="2" t="s">
        <v>14</v>
      </c>
      <c r="F7" s="4" t="str">
        <f t="shared" si="0"/>
        <v>February</v>
      </c>
    </row>
    <row r="8" spans="1:6" x14ac:dyDescent="0.25">
      <c r="A8" s="3">
        <v>45728</v>
      </c>
      <c r="B8" s="2" t="s">
        <v>5</v>
      </c>
      <c r="C8" s="2" t="s">
        <v>16</v>
      </c>
      <c r="D8" s="2">
        <v>700</v>
      </c>
      <c r="E8" s="2" t="s">
        <v>17</v>
      </c>
      <c r="F8" s="4" t="str">
        <f t="shared" si="0"/>
        <v>March</v>
      </c>
    </row>
    <row r="9" spans="1:6" x14ac:dyDescent="0.25">
      <c r="A9" s="3">
        <v>45736</v>
      </c>
      <c r="B9" s="2" t="s">
        <v>8</v>
      </c>
      <c r="C9" s="2" t="s">
        <v>9</v>
      </c>
      <c r="D9" s="2">
        <v>1300</v>
      </c>
      <c r="E9" s="2" t="s">
        <v>17</v>
      </c>
      <c r="F9" s="4" t="str">
        <f t="shared" si="0"/>
        <v>March</v>
      </c>
    </row>
    <row r="10" spans="1:6" x14ac:dyDescent="0.25">
      <c r="A10" s="3">
        <v>45675</v>
      </c>
      <c r="B10" s="2" t="s">
        <v>10</v>
      </c>
      <c r="C10" s="2" t="s">
        <v>11</v>
      </c>
      <c r="D10" s="2">
        <v>900</v>
      </c>
      <c r="E10" s="2" t="s">
        <v>7</v>
      </c>
      <c r="F10" s="4" t="str">
        <f t="shared" si="0"/>
        <v>January</v>
      </c>
    </row>
    <row r="11" spans="1:6" x14ac:dyDescent="0.25">
      <c r="A11" s="3">
        <v>45713</v>
      </c>
      <c r="B11" s="2" t="s">
        <v>5</v>
      </c>
      <c r="C11" s="2" t="s">
        <v>6</v>
      </c>
      <c r="D11" s="2">
        <v>450</v>
      </c>
      <c r="E11" s="2" t="s">
        <v>14</v>
      </c>
      <c r="F11" s="4" t="str">
        <f t="shared" si="0"/>
        <v>February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EF88-6CA3-420B-86F0-BB58D3728B11}">
  <sheetPr>
    <tabColor theme="4" tint="-0.249977111117893"/>
  </sheetPr>
  <dimension ref="A1:D4"/>
  <sheetViews>
    <sheetView workbookViewId="0">
      <selection activeCell="H10" sqref="H10"/>
    </sheetView>
  </sheetViews>
  <sheetFormatPr defaultRowHeight="15" x14ac:dyDescent="0.25"/>
  <cols>
    <col min="1" max="1" width="11.85546875" customWidth="1"/>
  </cols>
  <sheetData>
    <row r="1" spans="1:4" ht="30" x14ac:dyDescent="0.25">
      <c r="A1" s="1" t="s">
        <v>1</v>
      </c>
      <c r="B1" s="1" t="s">
        <v>7</v>
      </c>
      <c r="C1" s="1" t="s">
        <v>14</v>
      </c>
      <c r="D1" s="1" t="s">
        <v>17</v>
      </c>
    </row>
    <row r="2" spans="1:4" x14ac:dyDescent="0.25">
      <c r="A2" s="2" t="s">
        <v>5</v>
      </c>
      <c r="B2" s="2">
        <v>3000</v>
      </c>
      <c r="C2" s="2">
        <v>2500</v>
      </c>
      <c r="D2" s="2">
        <v>2800</v>
      </c>
    </row>
    <row r="3" spans="1:4" x14ac:dyDescent="0.25">
      <c r="A3" s="2" t="s">
        <v>8</v>
      </c>
      <c r="B3" s="2">
        <v>4000</v>
      </c>
      <c r="C3" s="2">
        <v>3500</v>
      </c>
      <c r="D3" s="2">
        <v>3700</v>
      </c>
    </row>
    <row r="4" spans="1:4" x14ac:dyDescent="0.25">
      <c r="A4" s="2" t="s">
        <v>10</v>
      </c>
      <c r="B4" s="2">
        <v>3500</v>
      </c>
      <c r="C4" s="2">
        <v>3000</v>
      </c>
      <c r="D4" s="2">
        <v>3200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280C-497B-41CE-B51E-C90F76B853F5}">
  <dimension ref="B3:I8"/>
  <sheetViews>
    <sheetView tabSelected="1" workbookViewId="0">
      <selection activeCell="E8" sqref="E8"/>
    </sheetView>
  </sheetViews>
  <sheetFormatPr defaultRowHeight="15" x14ac:dyDescent="0.25"/>
  <cols>
    <col min="2" max="2" width="22.5703125" customWidth="1"/>
    <col min="3" max="3" width="19.7109375" customWidth="1"/>
  </cols>
  <sheetData>
    <row r="3" spans="2:9" x14ac:dyDescent="0.25">
      <c r="B3" s="6" t="s">
        <v>1</v>
      </c>
      <c r="C3" s="7" t="s">
        <v>5</v>
      </c>
    </row>
    <row r="4" spans="2:9" x14ac:dyDescent="0.25">
      <c r="B4" s="6" t="s">
        <v>4</v>
      </c>
      <c r="C4" s="7" t="s">
        <v>7</v>
      </c>
      <c r="I4" t="str" cm="1">
        <f t="array" ref="I4:I6">_xlfn.UNIQUE(ExpenseData!B2:B11)</f>
        <v>HR</v>
      </c>
    </row>
    <row r="5" spans="2:9" x14ac:dyDescent="0.25">
      <c r="B5" s="4" t="s">
        <v>18</v>
      </c>
      <c r="C5" s="4">
        <f>MATCH(' dASHBOARD'!$C$3,' Budget'!$A$2:$A$4,0)</f>
        <v>1</v>
      </c>
      <c r="I5" t="str">
        <v>IT</v>
      </c>
    </row>
    <row r="6" spans="2:9" x14ac:dyDescent="0.25">
      <c r="B6" s="4" t="s">
        <v>19</v>
      </c>
      <c r="C6" s="4">
        <f>SUMIFS(ExpenseData!$D$2:$D$11,ExpenseData!$B$2:$B$11,$C$3,ExpenseData!$E$2:$E$11,$C$4)</f>
        <v>25500</v>
      </c>
      <c r="I6" t="str">
        <v>Finance</v>
      </c>
    </row>
    <row r="7" spans="2:9" x14ac:dyDescent="0.25">
      <c r="B7" s="4" t="s">
        <v>20</v>
      </c>
      <c r="C7" s="4">
        <f>INDEX(' Budget'!$B$2:$D$4,MATCH($C$3,' Budget'!$A$2:$A$4,0),MATCH($C$4,' Budget'!$B$1:$D$1,0))</f>
        <v>3000</v>
      </c>
    </row>
    <row r="8" spans="2:9" x14ac:dyDescent="0.25">
      <c r="B8" s="8" t="s">
        <v>21</v>
      </c>
      <c r="C8" s="4" t="str">
        <f>IF(C6&gt;C7,"overbudget","Within budget")</f>
        <v>overbudget</v>
      </c>
    </row>
  </sheetData>
  <dataValidations count="1">
    <dataValidation type="list" allowBlank="1" showInputMessage="1" showErrorMessage="1" sqref="C3" xr:uid="{D2252F96-AD34-4CCD-92E9-BD3A5002B656}">
      <formula1>$I$4:$I$6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5D95B9-4B5E-404D-A5CC-3F571022FDEC}">
          <x14:formula1>
            <xm:f>' Budget'!$B$1:$D$1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ExpenseData</vt:lpstr>
      <vt:lpstr> Budget</vt:lpstr>
      <vt:lpstr>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Shhweta Srivastava</dc:creator>
  <cp:lastModifiedBy>Shhweta Srivastava</cp:lastModifiedBy>
  <dcterms:created xsi:type="dcterms:W3CDTF">2025-05-13T03:16:07Z</dcterms:created>
  <dcterms:modified xsi:type="dcterms:W3CDTF">2025-05-13T05:21:23Z</dcterms:modified>
</cp:coreProperties>
</file>