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ramanian\Documents\Teaching\UW_Bothell\BPHYS231\Data_chapters\"/>
    </mc:Choice>
  </mc:AlternateContent>
  <bookViews>
    <workbookView xWindow="0" yWindow="0" windowWidth="20490" windowHeight="71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B27" i="1"/>
  <c r="C27" i="1" s="1"/>
  <c r="D27" i="1" s="1"/>
  <c r="B23" i="1"/>
  <c r="C23" i="1" s="1"/>
  <c r="D23" i="1" s="1"/>
  <c r="B19" i="1"/>
  <c r="C19" i="1" s="1"/>
  <c r="D19" i="1" s="1"/>
  <c r="B15" i="1"/>
  <c r="C15" i="1" s="1"/>
  <c r="D15" i="1" s="1"/>
  <c r="B11" i="1"/>
  <c r="C11" i="1" s="1"/>
  <c r="D11" i="1" s="1"/>
  <c r="B7" i="1"/>
  <c r="C7" i="1" s="1"/>
  <c r="D7" i="1" s="1"/>
  <c r="B3" i="1"/>
  <c r="B2" i="1"/>
  <c r="B1" i="1"/>
  <c r="B26" i="1" s="1"/>
  <c r="C26" i="1" s="1"/>
  <c r="D26" i="1" s="1"/>
  <c r="B8" i="1" l="1"/>
  <c r="B12" i="1"/>
  <c r="C12" i="1" s="1"/>
  <c r="D12" i="1" s="1"/>
  <c r="B16" i="1"/>
  <c r="B20" i="1"/>
  <c r="B24" i="1"/>
  <c r="B9" i="1"/>
  <c r="B13" i="1"/>
  <c r="B17" i="1"/>
  <c r="B21" i="1"/>
  <c r="B25" i="1"/>
  <c r="C25" i="1" s="1"/>
  <c r="D25" i="1" s="1"/>
  <c r="C8" i="1"/>
  <c r="D8" i="1" s="1"/>
  <c r="C16" i="1"/>
  <c r="D16" i="1" s="1"/>
  <c r="C20" i="1"/>
  <c r="D20" i="1" s="1"/>
  <c r="C24" i="1"/>
  <c r="D24" i="1" s="1"/>
  <c r="B10" i="1"/>
  <c r="C10" i="1" s="1"/>
  <c r="D10" i="1" s="1"/>
  <c r="B14" i="1"/>
  <c r="C14" i="1" s="1"/>
  <c r="D14" i="1" s="1"/>
  <c r="B18" i="1"/>
  <c r="C18" i="1" s="1"/>
  <c r="D18" i="1" s="1"/>
  <c r="B22" i="1"/>
  <c r="C22" i="1" s="1"/>
  <c r="D22" i="1" s="1"/>
  <c r="C9" i="1"/>
  <c r="D9" i="1" s="1"/>
  <c r="C13" i="1"/>
  <c r="D13" i="1" s="1"/>
  <c r="C17" i="1"/>
  <c r="D17" i="1" s="1"/>
  <c r="C21" i="1"/>
  <c r="D21" i="1" s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<sst xmlns="http://schemas.openxmlformats.org/spreadsheetml/2006/main" count="9" uniqueCount="9">
  <si>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</si>
  <si>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</si>
  <si>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</si>
  <si>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T</t>
  </si>
  <si>
    <t>alpha</t>
  </si>
  <si>
    <t>beta</t>
  </si>
  <si>
    <t>R (ohms)</t>
  </si>
  <si>
    <t>1/T</t>
  </si>
  <si>
    <t>Ln  ( 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</si>
</sst>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7" sqref="E7:F27"/>
    </sheetView>
  </sheetViews>
  <sheetFormatPr defaultRowHeight="15" x14ac:dyDescent="0.25"/>
  <cols>
    <col min="2" max="2" width="10" bestFit="1" customWidth="1"/>
  </cols>
  <sheetData>
    <row r="1" spans="1:6" x14ac:dyDescent="0.25">
      <c r="A1" t="s">
        <v>0</v>
      </c>
      <c r="B1">
        <f>0.001468</f>
        <v>1.4679999999999999E-3</v>
      </c>
    </row>
    <row r="2" spans="1:6" x14ac:dyDescent="0.25">
      <c r="A2" t="s">
        <v>1</v>
      </c>
      <c r="B2">
        <f>0.0002383</f>
        <v>2.3829999999999999E-4</v>
      </c>
    </row>
    <row r="3" spans="1:6" x14ac:dyDescent="0.25">
      <c r="A3" t="s">
        <v>2</v>
      </c>
      <c r="B3">
        <f>0.0000001007</f>
        <v>1.007E-7</v>
      </c>
    </row>
    <row r="6" spans="1:6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6" x14ac:dyDescent="0.25">
      <c r="A7">
        <v>273</v>
      </c>
      <c r="B7">
        <f>($B$1-(1/A7))/$B$3</f>
        <v>-21797.454448894372</v>
      </c>
      <c r="C7">
        <f>SQRT((POWER($B$2/(3*$B$3),3))+(B7/2)^2)</f>
        <v>24690.072010667904</v>
      </c>
      <c r="D7">
        <f>EXP(POWER(C7-(B7/2),1/3)-POWER(C7+(B7/2),1/3))</f>
        <v>7420.3781892193101</v>
      </c>
      <c r="E7">
        <f>1/A7</f>
        <v>3.663003663003663E-3</v>
      </c>
      <c r="F7">
        <f>LN(D7)</f>
        <v>8.9119853037600372</v>
      </c>
    </row>
    <row r="8" spans="1:6" x14ac:dyDescent="0.25">
      <c r="A8">
        <v>275</v>
      </c>
      <c r="B8">
        <f t="shared" ref="B8:B27" si="0">($B$1-(1/A8))/$B$3</f>
        <v>-21532.906021485967</v>
      </c>
      <c r="C8">
        <f t="shared" ref="C8:C27" si="1">SQRT((POWER($B$2/(3*$B$3),3))+(B8/2)^2)</f>
        <v>24631.969292194182</v>
      </c>
      <c r="D8">
        <f t="shared" ref="D8:D27" si="2">EXP(POWER(C8-(B8/2),1/3)-POWER(C8+(B8/2),1/3))</f>
        <v>6703.0238062981907</v>
      </c>
      <c r="E8">
        <f t="shared" ref="E8:E27" si="3">1/A8</f>
        <v>3.6363636363636364E-3</v>
      </c>
      <c r="F8">
        <f t="shared" ref="F8:F27" si="4">LN(D8)</f>
        <v>8.8103140179402217</v>
      </c>
    </row>
    <row r="9" spans="1:6" x14ac:dyDescent="0.25">
      <c r="A9">
        <v>280</v>
      </c>
      <c r="B9">
        <f t="shared" si="0"/>
        <v>-20888.069229677967</v>
      </c>
      <c r="C9">
        <f t="shared" si="1"/>
        <v>24492.759334444443</v>
      </c>
      <c r="D9">
        <f t="shared" si="2"/>
        <v>5227.0901333899346</v>
      </c>
      <c r="E9">
        <f t="shared" si="3"/>
        <v>3.5714285714285713E-3</v>
      </c>
      <c r="F9">
        <f t="shared" si="4"/>
        <v>8.5616100223733049</v>
      </c>
    </row>
    <row r="10" spans="1:6" x14ac:dyDescent="0.25">
      <c r="A10">
        <v>285</v>
      </c>
      <c r="B10">
        <f t="shared" si="0"/>
        <v>-20265.858290214117</v>
      </c>
      <c r="C10">
        <f t="shared" si="1"/>
        <v>24361.725181908208</v>
      </c>
      <c r="D10">
        <f t="shared" si="2"/>
        <v>4107.0567966143462</v>
      </c>
      <c r="E10">
        <f t="shared" si="3"/>
        <v>3.5087719298245615E-3</v>
      </c>
      <c r="F10">
        <f t="shared" si="4"/>
        <v>8.3204619430828366</v>
      </c>
    </row>
    <row r="11" spans="1:6" x14ac:dyDescent="0.25">
      <c r="A11">
        <v>290</v>
      </c>
      <c r="B11">
        <f t="shared" si="0"/>
        <v>-19665.102900386952</v>
      </c>
      <c r="C11">
        <f t="shared" si="1"/>
        <v>24238.326443873189</v>
      </c>
      <c r="D11">
        <f t="shared" si="2"/>
        <v>3250.467179428103</v>
      </c>
      <c r="E11">
        <f t="shared" si="3"/>
        <v>3.4482758620689655E-3</v>
      </c>
      <c r="F11">
        <f t="shared" si="4"/>
        <v>8.0865540125094384</v>
      </c>
    </row>
    <row r="12" spans="1:6" x14ac:dyDescent="0.25">
      <c r="A12">
        <v>295</v>
      </c>
      <c r="B12">
        <f t="shared" si="0"/>
        <v>-19084.712100045446</v>
      </c>
      <c r="C12">
        <f t="shared" si="1"/>
        <v>24122.06375425755</v>
      </c>
      <c r="D12">
        <f t="shared" si="2"/>
        <v>2590.4498658467132</v>
      </c>
      <c r="E12">
        <f t="shared" si="3"/>
        <v>3.3898305084745762E-3</v>
      </c>
      <c r="F12">
        <f t="shared" si="4"/>
        <v>7.8595868329877447</v>
      </c>
    </row>
    <row r="13" spans="1:6" x14ac:dyDescent="0.25">
      <c r="A13">
        <v>300</v>
      </c>
      <c r="B13">
        <f t="shared" si="0"/>
        <v>-18523.667659715331</v>
      </c>
      <c r="C13">
        <f t="shared" si="1"/>
        <v>24012.47522999152</v>
      </c>
      <c r="D13">
        <f t="shared" si="2"/>
        <v>2078.239381575027</v>
      </c>
      <c r="E13">
        <f t="shared" si="3"/>
        <v>3.3333333333333335E-3</v>
      </c>
      <c r="F13">
        <f t="shared" si="4"/>
        <v>7.6392763630874398</v>
      </c>
    </row>
    <row r="14" spans="1:6" x14ac:dyDescent="0.25">
      <c r="A14">
        <v>305</v>
      </c>
      <c r="B14">
        <f t="shared" si="0"/>
        <v>-17981.018119068165</v>
      </c>
      <c r="C14">
        <f t="shared" si="1"/>
        <v>23909.13327430806</v>
      </c>
      <c r="D14">
        <f t="shared" si="2"/>
        <v>1677.9917648592959</v>
      </c>
      <c r="E14">
        <f t="shared" si="3"/>
        <v>3.2786885245901639E-3</v>
      </c>
      <c r="F14">
        <f t="shared" si="4"/>
        <v>7.4253529793031277</v>
      </c>
    </row>
    <row r="15" spans="1:6" x14ac:dyDescent="0.25">
      <c r="A15">
        <v>310</v>
      </c>
      <c r="B15">
        <f t="shared" si="0"/>
        <v>-17455.873402312845</v>
      </c>
      <c r="C15">
        <f t="shared" si="1"/>
        <v>23811.641687175914</v>
      </c>
      <c r="D15">
        <f t="shared" si="2"/>
        <v>1363.1597181640668</v>
      </c>
      <c r="E15">
        <f t="shared" si="3"/>
        <v>3.2258064516129032E-3</v>
      </c>
      <c r="F15">
        <f t="shared" si="4"/>
        <v>7.2175606061696094</v>
      </c>
    </row>
    <row r="16" spans="1:6" x14ac:dyDescent="0.25">
      <c r="A16">
        <v>315</v>
      </c>
      <c r="B16">
        <f t="shared" si="0"/>
        <v>-16947.399946406898</v>
      </c>
      <c r="C16">
        <f t="shared" si="1"/>
        <v>23719.633049752869</v>
      </c>
      <c r="D16">
        <f t="shared" si="2"/>
        <v>1113.9370476208096</v>
      </c>
      <c r="E16">
        <f t="shared" si="3"/>
        <v>3.1746031746031746E-3</v>
      </c>
      <c r="F16">
        <f t="shared" si="4"/>
        <v>7.0156559086757539</v>
      </c>
    </row>
    <row r="17" spans="1:6" x14ac:dyDescent="0.25">
      <c r="A17">
        <v>320</v>
      </c>
      <c r="B17">
        <f t="shared" si="0"/>
        <v>-16454.816285998018</v>
      </c>
      <c r="C17">
        <f t="shared" si="1"/>
        <v>23632.766353741725</v>
      </c>
      <c r="D17">
        <f t="shared" si="2"/>
        <v>915.44248773487016</v>
      </c>
      <c r="E17">
        <f t="shared" si="3"/>
        <v>3.1250000000000002E-3</v>
      </c>
      <c r="F17">
        <f t="shared" si="4"/>
        <v>6.8194075415349005</v>
      </c>
    </row>
    <row r="18" spans="1:6" x14ac:dyDescent="0.25">
      <c r="A18">
        <v>325</v>
      </c>
      <c r="B18">
        <f t="shared" si="0"/>
        <v>-15977.389045909405</v>
      </c>
      <c r="C18">
        <f t="shared" si="1"/>
        <v>23550.724849994465</v>
      </c>
      <c r="D18">
        <f t="shared" si="2"/>
        <v>756.41899622555729</v>
      </c>
      <c r="E18">
        <f t="shared" si="3"/>
        <v>3.0769230769230769E-3</v>
      </c>
      <c r="F18">
        <f t="shared" si="4"/>
        <v>6.6285954504636067</v>
      </c>
    </row>
    <row r="19" spans="1:6" x14ac:dyDescent="0.25">
      <c r="A19">
        <v>330</v>
      </c>
      <c r="B19">
        <f t="shared" si="0"/>
        <v>-15514.429297944693</v>
      </c>
      <c r="C19">
        <f t="shared" si="1"/>
        <v>23473.214093713108</v>
      </c>
      <c r="D19">
        <f t="shared" si="2"/>
        <v>628.29526371964141</v>
      </c>
      <c r="E19">
        <f t="shared" si="3"/>
        <v>3.0303030303030303E-3</v>
      </c>
      <c r="F19">
        <f t="shared" si="4"/>
        <v>6.4430102211338571</v>
      </c>
    </row>
    <row r="20" spans="1:6" x14ac:dyDescent="0.25">
      <c r="A20">
        <v>335</v>
      </c>
      <c r="B20">
        <f t="shared" si="0"/>
        <v>-15065.289243949075</v>
      </c>
      <c r="C20">
        <f t="shared" si="1"/>
        <v>23399.960166205889</v>
      </c>
      <c r="D20">
        <f t="shared" si="2"/>
        <v>524.50369463010065</v>
      </c>
      <c r="E20">
        <f t="shared" si="3"/>
        <v>2.9850746268656717E-3</v>
      </c>
      <c r="F20">
        <f t="shared" si="4"/>
        <v>6.2624524719108763</v>
      </c>
    </row>
    <row r="21" spans="1:6" x14ac:dyDescent="0.25">
      <c r="A21">
        <v>340</v>
      </c>
      <c r="B21">
        <f t="shared" si="0"/>
        <v>-14629.359191541564</v>
      </c>
      <c r="C21">
        <f t="shared" si="1"/>
        <v>23330.708055432991</v>
      </c>
      <c r="D21">
        <f t="shared" si="2"/>
        <v>439.98132678191041</v>
      </c>
      <c r="E21">
        <f t="shared" si="3"/>
        <v>2.9411764705882353E-3</v>
      </c>
      <c r="F21">
        <f t="shared" si="4"/>
        <v>6.0867322868797196</v>
      </c>
    </row>
    <row r="22" spans="1:6" x14ac:dyDescent="0.25">
      <c r="A22">
        <v>345</v>
      </c>
      <c r="B22">
        <f t="shared" si="0"/>
        <v>-14206.064792827025</v>
      </c>
      <c r="C22">
        <f t="shared" si="1"/>
        <v>23265.220179563319</v>
      </c>
      <c r="D22">
        <f t="shared" si="2"/>
        <v>370.80217004448986</v>
      </c>
      <c r="E22">
        <f t="shared" si="3"/>
        <v>2.8985507246376812E-3</v>
      </c>
      <c r="F22">
        <f t="shared" si="4"/>
        <v>5.9156686860059935</v>
      </c>
    </row>
    <row r="23" spans="1:6" x14ac:dyDescent="0.25">
      <c r="A23">
        <v>350</v>
      </c>
      <c r="B23">
        <f t="shared" si="0"/>
        <v>-13794.864519790042</v>
      </c>
      <c r="C23">
        <f t="shared" si="1"/>
        <v>23203.275039504682</v>
      </c>
      <c r="D23">
        <f t="shared" si="2"/>
        <v>313.90460360597723</v>
      </c>
      <c r="E23">
        <f t="shared" si="3"/>
        <v>2.8571428571428571E-3</v>
      </c>
      <c r="F23">
        <f t="shared" si="4"/>
        <v>5.7490891295765465</v>
      </c>
    </row>
    <row r="24" spans="1:6" x14ac:dyDescent="0.25">
      <c r="A24">
        <v>355</v>
      </c>
      <c r="B24">
        <f t="shared" si="0"/>
        <v>-13395.247353035795</v>
      </c>
      <c r="C24">
        <f t="shared" si="1"/>
        <v>23144.665987896944</v>
      </c>
      <c r="D24">
        <f t="shared" si="2"/>
        <v>266.88798921557481</v>
      </c>
      <c r="E24">
        <f t="shared" si="3"/>
        <v>2.8169014084507044E-3</v>
      </c>
      <c r="F24">
        <f t="shared" si="4"/>
        <v>5.5868290543322381</v>
      </c>
    </row>
    <row r="25" spans="1:6" x14ac:dyDescent="0.25">
      <c r="A25">
        <v>360</v>
      </c>
      <c r="B25">
        <f t="shared" si="0"/>
        <v>-13006.73066313583</v>
      </c>
      <c r="C25">
        <f t="shared" si="1"/>
        <v>23089.200103401156</v>
      </c>
      <c r="D25">
        <f t="shared" si="2"/>
        <v>227.86000767186661</v>
      </c>
      <c r="E25">
        <f t="shared" si="3"/>
        <v>2.7777777777777779E-3</v>
      </c>
      <c r="F25">
        <f t="shared" si="4"/>
        <v>5.428731438939181</v>
      </c>
    </row>
    <row r="26" spans="1:6" x14ac:dyDescent="0.25">
      <c r="A26">
        <v>365</v>
      </c>
      <c r="B26">
        <f t="shared" si="0"/>
        <v>-12628.858266109835</v>
      </c>
      <c r="C26">
        <f t="shared" si="1"/>
        <v>23036.697160301283</v>
      </c>
      <c r="D26">
        <f t="shared" si="2"/>
        <v>195.32139800033099</v>
      </c>
      <c r="E26">
        <f t="shared" si="3"/>
        <v>2.7397260273972603E-3</v>
      </c>
      <c r="F26">
        <f t="shared" si="4"/>
        <v>5.2746463966546919</v>
      </c>
    </row>
    <row r="27" spans="1:6" x14ac:dyDescent="0.25">
      <c r="A27">
        <v>370</v>
      </c>
      <c r="B27">
        <f t="shared" si="0"/>
        <v>-12261.198636571033</v>
      </c>
      <c r="C27">
        <f t="shared" si="1"/>
        <v>22986.988684480257</v>
      </c>
      <c r="D27">
        <f t="shared" si="2"/>
        <v>168.07844303052246</v>
      </c>
      <c r="E27">
        <f t="shared" si="3"/>
        <v>2.7027027027027029E-3</v>
      </c>
      <c r="F27">
        <f t="shared" si="4"/>
        <v>5.1244307932294575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Subramanian</cp:lastModifiedBy>
  <dcterms:created xsi:type="dcterms:W3CDTF">2015-11-09T02:10:29Z</dcterms:created>
  <dcterms:modified xsi:type="dcterms:W3CDTF">2016-02-18T07:01:01Z</dcterms:modified>
</cp:coreProperties>
</file>