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w1\Desktop\Documents\Github Projects\EnergyTariffChange\"/>
    </mc:Choice>
  </mc:AlternateContent>
  <xr:revisionPtr revIDLastSave="0" documentId="13_ncr:1_{92FD6E61-21F8-409E-87B6-E917568BA97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Desviac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2" i="1" l="1"/>
  <c r="O102" i="1"/>
  <c r="M102" i="1"/>
  <c r="H22" i="1"/>
  <c r="I22" i="1"/>
  <c r="J22" i="1"/>
  <c r="H23" i="1"/>
  <c r="O23" i="1" s="1"/>
  <c r="I23" i="1"/>
  <c r="J23" i="1"/>
  <c r="H24" i="1"/>
  <c r="I24" i="1"/>
  <c r="O24" i="1" s="1"/>
  <c r="J24" i="1"/>
  <c r="H25" i="1"/>
  <c r="I25" i="1"/>
  <c r="J25" i="1"/>
  <c r="O25" i="1" s="1"/>
  <c r="H26" i="1"/>
  <c r="I26" i="1"/>
  <c r="J26" i="1"/>
  <c r="H27" i="1"/>
  <c r="O27" i="1" s="1"/>
  <c r="I27" i="1"/>
  <c r="J27" i="1"/>
  <c r="H28" i="1"/>
  <c r="I28" i="1"/>
  <c r="O28" i="1" s="1"/>
  <c r="J28" i="1"/>
  <c r="H29" i="1"/>
  <c r="I29" i="1"/>
  <c r="J29" i="1"/>
  <c r="O29" i="1" s="1"/>
  <c r="H30" i="1"/>
  <c r="I30" i="1"/>
  <c r="J30" i="1"/>
  <c r="H31" i="1"/>
  <c r="O31" i="1" s="1"/>
  <c r="I31" i="1"/>
  <c r="J31" i="1"/>
  <c r="H32" i="1"/>
  <c r="I32" i="1"/>
  <c r="O32" i="1" s="1"/>
  <c r="J32" i="1"/>
  <c r="H33" i="1"/>
  <c r="I33" i="1"/>
  <c r="J33" i="1"/>
  <c r="O33" i="1" s="1"/>
  <c r="H34" i="1"/>
  <c r="I34" i="1"/>
  <c r="J34" i="1"/>
  <c r="H35" i="1"/>
  <c r="O35" i="1" s="1"/>
  <c r="I35" i="1"/>
  <c r="J35" i="1"/>
  <c r="H36" i="1"/>
  <c r="I36" i="1"/>
  <c r="O36" i="1" s="1"/>
  <c r="J36" i="1"/>
  <c r="H37" i="1"/>
  <c r="I37" i="1"/>
  <c r="J37" i="1"/>
  <c r="O37" i="1" s="1"/>
  <c r="H38" i="1"/>
  <c r="I38" i="1"/>
  <c r="J38" i="1"/>
  <c r="H39" i="1"/>
  <c r="O39" i="1" s="1"/>
  <c r="I39" i="1"/>
  <c r="J39" i="1"/>
  <c r="H40" i="1"/>
  <c r="I40" i="1"/>
  <c r="O40" i="1" s="1"/>
  <c r="J40" i="1"/>
  <c r="H41" i="1"/>
  <c r="I41" i="1"/>
  <c r="J41" i="1"/>
  <c r="O41" i="1" s="1"/>
  <c r="H42" i="1"/>
  <c r="I42" i="1"/>
  <c r="J42" i="1"/>
  <c r="H43" i="1"/>
  <c r="O43" i="1" s="1"/>
  <c r="I43" i="1"/>
  <c r="J43" i="1"/>
  <c r="H44" i="1"/>
  <c r="I44" i="1"/>
  <c r="O44" i="1" s="1"/>
  <c r="J44" i="1"/>
  <c r="H45" i="1"/>
  <c r="I45" i="1"/>
  <c r="J45" i="1"/>
  <c r="O45" i="1" s="1"/>
  <c r="H46" i="1"/>
  <c r="I46" i="1"/>
  <c r="J46" i="1"/>
  <c r="H47" i="1"/>
  <c r="O47" i="1" s="1"/>
  <c r="I47" i="1"/>
  <c r="J47" i="1"/>
  <c r="H48" i="1"/>
  <c r="I48" i="1"/>
  <c r="O48" i="1" s="1"/>
  <c r="J48" i="1"/>
  <c r="H49" i="1"/>
  <c r="I49" i="1"/>
  <c r="J49" i="1"/>
  <c r="O49" i="1" s="1"/>
  <c r="H50" i="1"/>
  <c r="I50" i="1"/>
  <c r="J50" i="1"/>
  <c r="H51" i="1"/>
  <c r="O51" i="1" s="1"/>
  <c r="I51" i="1"/>
  <c r="J51" i="1"/>
  <c r="H52" i="1"/>
  <c r="I52" i="1"/>
  <c r="O52" i="1" s="1"/>
  <c r="J52" i="1"/>
  <c r="H53" i="1"/>
  <c r="I53" i="1"/>
  <c r="J53" i="1"/>
  <c r="O53" i="1" s="1"/>
  <c r="H54" i="1"/>
  <c r="I54" i="1"/>
  <c r="J54" i="1"/>
  <c r="H55" i="1"/>
  <c r="O55" i="1" s="1"/>
  <c r="I55" i="1"/>
  <c r="J55" i="1"/>
  <c r="H56" i="1"/>
  <c r="I56" i="1"/>
  <c r="O56" i="1" s="1"/>
  <c r="J56" i="1"/>
  <c r="H57" i="1"/>
  <c r="I57" i="1"/>
  <c r="J57" i="1"/>
  <c r="O57" i="1" s="1"/>
  <c r="H58" i="1"/>
  <c r="I58" i="1"/>
  <c r="J58" i="1"/>
  <c r="H59" i="1"/>
  <c r="O59" i="1" s="1"/>
  <c r="I59" i="1"/>
  <c r="J59" i="1"/>
  <c r="H60" i="1"/>
  <c r="I60" i="1"/>
  <c r="O60" i="1" s="1"/>
  <c r="J60" i="1"/>
  <c r="H61" i="1"/>
  <c r="I61" i="1"/>
  <c r="J61" i="1"/>
  <c r="O61" i="1" s="1"/>
  <c r="H62" i="1"/>
  <c r="I62" i="1"/>
  <c r="J62" i="1"/>
  <c r="H63" i="1"/>
  <c r="O63" i="1" s="1"/>
  <c r="I63" i="1"/>
  <c r="J63" i="1"/>
  <c r="H64" i="1"/>
  <c r="I64" i="1"/>
  <c r="O64" i="1" s="1"/>
  <c r="J64" i="1"/>
  <c r="H65" i="1"/>
  <c r="I65" i="1"/>
  <c r="J65" i="1"/>
  <c r="O65" i="1" s="1"/>
  <c r="H66" i="1"/>
  <c r="I66" i="1"/>
  <c r="J66" i="1"/>
  <c r="H67" i="1"/>
  <c r="O67" i="1" s="1"/>
  <c r="I67" i="1"/>
  <c r="J67" i="1"/>
  <c r="H68" i="1"/>
  <c r="I68" i="1"/>
  <c r="O68" i="1" s="1"/>
  <c r="J68" i="1"/>
  <c r="H69" i="1"/>
  <c r="I69" i="1"/>
  <c r="J69" i="1"/>
  <c r="O69" i="1" s="1"/>
  <c r="H70" i="1"/>
  <c r="I70" i="1"/>
  <c r="J70" i="1"/>
  <c r="H71" i="1"/>
  <c r="O71" i="1" s="1"/>
  <c r="I71" i="1"/>
  <c r="J71" i="1"/>
  <c r="H72" i="1"/>
  <c r="I72" i="1"/>
  <c r="O72" i="1" s="1"/>
  <c r="J72" i="1"/>
  <c r="H73" i="1"/>
  <c r="I73" i="1"/>
  <c r="J73" i="1"/>
  <c r="O73" i="1" s="1"/>
  <c r="H74" i="1"/>
  <c r="I74" i="1"/>
  <c r="J74" i="1"/>
  <c r="H75" i="1"/>
  <c r="O75" i="1" s="1"/>
  <c r="I75" i="1"/>
  <c r="J75" i="1"/>
  <c r="H76" i="1"/>
  <c r="I76" i="1"/>
  <c r="O76" i="1" s="1"/>
  <c r="J76" i="1"/>
  <c r="H77" i="1"/>
  <c r="I77" i="1"/>
  <c r="J77" i="1"/>
  <c r="O77" i="1" s="1"/>
  <c r="H78" i="1"/>
  <c r="I78" i="1"/>
  <c r="J78" i="1"/>
  <c r="H79" i="1"/>
  <c r="O79" i="1" s="1"/>
  <c r="I79" i="1"/>
  <c r="J79" i="1"/>
  <c r="H80" i="1"/>
  <c r="I80" i="1"/>
  <c r="O80" i="1" s="1"/>
  <c r="J80" i="1"/>
  <c r="H81" i="1"/>
  <c r="I81" i="1"/>
  <c r="J81" i="1"/>
  <c r="O81" i="1" s="1"/>
  <c r="H82" i="1"/>
  <c r="I82" i="1"/>
  <c r="J82" i="1"/>
  <c r="H83" i="1"/>
  <c r="O83" i="1" s="1"/>
  <c r="I83" i="1"/>
  <c r="J83" i="1"/>
  <c r="H84" i="1"/>
  <c r="I84" i="1"/>
  <c r="O84" i="1" s="1"/>
  <c r="J84" i="1"/>
  <c r="H85" i="1"/>
  <c r="I85" i="1"/>
  <c r="J85" i="1"/>
  <c r="O85" i="1" s="1"/>
  <c r="H86" i="1"/>
  <c r="I86" i="1"/>
  <c r="J86" i="1"/>
  <c r="H87" i="1"/>
  <c r="O87" i="1" s="1"/>
  <c r="I87" i="1"/>
  <c r="J87" i="1"/>
  <c r="H88" i="1"/>
  <c r="I88" i="1"/>
  <c r="O88" i="1" s="1"/>
  <c r="J88" i="1"/>
  <c r="H89" i="1"/>
  <c r="I89" i="1"/>
  <c r="J89" i="1"/>
  <c r="O89" i="1" s="1"/>
  <c r="H90" i="1"/>
  <c r="I90" i="1"/>
  <c r="J90" i="1"/>
  <c r="H91" i="1"/>
  <c r="O91" i="1" s="1"/>
  <c r="I91" i="1"/>
  <c r="J91" i="1"/>
  <c r="H92" i="1"/>
  <c r="I92" i="1"/>
  <c r="O92" i="1" s="1"/>
  <c r="J92" i="1"/>
  <c r="H93" i="1"/>
  <c r="I93" i="1"/>
  <c r="J93" i="1"/>
  <c r="O93" i="1" s="1"/>
  <c r="H94" i="1"/>
  <c r="I94" i="1"/>
  <c r="J94" i="1"/>
  <c r="H95" i="1"/>
  <c r="O95" i="1" s="1"/>
  <c r="I95" i="1"/>
  <c r="J95" i="1"/>
  <c r="H96" i="1"/>
  <c r="I96" i="1"/>
  <c r="O96" i="1" s="1"/>
  <c r="J96" i="1"/>
  <c r="H97" i="1"/>
  <c r="I97" i="1"/>
  <c r="J97" i="1"/>
  <c r="O97" i="1" s="1"/>
  <c r="H98" i="1"/>
  <c r="I98" i="1"/>
  <c r="J98" i="1"/>
  <c r="H99" i="1"/>
  <c r="O99" i="1" s="1"/>
  <c r="I99" i="1"/>
  <c r="J99" i="1"/>
  <c r="H100" i="1"/>
  <c r="I100" i="1"/>
  <c r="O100" i="1" s="1"/>
  <c r="J100" i="1"/>
  <c r="J21" i="1"/>
  <c r="I21" i="1"/>
  <c r="H21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B36" i="1"/>
  <c r="C36" i="1"/>
  <c r="D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B50" i="1"/>
  <c r="C50" i="1"/>
  <c r="D50" i="1"/>
  <c r="B51" i="1"/>
  <c r="C51" i="1"/>
  <c r="D51" i="1"/>
  <c r="B52" i="1"/>
  <c r="C52" i="1"/>
  <c r="D52" i="1"/>
  <c r="B53" i="1"/>
  <c r="C53" i="1"/>
  <c r="D53" i="1"/>
  <c r="B54" i="1"/>
  <c r="C54" i="1"/>
  <c r="D54" i="1"/>
  <c r="B55" i="1"/>
  <c r="C55" i="1"/>
  <c r="D55" i="1"/>
  <c r="B56" i="1"/>
  <c r="C56" i="1"/>
  <c r="D56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B62" i="1"/>
  <c r="C62" i="1"/>
  <c r="D62" i="1"/>
  <c r="B63" i="1"/>
  <c r="C63" i="1"/>
  <c r="D63" i="1"/>
  <c r="B64" i="1"/>
  <c r="C64" i="1"/>
  <c r="D64" i="1"/>
  <c r="B65" i="1"/>
  <c r="C65" i="1"/>
  <c r="D65" i="1"/>
  <c r="B66" i="1"/>
  <c r="C66" i="1"/>
  <c r="D66" i="1"/>
  <c r="B67" i="1"/>
  <c r="C67" i="1"/>
  <c r="D67" i="1"/>
  <c r="B68" i="1"/>
  <c r="C68" i="1"/>
  <c r="D68" i="1"/>
  <c r="B69" i="1"/>
  <c r="C69" i="1"/>
  <c r="D69" i="1"/>
  <c r="B70" i="1"/>
  <c r="C70" i="1"/>
  <c r="D70" i="1"/>
  <c r="B71" i="1"/>
  <c r="C71" i="1"/>
  <c r="D71" i="1"/>
  <c r="B72" i="1"/>
  <c r="C72" i="1"/>
  <c r="D72" i="1"/>
  <c r="B73" i="1"/>
  <c r="C73" i="1"/>
  <c r="D73" i="1"/>
  <c r="B74" i="1"/>
  <c r="C74" i="1"/>
  <c r="D74" i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B80" i="1"/>
  <c r="C80" i="1"/>
  <c r="D80" i="1"/>
  <c r="B81" i="1"/>
  <c r="C81" i="1"/>
  <c r="D81" i="1"/>
  <c r="B82" i="1"/>
  <c r="C82" i="1"/>
  <c r="D82" i="1"/>
  <c r="B83" i="1"/>
  <c r="C83" i="1"/>
  <c r="D83" i="1"/>
  <c r="B84" i="1"/>
  <c r="C84" i="1"/>
  <c r="D84" i="1"/>
  <c r="B85" i="1"/>
  <c r="C85" i="1"/>
  <c r="D85" i="1"/>
  <c r="B86" i="1"/>
  <c r="C86" i="1"/>
  <c r="D86" i="1"/>
  <c r="B87" i="1"/>
  <c r="C87" i="1"/>
  <c r="D87" i="1"/>
  <c r="B88" i="1"/>
  <c r="C88" i="1"/>
  <c r="D88" i="1"/>
  <c r="B89" i="1"/>
  <c r="C89" i="1"/>
  <c r="D89" i="1"/>
  <c r="B90" i="1"/>
  <c r="C90" i="1"/>
  <c r="D90" i="1"/>
  <c r="B91" i="1"/>
  <c r="C91" i="1"/>
  <c r="D91" i="1"/>
  <c r="B92" i="1"/>
  <c r="C92" i="1"/>
  <c r="D92" i="1"/>
  <c r="B93" i="1"/>
  <c r="C93" i="1"/>
  <c r="D93" i="1"/>
  <c r="B94" i="1"/>
  <c r="C94" i="1"/>
  <c r="D94" i="1"/>
  <c r="B95" i="1"/>
  <c r="C95" i="1"/>
  <c r="D95" i="1"/>
  <c r="B96" i="1"/>
  <c r="C96" i="1"/>
  <c r="D96" i="1"/>
  <c r="B97" i="1"/>
  <c r="C97" i="1"/>
  <c r="D97" i="1"/>
  <c r="B98" i="1"/>
  <c r="C98" i="1"/>
  <c r="D98" i="1"/>
  <c r="B99" i="1"/>
  <c r="C99" i="1"/>
  <c r="D99" i="1"/>
  <c r="B100" i="1"/>
  <c r="C100" i="1"/>
  <c r="D100" i="1"/>
  <c r="D21" i="1"/>
  <c r="C21" i="1"/>
  <c r="B21" i="1"/>
  <c r="M21" i="1" s="1"/>
  <c r="N101" i="1"/>
  <c r="M22" i="1"/>
  <c r="N22" i="1"/>
  <c r="O22" i="1"/>
  <c r="M23" i="1"/>
  <c r="N23" i="1"/>
  <c r="M24" i="1"/>
  <c r="N24" i="1"/>
  <c r="M25" i="1"/>
  <c r="N25" i="1"/>
  <c r="M26" i="1"/>
  <c r="N26" i="1"/>
  <c r="O26" i="1"/>
  <c r="M27" i="1"/>
  <c r="N27" i="1"/>
  <c r="M28" i="1"/>
  <c r="N28" i="1"/>
  <c r="M29" i="1"/>
  <c r="N29" i="1"/>
  <c r="M30" i="1"/>
  <c r="N30" i="1"/>
  <c r="O30" i="1"/>
  <c r="M31" i="1"/>
  <c r="N31" i="1"/>
  <c r="M32" i="1"/>
  <c r="N32" i="1"/>
  <c r="M33" i="1"/>
  <c r="N33" i="1"/>
  <c r="M34" i="1"/>
  <c r="N34" i="1"/>
  <c r="O34" i="1"/>
  <c r="M35" i="1"/>
  <c r="N35" i="1"/>
  <c r="M36" i="1"/>
  <c r="N36" i="1"/>
  <c r="M37" i="1"/>
  <c r="N37" i="1"/>
  <c r="M38" i="1"/>
  <c r="N38" i="1"/>
  <c r="O38" i="1"/>
  <c r="M39" i="1"/>
  <c r="N39" i="1"/>
  <c r="M40" i="1"/>
  <c r="N40" i="1"/>
  <c r="M41" i="1"/>
  <c r="N41" i="1"/>
  <c r="M42" i="1"/>
  <c r="N42" i="1"/>
  <c r="O42" i="1"/>
  <c r="M43" i="1"/>
  <c r="N43" i="1"/>
  <c r="M44" i="1"/>
  <c r="N44" i="1"/>
  <c r="M45" i="1"/>
  <c r="N45" i="1"/>
  <c r="M46" i="1"/>
  <c r="N46" i="1"/>
  <c r="O46" i="1"/>
  <c r="M47" i="1"/>
  <c r="N47" i="1"/>
  <c r="M48" i="1"/>
  <c r="N48" i="1"/>
  <c r="M49" i="1"/>
  <c r="N49" i="1"/>
  <c r="M50" i="1"/>
  <c r="N50" i="1"/>
  <c r="O50" i="1"/>
  <c r="M51" i="1"/>
  <c r="N51" i="1"/>
  <c r="M52" i="1"/>
  <c r="N52" i="1"/>
  <c r="M53" i="1"/>
  <c r="N53" i="1"/>
  <c r="M54" i="1"/>
  <c r="N54" i="1"/>
  <c r="O54" i="1"/>
  <c r="M55" i="1"/>
  <c r="N55" i="1"/>
  <c r="M56" i="1"/>
  <c r="N56" i="1"/>
  <c r="M57" i="1"/>
  <c r="N57" i="1"/>
  <c r="M58" i="1"/>
  <c r="N58" i="1"/>
  <c r="O58" i="1"/>
  <c r="M59" i="1"/>
  <c r="N59" i="1"/>
  <c r="M60" i="1"/>
  <c r="N60" i="1"/>
  <c r="M61" i="1"/>
  <c r="N61" i="1"/>
  <c r="M62" i="1"/>
  <c r="N62" i="1"/>
  <c r="O62" i="1"/>
  <c r="M63" i="1"/>
  <c r="N63" i="1"/>
  <c r="M64" i="1"/>
  <c r="N64" i="1"/>
  <c r="M65" i="1"/>
  <c r="N65" i="1"/>
  <c r="M66" i="1"/>
  <c r="N66" i="1"/>
  <c r="O66" i="1"/>
  <c r="M67" i="1"/>
  <c r="N67" i="1"/>
  <c r="M68" i="1"/>
  <c r="N68" i="1"/>
  <c r="M69" i="1"/>
  <c r="N69" i="1"/>
  <c r="M70" i="1"/>
  <c r="N70" i="1"/>
  <c r="O70" i="1"/>
  <c r="M71" i="1"/>
  <c r="N71" i="1"/>
  <c r="M72" i="1"/>
  <c r="N72" i="1"/>
  <c r="M73" i="1"/>
  <c r="N73" i="1"/>
  <c r="M74" i="1"/>
  <c r="N74" i="1"/>
  <c r="O74" i="1"/>
  <c r="M75" i="1"/>
  <c r="N75" i="1"/>
  <c r="M76" i="1"/>
  <c r="N76" i="1"/>
  <c r="M77" i="1"/>
  <c r="N77" i="1"/>
  <c r="M78" i="1"/>
  <c r="N78" i="1"/>
  <c r="O78" i="1"/>
  <c r="M79" i="1"/>
  <c r="N79" i="1"/>
  <c r="M80" i="1"/>
  <c r="N80" i="1"/>
  <c r="M81" i="1"/>
  <c r="N81" i="1"/>
  <c r="M82" i="1"/>
  <c r="N82" i="1"/>
  <c r="O82" i="1"/>
  <c r="M83" i="1"/>
  <c r="N83" i="1"/>
  <c r="M84" i="1"/>
  <c r="N84" i="1"/>
  <c r="M85" i="1"/>
  <c r="N85" i="1"/>
  <c r="M86" i="1"/>
  <c r="N86" i="1"/>
  <c r="O86" i="1"/>
  <c r="M87" i="1"/>
  <c r="N87" i="1"/>
  <c r="M88" i="1"/>
  <c r="N88" i="1"/>
  <c r="M89" i="1"/>
  <c r="N89" i="1"/>
  <c r="M90" i="1"/>
  <c r="N90" i="1"/>
  <c r="O90" i="1"/>
  <c r="M91" i="1"/>
  <c r="N91" i="1"/>
  <c r="M92" i="1"/>
  <c r="N92" i="1"/>
  <c r="M93" i="1"/>
  <c r="N93" i="1"/>
  <c r="M94" i="1"/>
  <c r="N94" i="1"/>
  <c r="O94" i="1"/>
  <c r="M95" i="1"/>
  <c r="N95" i="1"/>
  <c r="M96" i="1"/>
  <c r="N96" i="1"/>
  <c r="M97" i="1"/>
  <c r="N97" i="1"/>
  <c r="M98" i="1"/>
  <c r="N98" i="1"/>
  <c r="O98" i="1"/>
  <c r="M99" i="1"/>
  <c r="N99" i="1"/>
  <c r="M100" i="1"/>
  <c r="N100" i="1"/>
  <c r="N21" i="1"/>
  <c r="I3" i="1"/>
  <c r="I4" i="1"/>
  <c r="I5" i="1"/>
  <c r="I6" i="1"/>
  <c r="I7" i="1"/>
  <c r="I8" i="1"/>
  <c r="I9" i="1"/>
  <c r="I10" i="1"/>
  <c r="I11" i="1"/>
  <c r="I12" i="1"/>
  <c r="I13" i="1"/>
  <c r="I14" i="1"/>
  <c r="H4" i="1"/>
  <c r="H5" i="1"/>
  <c r="J6" i="1" s="1"/>
  <c r="H6" i="1"/>
  <c r="H7" i="1"/>
  <c r="H8" i="1"/>
  <c r="J9" i="1" s="1"/>
  <c r="H9" i="1"/>
  <c r="H10" i="1"/>
  <c r="H11" i="1"/>
  <c r="H12" i="1"/>
  <c r="H13" i="1"/>
  <c r="H14" i="1"/>
  <c r="H3" i="1"/>
  <c r="O21" i="1" l="1"/>
  <c r="O101" i="1" s="1"/>
  <c r="M101" i="1"/>
  <c r="K3" i="1"/>
  <c r="J3" i="1"/>
  <c r="J12" i="1"/>
  <c r="K6" i="1"/>
  <c r="K12" i="1"/>
  <c r="K9" i="1"/>
</calcChain>
</file>

<file path=xl/sharedStrings.xml><?xml version="1.0" encoding="utf-8"?>
<sst xmlns="http://schemas.openxmlformats.org/spreadsheetml/2006/main" count="55" uniqueCount="36">
  <si>
    <t>Baja Tensión</t>
  </si>
  <si>
    <t>Media Tensión</t>
  </si>
  <si>
    <t>Potencia MT</t>
  </si>
  <si>
    <t>Año</t>
  </si>
  <si>
    <t>2017-2018</t>
  </si>
  <si>
    <t>KW</t>
  </si>
  <si>
    <t>Agosto 2017</t>
  </si>
  <si>
    <t>Septiembre 2017</t>
  </si>
  <si>
    <t>Octubre 2017</t>
  </si>
  <si>
    <t>Noviembre 2017</t>
  </si>
  <si>
    <t>Diciembre 2017</t>
  </si>
  <si>
    <t>Enero 2018</t>
  </si>
  <si>
    <t>Febrero 2018</t>
  </si>
  <si>
    <t>Marzo 2018</t>
  </si>
  <si>
    <t>Abril 2018</t>
  </si>
  <si>
    <t>Mayo 2018</t>
  </si>
  <si>
    <t>Junio 2018</t>
  </si>
  <si>
    <t>Julio 2018</t>
  </si>
  <si>
    <t>MES</t>
  </si>
  <si>
    <t>2018-2019</t>
  </si>
  <si>
    <t>KWH</t>
  </si>
  <si>
    <t>2019-2020</t>
  </si>
  <si>
    <t>Promedio</t>
  </si>
  <si>
    <t>Trimestral</t>
  </si>
  <si>
    <t>Tarifas</t>
  </si>
  <si>
    <t>Consumo y Demanda</t>
  </si>
  <si>
    <t>Pesimista</t>
  </si>
  <si>
    <t>Esperado</t>
  </si>
  <si>
    <t>Optimista</t>
  </si>
  <si>
    <t>Caso Esperado</t>
  </si>
  <si>
    <t>Caso pesimista</t>
  </si>
  <si>
    <t>Caso optimista</t>
  </si>
  <si>
    <t>Ahorros</t>
  </si>
  <si>
    <t>Total</t>
  </si>
  <si>
    <t>Interes</t>
  </si>
  <si>
    <t>VPN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</si>
</sst>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_-&quot;L&quot;* #,##0.00_-;\-&quot;L&quot;* #,##0.00_-;_-&quot;L&quot;* &quot;-&quot;??_-;_-@_-"/>
    <numFmt numFmtId="165" formatCode="_ * #,##0.00_ ;_ * \-#,##0.00_ ;_ * &quot;-&quot;??_ ;_ @_ "/>
    <numFmt numFmtId="166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5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/>
    <xf numFmtId="0" fontId="1" fillId="3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0" borderId="8" xfId="2" applyNumberFormat="1" applyFont="1" applyFill="1" applyBorder="1" applyAlignment="1">
      <alignment horizontal="center"/>
    </xf>
    <xf numFmtId="0" fontId="0" fillId="0" borderId="9" xfId="2" applyNumberFormat="1" applyFont="1" applyFill="1" applyBorder="1" applyAlignment="1">
      <alignment horizontal="center"/>
    </xf>
    <xf numFmtId="0" fontId="0" fillId="0" borderId="10" xfId="2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166" fontId="0" fillId="0" borderId="14" xfId="0" applyNumberFormat="1" applyBorder="1"/>
    <xf numFmtId="166" fontId="0" fillId="0" borderId="8" xfId="0" applyNumberFormat="1" applyBorder="1"/>
    <xf numFmtId="166" fontId="0" fillId="0" borderId="9" xfId="0" applyNumberFormat="1" applyBorder="1"/>
    <xf numFmtId="17" fontId="0" fillId="2" borderId="11" xfId="0" applyNumberFormat="1" applyFill="1" applyBorder="1"/>
    <xf numFmtId="17" fontId="0" fillId="2" borderId="12" xfId="0" applyNumberFormat="1" applyFill="1" applyBorder="1"/>
    <xf numFmtId="166" fontId="0" fillId="0" borderId="15" xfId="0" applyNumberFormat="1" applyBorder="1"/>
    <xf numFmtId="166" fontId="0" fillId="0" borderId="0" xfId="0" applyNumberFormat="1" applyBorder="1"/>
    <xf numFmtId="166" fontId="0" fillId="0" borderId="10" xfId="0" applyNumberFormat="1" applyBorder="1"/>
    <xf numFmtId="0" fontId="1" fillId="3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0" fillId="0" borderId="0" xfId="2" applyNumberFormat="1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166" fontId="0" fillId="0" borderId="15" xfId="2" applyNumberFormat="1" applyFont="1" applyFill="1" applyBorder="1" applyAlignment="1">
      <alignment horizontal="center"/>
    </xf>
    <xf numFmtId="0" fontId="0" fillId="0" borderId="15" xfId="2" applyNumberFormat="1" applyFont="1" applyFill="1" applyBorder="1" applyAlignment="1">
      <alignment horizontal="center"/>
    </xf>
    <xf numFmtId="0" fontId="0" fillId="0" borderId="14" xfId="2" applyNumberFormat="1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66" fontId="0" fillId="0" borderId="0" xfId="2" applyNumberFormat="1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166" fontId="0" fillId="0" borderId="10" xfId="2" applyNumberFormat="1" applyFont="1" applyFill="1" applyBorder="1" applyAlignment="1">
      <alignment horizontal="center"/>
    </xf>
    <xf numFmtId="0" fontId="0" fillId="0" borderId="11" xfId="0" applyBorder="1"/>
    <xf numFmtId="0" fontId="0" fillId="0" borderId="8" xfId="0" applyBorder="1"/>
    <xf numFmtId="0" fontId="0" fillId="0" borderId="12" xfId="0" applyBorder="1"/>
    <xf numFmtId="0" fontId="0" fillId="0" borderId="9" xfId="0" applyBorder="1"/>
    <xf numFmtId="166" fontId="0" fillId="5" borderId="11" xfId="0" applyNumberFormat="1" applyFill="1" applyBorder="1"/>
    <xf numFmtId="166" fontId="0" fillId="5" borderId="7" xfId="0" applyNumberFormat="1" applyFill="1" applyBorder="1"/>
    <xf numFmtId="166" fontId="0" fillId="0" borderId="13" xfId="0" applyNumberFormat="1" applyFill="1" applyBorder="1"/>
    <xf numFmtId="166" fontId="0" fillId="0" borderId="2" xfId="0" applyNumberFormat="1" applyFill="1" applyBorder="1"/>
    <xf numFmtId="166" fontId="0" fillId="0" borderId="12" xfId="0" applyNumberFormat="1" applyFill="1" applyBorder="1"/>
    <xf numFmtId="166" fontId="0" fillId="0" borderId="5" xfId="0" applyNumberFormat="1" applyFill="1" applyBorder="1"/>
    <xf numFmtId="166" fontId="0" fillId="0" borderId="11" xfId="0" applyNumberFormat="1" applyFill="1" applyBorder="1"/>
    <xf numFmtId="0" fontId="0" fillId="0" borderId="0" xfId="0" applyBorder="1"/>
    <xf numFmtId="0" fontId="0" fillId="0" borderId="10" xfId="0" applyBorder="1"/>
    <xf numFmtId="0" fontId="1" fillId="0" borderId="3" xfId="0" applyFont="1" applyBorder="1" applyAlignment="1">
      <alignment horizontal="center" vertical="top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44" fontId="0" fillId="0" borderId="11" xfId="1" applyFont="1" applyFill="1" applyBorder="1"/>
    <xf numFmtId="9" fontId="0" fillId="0" borderId="0" xfId="0" applyNumberFormat="1"/>
    <xf numFmtId="8" fontId="0" fillId="0" borderId="0" xfId="0" applyNumberFormat="1"/>
  </cellXfs>
  <cellStyles count="4">
    <cellStyle name="Comma 2" xfId="2" xr:uid="{0CB13299-B7F0-4D51-877F-353351D99E24}"/>
    <cellStyle name="Currency" xfId="1" builtinId="4"/>
    <cellStyle name="Currency 2" xfId="3" xr:uid="{5C3D9466-FC5B-462A-B1B2-7E7C0E4D98A1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topLeftCell="A76" zoomScaleNormal="100" workbookViewId="0">
      <selection activeCell="K103" sqref="K103"/>
    </sheetView>
  </sheetViews>
  <sheetFormatPr defaultRowHeight="15" x14ac:dyDescent="0.25"/>
  <cols>
    <col min="1" max="1" width="16" bestFit="1" customWidth="1"/>
    <col min="2" max="2" width="12.140625" bestFit="1" customWidth="1"/>
    <col min="3" max="3" width="14.28515625" bestFit="1" customWidth="1"/>
    <col min="4" max="4" width="13.7109375" customWidth="1"/>
    <col min="5" max="5" width="12.140625" bestFit="1" customWidth="1"/>
    <col min="6" max="6" width="14.28515625" bestFit="1" customWidth="1"/>
    <col min="7" max="7" width="16.7109375" customWidth="1"/>
    <col min="8" max="8" width="12.140625" bestFit="1" customWidth="1"/>
    <col min="9" max="9" width="14.28515625" bestFit="1" customWidth="1"/>
    <col min="10" max="10" width="12" bestFit="1" customWidth="1"/>
    <col min="11" max="11" width="10.5703125" customWidth="1"/>
    <col min="12" max="12" width="12" bestFit="1" customWidth="1"/>
    <col min="13" max="13" width="16" bestFit="1" customWidth="1"/>
    <col min="14" max="14" width="15.28515625" bestFit="1" customWidth="1"/>
    <col min="15" max="15" width="16.28515625" bestFit="1" customWidth="1"/>
  </cols>
  <sheetData>
    <row r="1" spans="1:11" x14ac:dyDescent="0.25">
      <c r="A1" t="s">
        <v>3</v>
      </c>
      <c r="B1" s="2" t="s">
        <v>4</v>
      </c>
      <c r="C1" s="2"/>
      <c r="D1" s="2" t="s">
        <v>19</v>
      </c>
      <c r="E1" s="2"/>
      <c r="F1" s="10" t="s">
        <v>21</v>
      </c>
      <c r="G1" s="10"/>
      <c r="H1" s="2" t="s">
        <v>22</v>
      </c>
      <c r="I1" s="2"/>
      <c r="J1" s="10" t="s">
        <v>23</v>
      </c>
      <c r="K1" s="10"/>
    </row>
    <row r="2" spans="1:11" x14ac:dyDescent="0.25">
      <c r="A2" s="3" t="s">
        <v>18</v>
      </c>
      <c r="B2" s="19" t="s">
        <v>20</v>
      </c>
      <c r="C2" s="20" t="s">
        <v>5</v>
      </c>
      <c r="D2" s="19" t="s">
        <v>20</v>
      </c>
      <c r="E2" s="20" t="s">
        <v>5</v>
      </c>
      <c r="F2" s="19" t="s">
        <v>20</v>
      </c>
      <c r="G2" s="20" t="s">
        <v>5</v>
      </c>
      <c r="H2" s="5" t="s">
        <v>20</v>
      </c>
      <c r="I2" s="6" t="s">
        <v>5</v>
      </c>
      <c r="J2" s="5" t="s">
        <v>20</v>
      </c>
      <c r="K2" s="6" t="s">
        <v>5</v>
      </c>
    </row>
    <row r="3" spans="1:11" x14ac:dyDescent="0.25">
      <c r="A3" s="14" t="s">
        <v>6</v>
      </c>
      <c r="B3" s="22">
        <v>157500</v>
      </c>
      <c r="C3" s="23">
        <v>987</v>
      </c>
      <c r="D3" s="24">
        <v>178500</v>
      </c>
      <c r="E3" s="25">
        <v>864</v>
      </c>
      <c r="F3" s="25">
        <v>179200</v>
      </c>
      <c r="G3" s="26">
        <v>852</v>
      </c>
      <c r="H3" s="16">
        <f>AVERAGE(F3,D3,B3)</f>
        <v>171733.33333333334</v>
      </c>
      <c r="I3" s="11">
        <f>AVERAGE(G3,E3,C3)</f>
        <v>901</v>
      </c>
      <c r="J3" s="37">
        <f>AVERAGE(H3,H4,H14)</f>
        <v>122422.22222222223</v>
      </c>
      <c r="K3" s="37">
        <f>AVERAGE(I3,I4,I14)</f>
        <v>875.1111111111112</v>
      </c>
    </row>
    <row r="4" spans="1:11" x14ac:dyDescent="0.25">
      <c r="A4" s="14" t="s">
        <v>7</v>
      </c>
      <c r="B4" s="27">
        <v>136500</v>
      </c>
      <c r="C4" s="28">
        <v>944</v>
      </c>
      <c r="D4" s="29">
        <v>124600</v>
      </c>
      <c r="E4" s="21">
        <v>932</v>
      </c>
      <c r="F4" s="21">
        <v>144200</v>
      </c>
      <c r="G4" s="7">
        <v>855</v>
      </c>
      <c r="H4" s="17">
        <f t="shared" ref="H4:I14" si="0">AVERAGE(F4,D4,B4)</f>
        <v>135100</v>
      </c>
      <c r="I4" s="12">
        <f t="shared" si="0"/>
        <v>910.33333333333337</v>
      </c>
      <c r="J4" s="43"/>
      <c r="K4" s="43"/>
    </row>
    <row r="5" spans="1:11" x14ac:dyDescent="0.25">
      <c r="A5" s="14" t="s">
        <v>8</v>
      </c>
      <c r="B5" s="27">
        <v>121100</v>
      </c>
      <c r="C5" s="28">
        <v>934</v>
      </c>
      <c r="D5" s="29">
        <v>165200</v>
      </c>
      <c r="E5" s="21">
        <v>834</v>
      </c>
      <c r="F5" s="21">
        <v>161700</v>
      </c>
      <c r="G5" s="7">
        <v>884</v>
      </c>
      <c r="H5" s="17">
        <f t="shared" si="0"/>
        <v>149333.33333333334</v>
      </c>
      <c r="I5" s="12">
        <f t="shared" si="0"/>
        <v>884</v>
      </c>
      <c r="J5" s="39"/>
      <c r="K5" s="40"/>
    </row>
    <row r="6" spans="1:11" x14ac:dyDescent="0.25">
      <c r="A6" s="14" t="s">
        <v>9</v>
      </c>
      <c r="B6" s="27">
        <v>102900</v>
      </c>
      <c r="C6" s="28">
        <v>934</v>
      </c>
      <c r="D6" s="29">
        <v>116200</v>
      </c>
      <c r="E6" s="21">
        <v>834</v>
      </c>
      <c r="F6" s="21">
        <v>109900</v>
      </c>
      <c r="G6" s="7">
        <v>852</v>
      </c>
      <c r="H6" s="17">
        <f t="shared" si="0"/>
        <v>109666.66666666667</v>
      </c>
      <c r="I6" s="12">
        <f t="shared" si="0"/>
        <v>873.33333333333337</v>
      </c>
      <c r="J6" s="37">
        <f t="shared" ref="J6" si="1">AVERAGE(H5:H7)</f>
        <v>103055.55555555556</v>
      </c>
      <c r="K6" s="38">
        <f t="shared" ref="K6" si="2">AVERAGE(I5:I7)</f>
        <v>876.88888888888903</v>
      </c>
    </row>
    <row r="7" spans="1:11" x14ac:dyDescent="0.25">
      <c r="A7" s="14" t="s">
        <v>10</v>
      </c>
      <c r="B7" s="27">
        <v>57400</v>
      </c>
      <c r="C7" s="28">
        <v>934</v>
      </c>
      <c r="D7" s="29">
        <v>46900</v>
      </c>
      <c r="E7" s="21">
        <v>834</v>
      </c>
      <c r="F7" s="21">
        <v>46200</v>
      </c>
      <c r="G7" s="7">
        <v>852</v>
      </c>
      <c r="H7" s="17">
        <f t="shared" si="0"/>
        <v>50166.666666666664</v>
      </c>
      <c r="I7" s="12">
        <f t="shared" si="0"/>
        <v>873.33333333333337</v>
      </c>
      <c r="J7" s="41"/>
      <c r="K7" s="42"/>
    </row>
    <row r="8" spans="1:11" x14ac:dyDescent="0.25">
      <c r="A8" s="14" t="s">
        <v>11</v>
      </c>
      <c r="B8" s="27">
        <v>74200</v>
      </c>
      <c r="C8" s="28">
        <v>934</v>
      </c>
      <c r="D8" s="29">
        <v>102200</v>
      </c>
      <c r="E8" s="21">
        <v>834</v>
      </c>
      <c r="F8" s="21">
        <v>109200</v>
      </c>
      <c r="G8" s="7">
        <v>852</v>
      </c>
      <c r="H8" s="17">
        <f t="shared" si="0"/>
        <v>95200</v>
      </c>
      <c r="I8" s="12">
        <f t="shared" si="0"/>
        <v>873.33333333333337</v>
      </c>
      <c r="J8" s="39"/>
      <c r="K8" s="40"/>
    </row>
    <row r="9" spans="1:11" x14ac:dyDescent="0.25">
      <c r="A9" s="14" t="s">
        <v>12</v>
      </c>
      <c r="B9" s="27">
        <v>106400</v>
      </c>
      <c r="C9" s="28">
        <v>934</v>
      </c>
      <c r="D9" s="29">
        <v>129500</v>
      </c>
      <c r="E9" s="21">
        <v>834</v>
      </c>
      <c r="F9" s="21">
        <v>123200</v>
      </c>
      <c r="G9" s="7">
        <v>852</v>
      </c>
      <c r="H9" s="17">
        <f t="shared" si="0"/>
        <v>119700</v>
      </c>
      <c r="I9" s="12">
        <f t="shared" si="0"/>
        <v>873.33333333333337</v>
      </c>
      <c r="J9" s="37">
        <f>AVERAGE(H8:H10)</f>
        <v>104688.88888888889</v>
      </c>
      <c r="K9" s="38">
        <f>AVERAGE(I8:I10)</f>
        <v>873.33333333333337</v>
      </c>
    </row>
    <row r="10" spans="1:11" x14ac:dyDescent="0.25">
      <c r="A10" s="14" t="s">
        <v>13</v>
      </c>
      <c r="B10" s="27">
        <v>107100</v>
      </c>
      <c r="C10" s="28">
        <v>934</v>
      </c>
      <c r="D10" s="29">
        <v>140700</v>
      </c>
      <c r="E10" s="21">
        <v>834</v>
      </c>
      <c r="F10" s="21">
        <v>49700</v>
      </c>
      <c r="G10" s="7">
        <v>852</v>
      </c>
      <c r="H10" s="17">
        <f t="shared" si="0"/>
        <v>99166.666666666672</v>
      </c>
      <c r="I10" s="12">
        <f t="shared" si="0"/>
        <v>873.33333333333337</v>
      </c>
      <c r="J10" s="41"/>
      <c r="K10" s="42"/>
    </row>
    <row r="11" spans="1:11" x14ac:dyDescent="0.25">
      <c r="A11" s="14" t="s">
        <v>14</v>
      </c>
      <c r="B11" s="27">
        <v>172200</v>
      </c>
      <c r="C11" s="28">
        <v>934</v>
      </c>
      <c r="D11" s="29">
        <v>126700</v>
      </c>
      <c r="E11" s="21">
        <v>931</v>
      </c>
      <c r="F11" s="21">
        <v>33600</v>
      </c>
      <c r="G11" s="7">
        <v>852</v>
      </c>
      <c r="H11" s="17">
        <f t="shared" si="0"/>
        <v>110833.33333333333</v>
      </c>
      <c r="I11" s="12">
        <f t="shared" si="0"/>
        <v>905.66666666666663</v>
      </c>
      <c r="J11" s="39"/>
      <c r="K11" s="40"/>
    </row>
    <row r="12" spans="1:11" x14ac:dyDescent="0.25">
      <c r="A12" s="14" t="s">
        <v>15</v>
      </c>
      <c r="B12" s="27">
        <v>149800</v>
      </c>
      <c r="C12" s="28">
        <v>981</v>
      </c>
      <c r="D12" s="29">
        <v>168700</v>
      </c>
      <c r="E12" s="21">
        <v>1002</v>
      </c>
      <c r="F12" s="21">
        <v>32900</v>
      </c>
      <c r="G12" s="7">
        <v>751</v>
      </c>
      <c r="H12" s="17">
        <f t="shared" si="0"/>
        <v>117133.33333333333</v>
      </c>
      <c r="I12" s="12">
        <f t="shared" si="0"/>
        <v>911.33333333333337</v>
      </c>
      <c r="J12" s="37">
        <f t="shared" ref="J12" si="3">AVERAGE(H11:H13)</f>
        <v>95355.555555555547</v>
      </c>
      <c r="K12" s="38">
        <f t="shared" ref="K12" si="4">AVERAGE(I11:I13)</f>
        <v>877</v>
      </c>
    </row>
    <row r="13" spans="1:11" x14ac:dyDescent="0.25">
      <c r="A13" s="14" t="s">
        <v>16</v>
      </c>
      <c r="B13" s="27">
        <v>58800</v>
      </c>
      <c r="C13" s="28">
        <v>839</v>
      </c>
      <c r="D13" s="29">
        <v>82600</v>
      </c>
      <c r="E13" s="21">
        <v>852</v>
      </c>
      <c r="F13" s="21">
        <v>32900</v>
      </c>
      <c r="G13" s="7">
        <v>751</v>
      </c>
      <c r="H13" s="17">
        <f t="shared" si="0"/>
        <v>58100</v>
      </c>
      <c r="I13" s="12">
        <f t="shared" si="0"/>
        <v>814</v>
      </c>
      <c r="J13" s="41"/>
      <c r="K13" s="42"/>
    </row>
    <row r="14" spans="1:11" x14ac:dyDescent="0.25">
      <c r="A14" s="15" t="s">
        <v>17</v>
      </c>
      <c r="B14" s="30">
        <v>71400</v>
      </c>
      <c r="C14" s="31">
        <v>839</v>
      </c>
      <c r="D14" s="32">
        <v>72800</v>
      </c>
      <c r="E14" s="9">
        <v>852</v>
      </c>
      <c r="F14" s="9">
        <v>37100</v>
      </c>
      <c r="G14" s="8">
        <v>751</v>
      </c>
      <c r="H14" s="18">
        <f t="shared" si="0"/>
        <v>60433.333333333336</v>
      </c>
      <c r="I14" s="13">
        <f t="shared" si="0"/>
        <v>814</v>
      </c>
      <c r="J14" s="43"/>
      <c r="K14" s="43"/>
    </row>
    <row r="18" spans="1:15" x14ac:dyDescent="0.25">
      <c r="B18" s="2" t="s">
        <v>24</v>
      </c>
      <c r="C18" s="2"/>
      <c r="D18" s="2"/>
      <c r="E18" s="2"/>
      <c r="F18" s="2"/>
      <c r="G18" s="2"/>
      <c r="H18" s="2"/>
      <c r="I18" s="2"/>
      <c r="J18" s="2"/>
    </row>
    <row r="19" spans="1:15" x14ac:dyDescent="0.25">
      <c r="B19" s="2" t="s">
        <v>30</v>
      </c>
      <c r="C19" s="2"/>
      <c r="D19" s="2"/>
      <c r="E19" s="10" t="s">
        <v>29</v>
      </c>
      <c r="F19" s="10"/>
      <c r="G19" s="10"/>
      <c r="H19" s="2" t="s">
        <v>31</v>
      </c>
      <c r="I19" s="2"/>
      <c r="J19" s="2"/>
      <c r="K19" s="47" t="s">
        <v>25</v>
      </c>
      <c r="L19" s="48"/>
      <c r="M19" s="47" t="s">
        <v>32</v>
      </c>
      <c r="N19" s="51"/>
      <c r="O19" s="48"/>
    </row>
    <row r="20" spans="1:15" x14ac:dyDescent="0.25">
      <c r="B20" s="1" t="s">
        <v>0</v>
      </c>
      <c r="C20" s="1" t="s">
        <v>1</v>
      </c>
      <c r="D20" s="1" t="s">
        <v>2</v>
      </c>
      <c r="E20" s="1" t="s">
        <v>0</v>
      </c>
      <c r="F20" s="1" t="s">
        <v>1</v>
      </c>
      <c r="G20" s="1" t="s">
        <v>2</v>
      </c>
      <c r="H20" s="1" t="s">
        <v>0</v>
      </c>
      <c r="I20" s="1" t="s">
        <v>1</v>
      </c>
      <c r="J20" s="46" t="s">
        <v>2</v>
      </c>
      <c r="K20" s="49" t="s">
        <v>20</v>
      </c>
      <c r="L20" s="50" t="s">
        <v>5</v>
      </c>
      <c r="M20" s="33" t="s">
        <v>26</v>
      </c>
      <c r="N20" s="44" t="s">
        <v>27</v>
      </c>
      <c r="O20" s="34" t="s">
        <v>28</v>
      </c>
    </row>
    <row r="21" spans="1:15" x14ac:dyDescent="0.25">
      <c r="A21" s="1">
        <v>0</v>
      </c>
      <c r="B21" s="33">
        <f>E21+Desviacion!B2/2</f>
        <v>4.4082000000044301</v>
      </c>
      <c r="C21" s="44">
        <f>F21-Desviacion!C2/2</f>
        <v>2.6436999999934221</v>
      </c>
      <c r="D21" s="34">
        <f>G21-Desviacion!D2/2</f>
        <v>313.45890000065151</v>
      </c>
      <c r="E21" s="33">
        <v>4.4082000000044301</v>
      </c>
      <c r="F21" s="44">
        <v>2.6436999999934221</v>
      </c>
      <c r="G21" s="34">
        <v>313.45890000065151</v>
      </c>
      <c r="H21" s="33">
        <f>E21-Desviacion!B2/2</f>
        <v>4.4082000000044301</v>
      </c>
      <c r="I21" s="44">
        <f>F21+Desviacion!C2/2</f>
        <v>2.6436999999934221</v>
      </c>
      <c r="J21" s="44">
        <f>G21+Desviacion!D2/2</f>
        <v>313.45890000065151</v>
      </c>
      <c r="K21" s="33">
        <v>104688.88888888889</v>
      </c>
      <c r="L21" s="34">
        <v>873.33333333333337</v>
      </c>
      <c r="M21" s="33">
        <f>3*(C21*K21+L21*D21)-B21*3*K21</f>
        <v>267091.68466491648</v>
      </c>
      <c r="N21" s="44">
        <f>3*(F21*K21+L21*G21-E21*K21)</f>
        <v>267091.68466491642</v>
      </c>
      <c r="O21" s="34">
        <f>3*(I21*K21+L21*J21-K21*H21)</f>
        <v>267091.68466491642</v>
      </c>
    </row>
    <row r="22" spans="1:15" x14ac:dyDescent="0.25">
      <c r="A22" s="1">
        <v>1</v>
      </c>
      <c r="B22" s="33">
        <f>E22+Desviacion!B3/2</f>
        <v>4.5565043645870151</v>
      </c>
      <c r="C22" s="44">
        <f>F22-Desviacion!C3/2</f>
        <v>2.5607146703207277</v>
      </c>
      <c r="D22" s="34">
        <f>G22-Desviacion!D3/2</f>
        <v>314.33429660518266</v>
      </c>
      <c r="E22" s="33">
        <v>4.4348129938413363</v>
      </c>
      <c r="F22" s="44">
        <v>2.6560362474088302</v>
      </c>
      <c r="G22" s="34">
        <v>317.46662687756879</v>
      </c>
      <c r="H22" s="33">
        <f>E22-Desviacion!B3/2</f>
        <v>4.3131216230956575</v>
      </c>
      <c r="I22" s="44">
        <f>F22+Desviacion!C3/2</f>
        <v>2.7513578244969326</v>
      </c>
      <c r="J22" s="44">
        <f>G22+Desviacion!D3/2</f>
        <v>320.59895714995491</v>
      </c>
      <c r="K22" s="33">
        <v>95355.555555555547</v>
      </c>
      <c r="L22" s="34">
        <v>877</v>
      </c>
      <c r="M22" s="33">
        <f t="shared" ref="M22:M85" si="5">3*(C22*K22+L22*D22)-B22*3*K22</f>
        <v>256084.62916179304</v>
      </c>
      <c r="N22" s="44">
        <f t="shared" ref="N22:N85" si="6">3*(F22*K22+L22*G22-E22*K22)</f>
        <v>326405.96071875788</v>
      </c>
      <c r="O22" s="34">
        <f t="shared" ref="O22:O85" si="7">3*(I22*K22+L22*J22-K22*H22)</f>
        <v>396727.29227572284</v>
      </c>
    </row>
    <row r="23" spans="1:15" x14ac:dyDescent="0.25">
      <c r="A23" s="1">
        <v>2</v>
      </c>
      <c r="B23" s="33">
        <f>E23+Desviacion!B4/2</f>
        <v>4.6350786996051001</v>
      </c>
      <c r="C23" s="44">
        <f>F23-Desviacion!C4/2</f>
        <v>2.5333443387878658</v>
      </c>
      <c r="D23" s="34">
        <f>G23-Desviacion!D4/2</f>
        <v>317.02027485765996</v>
      </c>
      <c r="E23" s="33">
        <v>4.4617012594625214</v>
      </c>
      <c r="F23" s="44">
        <v>2.668912788794239</v>
      </c>
      <c r="G23" s="34">
        <v>321.52503331257861</v>
      </c>
      <c r="H23" s="33">
        <f>E23-Desviacion!B4/2</f>
        <v>4.2883238193199427</v>
      </c>
      <c r="I23" s="44">
        <f>F23+Desviacion!C4/2</f>
        <v>2.8044812388006122</v>
      </c>
      <c r="J23" s="44">
        <f>G23+Desviacion!D4/2</f>
        <v>326.02979176749727</v>
      </c>
      <c r="K23" s="33">
        <v>122422.22222222223</v>
      </c>
      <c r="L23" s="34">
        <v>875.1111111111112</v>
      </c>
      <c r="M23" s="33">
        <f t="shared" si="5"/>
        <v>60386.922010167036</v>
      </c>
      <c r="N23" s="44">
        <f t="shared" si="6"/>
        <v>185678.94179585169</v>
      </c>
      <c r="O23" s="34">
        <f t="shared" si="7"/>
        <v>310970.96158153669</v>
      </c>
    </row>
    <row r="24" spans="1:15" x14ac:dyDescent="0.25">
      <c r="A24" s="1">
        <v>3</v>
      </c>
      <c r="B24" s="33">
        <f>E24+Desviacion!B5/2</f>
        <v>4.69970061179498</v>
      </c>
      <c r="C24" s="44">
        <f>F24-Desviacion!C5/2</f>
        <v>2.515060709289342</v>
      </c>
      <c r="D24" s="34">
        <f>G24-Desviacion!D5/2</f>
        <v>319.95440461923317</v>
      </c>
      <c r="E24" s="33">
        <v>4.4868921910258486</v>
      </c>
      <c r="F24" s="44">
        <v>2.6815850074939571</v>
      </c>
      <c r="G24" s="34">
        <v>325.53890039168778</v>
      </c>
      <c r="H24" s="33">
        <f>E24-Desviacion!B5/2</f>
        <v>4.2740837702567172</v>
      </c>
      <c r="I24" s="44">
        <f>F24+Desviacion!C5/2</f>
        <v>2.8481093056985722</v>
      </c>
      <c r="J24" s="44">
        <f>G24+Desviacion!D5/2</f>
        <v>331.12339616414238</v>
      </c>
      <c r="K24" s="33">
        <v>103055.55555555556</v>
      </c>
      <c r="L24" s="34">
        <v>876.88888888888903</v>
      </c>
      <c r="M24" s="33">
        <f t="shared" si="5"/>
        <v>166275.55056033656</v>
      </c>
      <c r="N24" s="44">
        <f t="shared" si="6"/>
        <v>298243.52972179017</v>
      </c>
      <c r="O24" s="34">
        <f t="shared" si="7"/>
        <v>430211.50888324447</v>
      </c>
    </row>
    <row r="25" spans="1:15" x14ac:dyDescent="0.25">
      <c r="A25" s="1">
        <v>4</v>
      </c>
      <c r="B25" s="33">
        <f>E25+Desviacion!B6/2</f>
        <v>4.7608013406869505</v>
      </c>
      <c r="C25" s="44">
        <f>F25-Desviacion!C6/2</f>
        <v>2.4996804028658022</v>
      </c>
      <c r="D25" s="34">
        <f>G25-Desviacion!D6/2</f>
        <v>323.11826283977621</v>
      </c>
      <c r="E25" s="33">
        <v>4.5132117763760293</v>
      </c>
      <c r="F25" s="44">
        <v>2.6937119248291679</v>
      </c>
      <c r="G25" s="34">
        <v>329.63629110336211</v>
      </c>
      <c r="H25" s="33">
        <f>E25-Desviacion!B6/2</f>
        <v>4.2656222120651082</v>
      </c>
      <c r="I25" s="44">
        <f>F25+Desviacion!C6/2</f>
        <v>2.8877434467925336</v>
      </c>
      <c r="J25" s="44">
        <f>G25+Desviacion!D6/2</f>
        <v>336.15431936694802</v>
      </c>
      <c r="K25" s="33">
        <v>104688.88888888889</v>
      </c>
      <c r="L25" s="34">
        <v>873.33333333333337</v>
      </c>
      <c r="M25" s="33">
        <f t="shared" si="5"/>
        <v>136427.13276851829</v>
      </c>
      <c r="N25" s="44">
        <f t="shared" si="6"/>
        <v>292202.82931499096</v>
      </c>
      <c r="O25" s="34">
        <f t="shared" si="7"/>
        <v>447978.52586146386</v>
      </c>
    </row>
    <row r="26" spans="1:15" x14ac:dyDescent="0.25">
      <c r="A26" s="1">
        <v>5</v>
      </c>
      <c r="B26" s="33">
        <f>E26+Desviacion!B7/2</f>
        <v>4.8181008974991357</v>
      </c>
      <c r="C26" s="44">
        <f>F26-Desviacion!C7/2</f>
        <v>2.4886605495369407</v>
      </c>
      <c r="D26" s="34">
        <f>G26-Desviacion!D7/2</f>
        <v>326.38428904089835</v>
      </c>
      <c r="E26" s="33">
        <v>4.5388017426765774</v>
      </c>
      <c r="F26" s="44">
        <v>2.7064409627297761</v>
      </c>
      <c r="G26" s="34">
        <v>333.76269696308913</v>
      </c>
      <c r="H26" s="33">
        <f>E26-Desviacion!B7/2</f>
        <v>4.2595025878540191</v>
      </c>
      <c r="I26" s="44">
        <f>F26+Desviacion!C7/2</f>
        <v>2.9242213759226114</v>
      </c>
      <c r="J26" s="44">
        <f>G26+Desviacion!D7/2</f>
        <v>341.1411048852799</v>
      </c>
      <c r="K26" s="33">
        <v>95355.555555555547</v>
      </c>
      <c r="L26" s="34">
        <v>877</v>
      </c>
      <c r="M26" s="33">
        <f t="shared" si="5"/>
        <v>192341.82892621867</v>
      </c>
      <c r="N26" s="44">
        <f t="shared" si="6"/>
        <v>353952.31525977276</v>
      </c>
      <c r="O26" s="34">
        <f t="shared" si="7"/>
        <v>515562.80159332661</v>
      </c>
    </row>
    <row r="27" spans="1:15" x14ac:dyDescent="0.25">
      <c r="A27" s="1">
        <v>6</v>
      </c>
      <c r="B27" s="33">
        <f>E27+Desviacion!B8/2</f>
        <v>4.8729473135383738</v>
      </c>
      <c r="C27" s="44">
        <f>F27-Desviacion!C8/2</f>
        <v>2.4789064180837181</v>
      </c>
      <c r="D27" s="34">
        <f>G27-Desviacion!D8/2</f>
        <v>329.78168279859875</v>
      </c>
      <c r="E27" s="33">
        <v>4.5651021576691981</v>
      </c>
      <c r="F27" s="44">
        <v>2.7194409630436258</v>
      </c>
      <c r="G27" s="34">
        <v>337.94667123054728</v>
      </c>
      <c r="H27" s="33">
        <f>E27-Desviacion!B8/2</f>
        <v>4.2572570018000224</v>
      </c>
      <c r="I27" s="44">
        <f>F27+Desviacion!C8/2</f>
        <v>2.9599755080035335</v>
      </c>
      <c r="J27" s="44">
        <f>G27+Desviacion!D8/2</f>
        <v>346.11165966249581</v>
      </c>
      <c r="K27" s="33">
        <v>122422.22222222223</v>
      </c>
      <c r="L27" s="34">
        <v>875.1111111111112</v>
      </c>
      <c r="M27" s="33">
        <f t="shared" si="5"/>
        <v>-13464.574963392224</v>
      </c>
      <c r="N27" s="44">
        <f t="shared" si="6"/>
        <v>209372.82612444484</v>
      </c>
      <c r="O27" s="34">
        <f t="shared" si="7"/>
        <v>432210.22721228184</v>
      </c>
    </row>
    <row r="28" spans="1:15" x14ac:dyDescent="0.25">
      <c r="A28" s="1">
        <v>7</v>
      </c>
      <c r="B28" s="33">
        <f>E28+Desviacion!B9/2</f>
        <v>4.9254935103498019</v>
      </c>
      <c r="C28" s="44">
        <f>F28-Desviacion!C9/2</f>
        <v>2.4711501579614321</v>
      </c>
      <c r="D28" s="34">
        <f>G28-Desviacion!D9/2</f>
        <v>333.28407937011247</v>
      </c>
      <c r="E28" s="33">
        <v>4.5908197860904929</v>
      </c>
      <c r="F28" s="44">
        <v>2.7321033083964501</v>
      </c>
      <c r="G28" s="34">
        <v>342.20958694721543</v>
      </c>
      <c r="H28" s="33">
        <f>E28-Desviacion!B9/2</f>
        <v>4.2561460618311839</v>
      </c>
      <c r="I28" s="44">
        <f>F28+Desviacion!C9/2</f>
        <v>2.9930564588314681</v>
      </c>
      <c r="J28" s="44">
        <f>G28+Desviacion!D9/2</f>
        <v>351.13509452431839</v>
      </c>
      <c r="K28" s="33">
        <v>103055.55555555556</v>
      </c>
      <c r="L28" s="34">
        <v>876.88888888888903</v>
      </c>
      <c r="M28" s="33">
        <f t="shared" si="5"/>
        <v>117958.16501623834</v>
      </c>
      <c r="N28" s="44">
        <f t="shared" si="6"/>
        <v>325586.1757087335</v>
      </c>
      <c r="O28" s="34">
        <f t="shared" si="7"/>
        <v>533214.18640122854</v>
      </c>
    </row>
    <row r="29" spans="1:15" x14ac:dyDescent="0.25">
      <c r="A29" s="1">
        <v>8</v>
      </c>
      <c r="B29" s="33">
        <f>E29+Desviacion!B10/2</f>
        <v>4.9767241756654546</v>
      </c>
      <c r="C29" s="44">
        <f>F29-Desviacion!C10/2</f>
        <v>2.4640121897653726</v>
      </c>
      <c r="D29" s="34">
        <f>G29-Desviacion!D10/2</f>
        <v>336.90011699111943</v>
      </c>
      <c r="E29" s="33">
        <v>4.6169549098319411</v>
      </c>
      <c r="F29" s="44">
        <v>2.7445579512359171</v>
      </c>
      <c r="G29" s="34">
        <v>346.54934048009221</v>
      </c>
      <c r="H29" s="33">
        <f>E29-Desviacion!B10/2</f>
        <v>4.2571856439984277</v>
      </c>
      <c r="I29" s="44">
        <f>F29+Desviacion!C10/2</f>
        <v>3.0251037127064615</v>
      </c>
      <c r="J29" s="44">
        <f>G29+Desviacion!D10/2</f>
        <v>356.19856396906499</v>
      </c>
      <c r="K29" s="33">
        <v>104688.88888888889</v>
      </c>
      <c r="L29" s="34">
        <v>873.33333333333337</v>
      </c>
      <c r="M29" s="33">
        <f t="shared" si="5"/>
        <v>93519.228811713867</v>
      </c>
      <c r="N29" s="44">
        <f t="shared" si="6"/>
        <v>319901.80059478374</v>
      </c>
      <c r="O29" s="34">
        <f t="shared" si="7"/>
        <v>546284.37237785337</v>
      </c>
    </row>
    <row r="30" spans="1:15" x14ac:dyDescent="0.25">
      <c r="A30" s="1">
        <v>9</v>
      </c>
      <c r="B30" s="33">
        <f>E30+Desviacion!B11/2</f>
        <v>5.0284722565645907</v>
      </c>
      <c r="C30" s="44">
        <f>F30-Desviacion!C11/2</f>
        <v>2.4589250941393894</v>
      </c>
      <c r="D30" s="34">
        <f>G30-Desviacion!D11/2</f>
        <v>340.55774502180117</v>
      </c>
      <c r="E30" s="33">
        <v>4.6443764445511526</v>
      </c>
      <c r="F30" s="44">
        <v>2.7582819012805682</v>
      </c>
      <c r="G30" s="34">
        <v>350.92095884547592</v>
      </c>
      <c r="H30" s="33">
        <f>E30-Desviacion!B11/2</f>
        <v>4.2602806325377145</v>
      </c>
      <c r="I30" s="44">
        <f>F30+Desviacion!C11/2</f>
        <v>3.0576387084217469</v>
      </c>
      <c r="J30" s="44">
        <f>G30+Desviacion!D11/2</f>
        <v>361.28417266915068</v>
      </c>
      <c r="K30" s="33">
        <v>95355.555555555547</v>
      </c>
      <c r="L30" s="34">
        <v>877</v>
      </c>
      <c r="M30" s="33">
        <f t="shared" si="5"/>
        <v>160945.63555458933</v>
      </c>
      <c r="N30" s="44">
        <f t="shared" si="6"/>
        <v>383724.26371084212</v>
      </c>
      <c r="O30" s="34">
        <f t="shared" si="7"/>
        <v>606502.89186709444</v>
      </c>
    </row>
    <row r="31" spans="1:15" x14ac:dyDescent="0.25">
      <c r="A31" s="1">
        <v>10</v>
      </c>
      <c r="B31" s="33">
        <f>E31+Desviacion!B12/2</f>
        <v>5.0774631224591396</v>
      </c>
      <c r="C31" s="44">
        <f>F31-Desviacion!C12/2</f>
        <v>2.4544302317973208</v>
      </c>
      <c r="D31" s="34">
        <f>G31-Desviacion!D12/2</f>
        <v>344.25363949452537</v>
      </c>
      <c r="E31" s="33">
        <v>4.6704122727937039</v>
      </c>
      <c r="F31" s="44">
        <v>2.7718132344267401</v>
      </c>
      <c r="G31" s="34">
        <v>355.31812948522912</v>
      </c>
      <c r="H31" s="33">
        <f>E31-Desviacion!B12/2</f>
        <v>4.2633614231282682</v>
      </c>
      <c r="I31" s="44">
        <f>F31+Desviacion!C12/2</f>
        <v>3.0891962370561594</v>
      </c>
      <c r="J31" s="44">
        <f>G31+Desviacion!D12/2</f>
        <v>366.38261947593287</v>
      </c>
      <c r="K31" s="33">
        <v>122422.22222222223</v>
      </c>
      <c r="L31" s="34">
        <v>875.1111111111112</v>
      </c>
      <c r="M31" s="33">
        <f t="shared" si="5"/>
        <v>-59571.9914241035</v>
      </c>
      <c r="N31" s="44">
        <f t="shared" si="6"/>
        <v>235536.38911764824</v>
      </c>
      <c r="O31" s="34">
        <f t="shared" si="7"/>
        <v>530644.76965939952</v>
      </c>
    </row>
    <row r="32" spans="1:15" x14ac:dyDescent="0.25">
      <c r="A32" s="1">
        <v>11</v>
      </c>
      <c r="B32" s="33">
        <f>E32+Desviacion!B13/2</f>
        <v>5.1276654678069855</v>
      </c>
      <c r="C32" s="44">
        <f>F32-Desviacion!C13/2</f>
        <v>2.450540560291028</v>
      </c>
      <c r="D32" s="34">
        <f>G32-Desviacion!D13/2</f>
        <v>348.04132040344251</v>
      </c>
      <c r="E32" s="33">
        <v>4.6977591387287019</v>
      </c>
      <c r="F32" s="44">
        <v>2.785878222284663</v>
      </c>
      <c r="G32" s="34">
        <v>359.79397030646072</v>
      </c>
      <c r="H32" s="33">
        <f>E32-Desviacion!B13/2</f>
        <v>4.2678528096504182</v>
      </c>
      <c r="I32" s="44">
        <f>F32+Desviacion!C13/2</f>
        <v>3.121215884278298</v>
      </c>
      <c r="J32" s="44">
        <f>G32+Desviacion!D13/2</f>
        <v>371.54662020947893</v>
      </c>
      <c r="K32" s="33">
        <v>103055.55555555556</v>
      </c>
      <c r="L32" s="34">
        <v>876.88888888888903</v>
      </c>
      <c r="M32" s="33">
        <f t="shared" si="5"/>
        <v>87902.916300972458</v>
      </c>
      <c r="N32" s="44">
        <f t="shared" si="6"/>
        <v>355408.15455224749</v>
      </c>
      <c r="O32" s="34">
        <f t="shared" si="7"/>
        <v>622913.39280352253</v>
      </c>
    </row>
    <row r="33" spans="1:15" x14ac:dyDescent="0.25">
      <c r="A33" s="1">
        <v>12</v>
      </c>
      <c r="B33" s="33">
        <f>E33+Desviacion!B14/2</f>
        <v>5.1763343916274227</v>
      </c>
      <c r="C33" s="44">
        <f>F33-Desviacion!C14/2</f>
        <v>2.4459190998068117</v>
      </c>
      <c r="D33" s="34">
        <f>G33-Desviacion!D14/2</f>
        <v>351.88530060409374</v>
      </c>
      <c r="E33" s="33">
        <v>4.724025649679982</v>
      </c>
      <c r="F33" s="44">
        <v>2.7987601070521642</v>
      </c>
      <c r="G33" s="34">
        <v>364.33891849367632</v>
      </c>
      <c r="H33" s="33">
        <f>E33-Desviacion!B14/2</f>
        <v>4.2717169077325412</v>
      </c>
      <c r="I33" s="44">
        <f>F33+Desviacion!C14/2</f>
        <v>3.1516011142975167</v>
      </c>
      <c r="J33" s="44">
        <f>G33+Desviacion!D14/2</f>
        <v>376.79253638325889</v>
      </c>
      <c r="K33" s="33">
        <v>104688.88888888889</v>
      </c>
      <c r="L33" s="34">
        <v>873.33333333333337</v>
      </c>
      <c r="M33" s="33">
        <f t="shared" si="5"/>
        <v>64407.058264932595</v>
      </c>
      <c r="N33" s="44">
        <f t="shared" si="6"/>
        <v>349906.23503212194</v>
      </c>
      <c r="O33" s="34">
        <f t="shared" si="7"/>
        <v>635405.41179931187</v>
      </c>
    </row>
    <row r="34" spans="1:15" x14ac:dyDescent="0.25">
      <c r="A34" s="1">
        <v>13</v>
      </c>
      <c r="B34" s="33">
        <f>E34+Desviacion!B15/2</f>
        <v>5.2262274777367459</v>
      </c>
      <c r="C34" s="44">
        <f>F34-Desviacion!C15/2</f>
        <v>2.4421108069912387</v>
      </c>
      <c r="D34" s="34">
        <f>G34-Desviacion!D15/2</f>
        <v>355.8412124075187</v>
      </c>
      <c r="E34" s="33">
        <v>4.7521856982102344</v>
      </c>
      <c r="F34" s="44">
        <v>2.8114630957532039</v>
      </c>
      <c r="G34" s="34">
        <v>368.95147850546351</v>
      </c>
      <c r="H34" s="33">
        <f>E34-Desviacion!B15/2</f>
        <v>4.2781439186837229</v>
      </c>
      <c r="I34" s="44">
        <f>F34+Desviacion!C15/2</f>
        <v>3.180815384515169</v>
      </c>
      <c r="J34" s="44">
        <f>G34+Desviacion!D15/2</f>
        <v>382.06174460340833</v>
      </c>
      <c r="K34" s="33">
        <v>95355.555555555547</v>
      </c>
      <c r="L34" s="34">
        <v>877</v>
      </c>
      <c r="M34" s="33">
        <f t="shared" si="5"/>
        <v>139775.25423291698</v>
      </c>
      <c r="N34" s="44">
        <f t="shared" si="6"/>
        <v>415535.29413833341</v>
      </c>
      <c r="O34" s="34">
        <f t="shared" si="7"/>
        <v>691295.33404374949</v>
      </c>
    </row>
    <row r="35" spans="1:15" x14ac:dyDescent="0.25">
      <c r="A35" s="1">
        <v>14</v>
      </c>
      <c r="B35" s="33">
        <f>E35+Desviacion!B16/2</f>
        <v>5.2746563124143142</v>
      </c>
      <c r="C35" s="44">
        <f>F35-Desviacion!C16/2</f>
        <v>2.4389672218764544</v>
      </c>
      <c r="D35" s="34">
        <f>G35-Desviacion!D16/2</f>
        <v>359.82164629817959</v>
      </c>
      <c r="E35" s="33">
        <v>4.7796468405480326</v>
      </c>
      <c r="F35" s="44">
        <v>2.8245121883448361</v>
      </c>
      <c r="G35" s="34">
        <v>373.5967414355863</v>
      </c>
      <c r="H35" s="33">
        <f>E35-Desviacion!B16/2</f>
        <v>4.2846373686817509</v>
      </c>
      <c r="I35" s="44">
        <f>F35+Desviacion!C16/2</f>
        <v>3.2100571548132177</v>
      </c>
      <c r="J35" s="44">
        <f>G35+Desviacion!D16/2</f>
        <v>387.371836572993</v>
      </c>
      <c r="K35" s="33">
        <v>122422.22222222223</v>
      </c>
      <c r="L35" s="34">
        <v>875.1111111111112</v>
      </c>
      <c r="M35" s="33">
        <f t="shared" si="5"/>
        <v>-96802.317903383635</v>
      </c>
      <c r="N35" s="44">
        <f t="shared" si="6"/>
        <v>262760.19191639882</v>
      </c>
      <c r="O35" s="34">
        <f t="shared" si="7"/>
        <v>622322.70173618104</v>
      </c>
    </row>
    <row r="36" spans="1:15" x14ac:dyDescent="0.25">
      <c r="A36" s="1">
        <v>15</v>
      </c>
      <c r="B36" s="33">
        <f>E36+Desviacion!B17/2</f>
        <v>5.3258989372674179</v>
      </c>
      <c r="C36" s="44">
        <f>F36-Desviacion!C17/2</f>
        <v>2.4374706863303151</v>
      </c>
      <c r="D36" s="34">
        <f>G36-Desviacion!D17/2</f>
        <v>363.90365351965625</v>
      </c>
      <c r="E36" s="33">
        <v>4.8088349491854423</v>
      </c>
      <c r="F36" s="44">
        <v>2.838775221842015</v>
      </c>
      <c r="G36" s="34">
        <v>378.34077527213759</v>
      </c>
      <c r="H36" s="33">
        <f>E36-Desviacion!B17/2</f>
        <v>4.2917709611034667</v>
      </c>
      <c r="I36" s="44">
        <f>F36+Desviacion!C17/2</f>
        <v>3.240079757353715</v>
      </c>
      <c r="J36" s="44">
        <f>G36+Desviacion!D17/2</f>
        <v>392.77789702461894</v>
      </c>
      <c r="K36" s="33">
        <v>103055.55555555556</v>
      </c>
      <c r="L36" s="34">
        <v>876.88888888888903</v>
      </c>
      <c r="M36" s="33">
        <f t="shared" si="5"/>
        <v>64303.476944321534</v>
      </c>
      <c r="N36" s="44">
        <f t="shared" si="6"/>
        <v>386211.66711222706</v>
      </c>
      <c r="O36" s="34">
        <f t="shared" si="7"/>
        <v>708119.85728013283</v>
      </c>
    </row>
    <row r="37" spans="1:15" x14ac:dyDescent="0.25">
      <c r="A37" s="1">
        <v>16</v>
      </c>
      <c r="B37" s="33">
        <f>E37+Desviacion!B18/2</f>
        <v>5.3751561114794564</v>
      </c>
      <c r="C37" s="44">
        <f>F37-Desviacion!C18/2</f>
        <v>2.4363682465227452</v>
      </c>
      <c r="D37" s="34">
        <f>G37-Desviacion!D18/2</f>
        <v>367.99665073995698</v>
      </c>
      <c r="E37" s="33">
        <v>4.8367283562368204</v>
      </c>
      <c r="F37" s="44">
        <v>2.8530714038239902</v>
      </c>
      <c r="G37" s="34">
        <v>383.12238529758281</v>
      </c>
      <c r="H37" s="33">
        <f>E37-Desviacion!B18/2</f>
        <v>4.2983006009941844</v>
      </c>
      <c r="I37" s="44">
        <f>F37+Desviacion!C18/2</f>
        <v>3.2697745611252351</v>
      </c>
      <c r="J37" s="44">
        <f>G37+Desviacion!D18/2</f>
        <v>398.24811985520864</v>
      </c>
      <c r="K37" s="33">
        <v>104688.88888888889</v>
      </c>
      <c r="L37" s="34">
        <v>873.33333333333337</v>
      </c>
      <c r="M37" s="33">
        <f t="shared" si="5"/>
        <v>41175.916151282843</v>
      </c>
      <c r="N37" s="44">
        <f t="shared" si="6"/>
        <v>380780.12262521067</v>
      </c>
      <c r="O37" s="34">
        <f t="shared" si="7"/>
        <v>720384.32909913873</v>
      </c>
    </row>
    <row r="38" spans="1:15" x14ac:dyDescent="0.25">
      <c r="A38" s="1">
        <v>17</v>
      </c>
      <c r="B38" s="33">
        <f>E38+Desviacion!B19/2</f>
        <v>5.4225670755096802</v>
      </c>
      <c r="C38" s="44">
        <f>F38-Desviacion!C19/2</f>
        <v>2.4347907536861402</v>
      </c>
      <c r="D38" s="34">
        <f>G38-Desviacion!D19/2</f>
        <v>372.14726174585633</v>
      </c>
      <c r="E38" s="33">
        <v>4.8642612140526831</v>
      </c>
      <c r="F38" s="44">
        <v>2.8665900614959421</v>
      </c>
      <c r="G38" s="34">
        <v>387.94003332478633</v>
      </c>
      <c r="H38" s="33">
        <f>E38-Desviacion!B19/2</f>
        <v>4.305955352595686</v>
      </c>
      <c r="I38" s="44">
        <f>F38+Desviacion!C19/2</f>
        <v>3.298389369305744</v>
      </c>
      <c r="J38" s="44">
        <f>G38+Desviacion!D19/2</f>
        <v>403.73280490371633</v>
      </c>
      <c r="K38" s="33">
        <v>95355.555555555547</v>
      </c>
      <c r="L38" s="34">
        <v>877</v>
      </c>
      <c r="M38" s="33">
        <f t="shared" si="5"/>
        <v>124416.23252369417</v>
      </c>
      <c r="N38" s="44">
        <f t="shared" si="6"/>
        <v>449203.09996944806</v>
      </c>
      <c r="O38" s="34">
        <f t="shared" si="7"/>
        <v>773989.96741520183</v>
      </c>
    </row>
    <row r="39" spans="1:15" x14ac:dyDescent="0.25">
      <c r="A39" s="1">
        <v>18</v>
      </c>
      <c r="B39" s="33">
        <f>E39+Desviacion!B20/2</f>
        <v>5.471585584601911</v>
      </c>
      <c r="C39" s="44">
        <f>F39-Desviacion!C20/2</f>
        <v>2.4337005004493868</v>
      </c>
      <c r="D39" s="34">
        <f>G39-Desviacion!D20/2</f>
        <v>376.38341995180701</v>
      </c>
      <c r="E39" s="33">
        <v>4.893790294484857</v>
      </c>
      <c r="F39" s="44">
        <v>2.8803254087951009</v>
      </c>
      <c r="G39" s="34">
        <v>392.8194574247799</v>
      </c>
      <c r="H39" s="33">
        <f>E39-Desviacion!B20/2</f>
        <v>4.315995004367803</v>
      </c>
      <c r="I39" s="44">
        <f>F39+Desviacion!C20/2</f>
        <v>3.326950317140815</v>
      </c>
      <c r="J39" s="44">
        <f>G39+Desviacion!D20/2</f>
        <v>409.25549489775278</v>
      </c>
      <c r="K39" s="33">
        <v>122422.22222222223</v>
      </c>
      <c r="L39" s="34">
        <v>875.1111111111112</v>
      </c>
      <c r="M39" s="33">
        <f t="shared" si="5"/>
        <v>-127581.99005960627</v>
      </c>
      <c r="N39" s="44">
        <f t="shared" si="6"/>
        <v>291803.47854153102</v>
      </c>
      <c r="O39" s="34">
        <f t="shared" si="7"/>
        <v>711188.94714266842</v>
      </c>
    </row>
    <row r="40" spans="1:15" x14ac:dyDescent="0.25">
      <c r="A40" s="1">
        <v>19</v>
      </c>
      <c r="B40" s="33">
        <f>E40+Desviacion!B21/2</f>
        <v>5.5206612139541678</v>
      </c>
      <c r="C40" s="44">
        <f>F40-Desviacion!C21/2</f>
        <v>2.4326685063589375</v>
      </c>
      <c r="D40" s="34">
        <f>G40-Desviacion!D21/2</f>
        <v>380.66292250730527</v>
      </c>
      <c r="E40" s="33">
        <v>4.9228015671891061</v>
      </c>
      <c r="F40" s="44">
        <v>2.894320627203983</v>
      </c>
      <c r="G40" s="34">
        <v>397.77033971894878</v>
      </c>
      <c r="H40" s="33">
        <f>E40-Desviacion!B21/2</f>
        <v>4.3249419204240445</v>
      </c>
      <c r="I40" s="44">
        <f>F40+Desviacion!C21/2</f>
        <v>3.3559727480490285</v>
      </c>
      <c r="J40" s="44">
        <f>G40+Desviacion!D21/2</f>
        <v>414.87775693059228</v>
      </c>
      <c r="K40" s="33">
        <v>103055.55555555556</v>
      </c>
      <c r="L40" s="34">
        <v>876.88888888888903</v>
      </c>
      <c r="M40" s="33">
        <f t="shared" si="5"/>
        <v>46692.849377692211</v>
      </c>
      <c r="N40" s="44">
        <f t="shared" si="6"/>
        <v>419262.4830752472</v>
      </c>
      <c r="O40" s="34">
        <f t="shared" si="7"/>
        <v>791832.11677280231</v>
      </c>
    </row>
    <row r="41" spans="1:15" x14ac:dyDescent="0.25">
      <c r="A41" s="1">
        <v>20</v>
      </c>
      <c r="B41" s="33">
        <f>E41+Desviacion!B22/2</f>
        <v>5.5723718332824248</v>
      </c>
      <c r="C41" s="44">
        <f>F41-Desviacion!C22/2</f>
        <v>2.4316945433141703</v>
      </c>
      <c r="D41" s="34">
        <f>G41-Desviacion!D22/2</f>
        <v>384.98646108839955</v>
      </c>
      <c r="E41" s="33">
        <v>4.9538192356742794</v>
      </c>
      <c r="F41" s="44">
        <v>2.9081576391529018</v>
      </c>
      <c r="G41" s="34">
        <v>402.77381842046032</v>
      </c>
      <c r="H41" s="33">
        <f>E41-Desviacion!B22/2</f>
        <v>4.335266638066134</v>
      </c>
      <c r="I41" s="44">
        <f>F41+Desviacion!C22/2</f>
        <v>3.3846207349916333</v>
      </c>
      <c r="J41" s="44">
        <f>G41+Desviacion!D22/2</f>
        <v>420.56117575252108</v>
      </c>
      <c r="K41" s="33">
        <v>104688.88888888889</v>
      </c>
      <c r="L41" s="34">
        <v>873.33333333333337</v>
      </c>
      <c r="M41" s="33">
        <f t="shared" si="5"/>
        <v>22282.480515577132</v>
      </c>
      <c r="N41" s="44">
        <f t="shared" si="6"/>
        <v>412793.28551412531</v>
      </c>
      <c r="O41" s="34">
        <f t="shared" si="7"/>
        <v>803304.0905126736</v>
      </c>
    </row>
    <row r="42" spans="1:15" x14ac:dyDescent="0.25">
      <c r="A42" s="1">
        <v>21</v>
      </c>
      <c r="B42" s="33">
        <f>E42+Desviacion!B23/2</f>
        <v>5.6217549987668685</v>
      </c>
      <c r="C42" s="44">
        <f>F42-Desviacion!C23/2</f>
        <v>2.4306799708155027</v>
      </c>
      <c r="D42" s="34">
        <f>G42-Desviacion!D23/2</f>
        <v>389.42049700576013</v>
      </c>
      <c r="E42" s="33">
        <v>4.9833225112533546</v>
      </c>
      <c r="F42" s="44">
        <v>2.9225754124513719</v>
      </c>
      <c r="G42" s="34">
        <v>407.87518138423468</v>
      </c>
      <c r="H42" s="33">
        <f>E42-Desviacion!B23/2</f>
        <v>4.3448900237398407</v>
      </c>
      <c r="I42" s="44">
        <f>F42+Desviacion!C23/2</f>
        <v>3.414470854087241</v>
      </c>
      <c r="J42" s="44">
        <f>G42+Desviacion!D23/2</f>
        <v>426.32986576270923</v>
      </c>
      <c r="K42" s="33">
        <v>95355.555555555547</v>
      </c>
      <c r="L42" s="34">
        <v>877</v>
      </c>
      <c r="M42" s="33">
        <f t="shared" si="5"/>
        <v>111705.13129286747</v>
      </c>
      <c r="N42" s="44">
        <f t="shared" si="6"/>
        <v>483608.54882463464</v>
      </c>
      <c r="O42" s="34">
        <f t="shared" si="7"/>
        <v>855511.96635640087</v>
      </c>
    </row>
    <row r="43" spans="1:15" x14ac:dyDescent="0.25">
      <c r="A43" s="1">
        <v>22</v>
      </c>
      <c r="B43" s="33">
        <f>E43+Desviacion!B24/2</f>
        <v>5.6704507106064233</v>
      </c>
      <c r="C43" s="44">
        <f>F43-Desviacion!C24/2</f>
        <v>2.4290300073104767</v>
      </c>
      <c r="D43" s="34">
        <f>G43-Desviacion!D24/2</f>
        <v>393.91005595355279</v>
      </c>
      <c r="E43" s="33">
        <v>5.0129712057373732</v>
      </c>
      <c r="F43" s="44">
        <v>2.9361239603729432</v>
      </c>
      <c r="G43" s="34">
        <v>413.03093864833988</v>
      </c>
      <c r="H43" s="33">
        <f>E43-Desviacion!B24/2</f>
        <v>4.3554917008683232</v>
      </c>
      <c r="I43" s="44">
        <f>F43+Desviacion!C24/2</f>
        <v>3.4432179134354097</v>
      </c>
      <c r="J43" s="44">
        <f>G43+Desviacion!D24/2</f>
        <v>432.15182134312698</v>
      </c>
      <c r="K43" s="33">
        <v>122422.22222222223</v>
      </c>
      <c r="L43" s="34">
        <v>875.1111111111112</v>
      </c>
      <c r="M43" s="33">
        <f t="shared" si="5"/>
        <v>-156320.5767337638</v>
      </c>
      <c r="N43" s="44">
        <f t="shared" si="6"/>
        <v>321587.12595059839</v>
      </c>
      <c r="O43" s="34">
        <f t="shared" si="7"/>
        <v>799494.82863496151</v>
      </c>
    </row>
    <row r="44" spans="1:15" x14ac:dyDescent="0.25">
      <c r="A44" s="1">
        <v>23</v>
      </c>
      <c r="B44" s="33">
        <f>E44+Desviacion!B25/2</f>
        <v>5.7188103065897042</v>
      </c>
      <c r="C44" s="44">
        <f>F44-Desviacion!C25/2</f>
        <v>2.4274908837370353</v>
      </c>
      <c r="D44" s="34">
        <f>G44-Desviacion!D25/2</f>
        <v>398.44166682580442</v>
      </c>
      <c r="E44" s="33">
        <v>5.0420944360943718</v>
      </c>
      <c r="F44" s="44">
        <v>2.949275680957034</v>
      </c>
      <c r="G44" s="34">
        <v>418.2454881186901</v>
      </c>
      <c r="H44" s="33">
        <f>E44-Desviacion!B25/2</f>
        <v>4.3653785655990394</v>
      </c>
      <c r="I44" s="44">
        <f>F44+Desviacion!C25/2</f>
        <v>3.4710604781770327</v>
      </c>
      <c r="J44" s="44">
        <f>G44+Desviacion!D25/2</f>
        <v>438.04930941157579</v>
      </c>
      <c r="K44" s="33">
        <v>103055.55555555556</v>
      </c>
      <c r="L44" s="34">
        <v>876.88888888888903</v>
      </c>
      <c r="M44" s="33">
        <f t="shared" si="5"/>
        <v>30600.956631132867</v>
      </c>
      <c r="N44" s="44">
        <f t="shared" si="6"/>
        <v>453234.6656142741</v>
      </c>
      <c r="O44" s="34">
        <f t="shared" si="7"/>
        <v>875868.37459741533</v>
      </c>
    </row>
    <row r="45" spans="1:15" x14ac:dyDescent="0.25">
      <c r="A45" s="1">
        <v>24</v>
      </c>
      <c r="B45" s="33">
        <f>E45+Desviacion!B26/2</f>
        <v>5.7673391378560535</v>
      </c>
      <c r="C45" s="44">
        <f>F45-Desviacion!C26/2</f>
        <v>2.4274883354065819</v>
      </c>
      <c r="D45" s="34">
        <f>G45-Desviacion!D26/2</f>
        <v>403.01674744592026</v>
      </c>
      <c r="E45" s="33">
        <v>5.0717549111473366</v>
      </c>
      <c r="F45" s="44">
        <v>2.9638501016654342</v>
      </c>
      <c r="G45" s="34">
        <v>423.50174164141379</v>
      </c>
      <c r="H45" s="33">
        <f>E45-Desviacion!B26/2</f>
        <v>4.3761706844386197</v>
      </c>
      <c r="I45" s="44">
        <f>F45+Desviacion!C26/2</f>
        <v>3.5002118679242864</v>
      </c>
      <c r="J45" s="44">
        <f>G45+Desviacion!D26/2</f>
        <v>443.98673583690731</v>
      </c>
      <c r="K45" s="33">
        <v>104688.88888888889</v>
      </c>
      <c r="L45" s="34">
        <v>873.33333333333337</v>
      </c>
      <c r="M45" s="33">
        <f t="shared" si="5"/>
        <v>6968.0696190139279</v>
      </c>
      <c r="N45" s="44">
        <f t="shared" si="6"/>
        <v>447551.92593588831</v>
      </c>
      <c r="O45" s="34">
        <f t="shared" si="7"/>
        <v>888135.78225276223</v>
      </c>
    </row>
    <row r="46" spans="1:15" x14ac:dyDescent="0.25">
      <c r="A46" s="1">
        <v>25</v>
      </c>
      <c r="B46" s="33">
        <f>E46+Desviacion!B27/2</f>
        <v>5.8165828018912871</v>
      </c>
      <c r="C46" s="44">
        <f>F46-Desviacion!C27/2</f>
        <v>2.4269394557019375</v>
      </c>
      <c r="D46" s="34">
        <f>G46-Desviacion!D27/2</f>
        <v>407.69252322279436</v>
      </c>
      <c r="E46" s="33">
        <v>5.1018717928668691</v>
      </c>
      <c r="F46" s="44">
        <v>2.9781326438945022</v>
      </c>
      <c r="G46" s="34">
        <v>428.8591104481975</v>
      </c>
      <c r="H46" s="33">
        <f>E46-Desviacion!B27/2</f>
        <v>4.3871607838424511</v>
      </c>
      <c r="I46" s="44">
        <f>F46+Desviacion!C27/2</f>
        <v>3.5293258320870668</v>
      </c>
      <c r="J46" s="44">
        <f>G46+Desviacion!D27/2</f>
        <v>450.02569767360063</v>
      </c>
      <c r="K46" s="33">
        <v>95355.555555555547</v>
      </c>
      <c r="L46" s="34">
        <v>877</v>
      </c>
      <c r="M46" s="33">
        <f t="shared" si="5"/>
        <v>102975.05536593846</v>
      </c>
      <c r="N46" s="44">
        <f t="shared" si="6"/>
        <v>520797.34037317929</v>
      </c>
      <c r="O46" s="34">
        <f t="shared" si="7"/>
        <v>938619.62538041978</v>
      </c>
    </row>
    <row r="47" spans="1:15" x14ac:dyDescent="0.25">
      <c r="A47" s="1">
        <v>26</v>
      </c>
      <c r="B47" s="33">
        <f>E47+Desviacion!B28/2</f>
        <v>5.865044346428582</v>
      </c>
      <c r="C47" s="44">
        <f>F47-Desviacion!C28/2</f>
        <v>2.428537639674047</v>
      </c>
      <c r="D47" s="34">
        <f>G47-Desviacion!D28/2</f>
        <v>412.41281165401864</v>
      </c>
      <c r="E47" s="33">
        <v>5.1320476259376759</v>
      </c>
      <c r="F47" s="44">
        <v>2.99441058272255</v>
      </c>
      <c r="G47" s="34">
        <v>434.27134539344451</v>
      </c>
      <c r="H47" s="33">
        <f>E47-Desviacion!B28/2</f>
        <v>4.3990509054467699</v>
      </c>
      <c r="I47" s="44">
        <f>F47+Desviacion!C28/2</f>
        <v>3.560283525771053</v>
      </c>
      <c r="J47" s="44">
        <f>G47+Desviacion!D28/2</f>
        <v>456.12987913287037</v>
      </c>
      <c r="K47" s="33">
        <v>122422.22222222223</v>
      </c>
      <c r="L47" s="34">
        <v>875.1111111111112</v>
      </c>
      <c r="M47" s="33">
        <f t="shared" si="5"/>
        <v>-179393.26163836569</v>
      </c>
      <c r="N47" s="44">
        <f t="shared" si="6"/>
        <v>355024.2073681145</v>
      </c>
      <c r="O47" s="34">
        <f t="shared" si="7"/>
        <v>889441.6763745941</v>
      </c>
    </row>
    <row r="48" spans="1:15" x14ac:dyDescent="0.25">
      <c r="A48" s="1">
        <v>27</v>
      </c>
      <c r="B48" s="33">
        <f>E48+Desviacion!B29/2</f>
        <v>5.9145762870553114</v>
      </c>
      <c r="C48" s="44">
        <f>F48-Desviacion!C29/2</f>
        <v>2.4294068812749794</v>
      </c>
      <c r="D48" s="34">
        <f>G48-Desviacion!D29/2</f>
        <v>417.23729342032692</v>
      </c>
      <c r="E48" s="33">
        <v>5.1634777637918443</v>
      </c>
      <c r="F48" s="44">
        <v>3.009689850194059</v>
      </c>
      <c r="G48" s="34">
        <v>439.79847174845202</v>
      </c>
      <c r="H48" s="33">
        <f>E48-Desviacion!B29/2</f>
        <v>4.4123792405283773</v>
      </c>
      <c r="I48" s="44">
        <f>F48+Desviacion!C29/2</f>
        <v>3.5899728191131386</v>
      </c>
      <c r="J48" s="44">
        <f>G48+Desviacion!D29/2</f>
        <v>462.35965007657711</v>
      </c>
      <c r="K48" s="33">
        <v>103055.55555555556</v>
      </c>
      <c r="L48" s="34">
        <v>876.88888888888903</v>
      </c>
      <c r="M48" s="33">
        <f t="shared" si="5"/>
        <v>20114.031937320717</v>
      </c>
      <c r="N48" s="44">
        <f t="shared" si="6"/>
        <v>491083.74972561293</v>
      </c>
      <c r="O48" s="34">
        <f t="shared" si="7"/>
        <v>962053.46751390421</v>
      </c>
    </row>
    <row r="49" spans="1:15" x14ac:dyDescent="0.25">
      <c r="A49" s="1">
        <v>28</v>
      </c>
      <c r="B49" s="33">
        <f>E49+Desviacion!B30/2</f>
        <v>5.9641365027754034</v>
      </c>
      <c r="C49" s="44">
        <f>F49-Desviacion!C30/2</f>
        <v>2.4284226674991314</v>
      </c>
      <c r="D49" s="34">
        <f>G49-Desviacion!D30/2</f>
        <v>422.08219465908275</v>
      </c>
      <c r="E49" s="33">
        <v>5.194211964671835</v>
      </c>
      <c r="F49" s="44">
        <v>3.0241657716177488</v>
      </c>
      <c r="G49" s="34">
        <v>445.34309732257083</v>
      </c>
      <c r="H49" s="33">
        <f>E49-Desviacion!B30/2</f>
        <v>4.4242874265682666</v>
      </c>
      <c r="I49" s="44">
        <f>F49+Desviacion!C30/2</f>
        <v>3.6199088757363662</v>
      </c>
      <c r="J49" s="44">
        <f>G49+Desviacion!D30/2</f>
        <v>468.60399998605891</v>
      </c>
      <c r="K49" s="33">
        <v>104688.88888888889</v>
      </c>
      <c r="L49" s="34">
        <v>873.33333333333337</v>
      </c>
      <c r="M49" s="33">
        <f t="shared" si="5"/>
        <v>-4594.5085256376769</v>
      </c>
      <c r="N49" s="44">
        <f t="shared" si="6"/>
        <v>485259.74061994907</v>
      </c>
      <c r="O49" s="34">
        <f t="shared" si="7"/>
        <v>975113.98976553581</v>
      </c>
    </row>
    <row r="50" spans="1:15" x14ac:dyDescent="0.25">
      <c r="A50" s="1">
        <v>29</v>
      </c>
      <c r="B50" s="33">
        <f>E50+Desviacion!B31/2</f>
        <v>6.015024956251291</v>
      </c>
      <c r="C50" s="44">
        <f>F50-Desviacion!C31/2</f>
        <v>2.4286945751069995</v>
      </c>
      <c r="D50" s="34">
        <f>G50-Desviacion!D31/2</f>
        <v>426.99222521352823</v>
      </c>
      <c r="E50" s="33">
        <v>5.2264835783465777</v>
      </c>
      <c r="F50" s="44">
        <v>3.0389190902819578</v>
      </c>
      <c r="G50" s="34">
        <v>450.9358108483745</v>
      </c>
      <c r="H50" s="33">
        <f>E50-Desviacion!B31/2</f>
        <v>4.4379422004418645</v>
      </c>
      <c r="I50" s="44">
        <f>F50+Desviacion!C31/2</f>
        <v>3.6491436054569162</v>
      </c>
      <c r="J50" s="44">
        <f>G50+Desviacion!D31/2</f>
        <v>474.87939648322077</v>
      </c>
      <c r="K50" s="33">
        <v>95355.555555555547</v>
      </c>
      <c r="L50" s="34">
        <v>877</v>
      </c>
      <c r="M50" s="33">
        <f t="shared" si="5"/>
        <v>97486.966837449232</v>
      </c>
      <c r="N50" s="44">
        <f t="shared" si="6"/>
        <v>560622.83712305466</v>
      </c>
      <c r="O50" s="34">
        <f t="shared" si="7"/>
        <v>1023758.7074086596</v>
      </c>
    </row>
    <row r="51" spans="1:15" x14ac:dyDescent="0.25">
      <c r="A51" s="1">
        <v>30</v>
      </c>
      <c r="B51" s="33">
        <f>E51+Desviacion!B32/2</f>
        <v>6.0639915622909255</v>
      </c>
      <c r="C51" s="44">
        <f>F51-Desviacion!C32/2</f>
        <v>2.4292791481386056</v>
      </c>
      <c r="D51" s="34">
        <f>G51-Desviacion!D32/2</f>
        <v>431.95794144257786</v>
      </c>
      <c r="E51" s="33">
        <v>5.2563165451917166</v>
      </c>
      <c r="F51" s="44">
        <v>3.053596457111067</v>
      </c>
      <c r="G51" s="34">
        <v>456.61585442026433</v>
      </c>
      <c r="H51" s="33">
        <f>E51-Desviacion!B32/2</f>
        <v>4.4486415280925078</v>
      </c>
      <c r="I51" s="44">
        <f>F51+Desviacion!C32/2</f>
        <v>3.6779137660835284</v>
      </c>
      <c r="J51" s="44">
        <f>G51+Desviacion!D32/2</f>
        <v>481.27376739795079</v>
      </c>
      <c r="K51" s="33">
        <v>122422.22222222223</v>
      </c>
      <c r="L51" s="34">
        <v>875.1111111111112</v>
      </c>
      <c r="M51" s="33">
        <f t="shared" si="5"/>
        <v>-200875.13037042762</v>
      </c>
      <c r="N51" s="44">
        <f t="shared" si="6"/>
        <v>389783.15878891409</v>
      </c>
      <c r="O51" s="34">
        <f t="shared" si="7"/>
        <v>980441.44794825569</v>
      </c>
    </row>
    <row r="52" spans="1:15" x14ac:dyDescent="0.25">
      <c r="A52" s="1">
        <v>31</v>
      </c>
      <c r="B52" s="33">
        <f>E52+Desviacion!B33/2</f>
        <v>6.1155835032179553</v>
      </c>
      <c r="C52" s="44">
        <f>F52-Desviacion!C33/2</f>
        <v>2.4296158669332426</v>
      </c>
      <c r="D52" s="34">
        <f>G52-Desviacion!D33/2</f>
        <v>436.9902426339616</v>
      </c>
      <c r="E52" s="33">
        <v>5.2885320713426474</v>
      </c>
      <c r="F52" s="44">
        <v>3.0682724817919</v>
      </c>
      <c r="G52" s="34">
        <v>462.38695465135407</v>
      </c>
      <c r="H52" s="33">
        <f>E52-Desviacion!B33/2</f>
        <v>4.4614806394673394</v>
      </c>
      <c r="I52" s="44">
        <f>F52+Desviacion!C33/2</f>
        <v>3.7069290966505575</v>
      </c>
      <c r="J52" s="44">
        <f>G52+Desviacion!D33/2</f>
        <v>487.78366666874655</v>
      </c>
      <c r="K52" s="33">
        <v>103055.55555555556</v>
      </c>
      <c r="L52" s="34">
        <v>876.88888888888903</v>
      </c>
      <c r="M52" s="33">
        <f t="shared" si="5"/>
        <v>9997.3374043849763</v>
      </c>
      <c r="N52" s="44">
        <f t="shared" si="6"/>
        <v>529955.69226672314</v>
      </c>
      <c r="O52" s="34">
        <f t="shared" si="7"/>
        <v>1049914.0471290611</v>
      </c>
    </row>
    <row r="53" spans="1:15" x14ac:dyDescent="0.25">
      <c r="A53" s="1">
        <v>32</v>
      </c>
      <c r="B53" s="33">
        <f>E53+Desviacion!B34/2</f>
        <v>6.1635931442778364</v>
      </c>
      <c r="C53" s="44">
        <f>F53-Desviacion!C34/2</f>
        <v>2.4300162269375383</v>
      </c>
      <c r="D53" s="34">
        <f>G53-Desviacion!D34/2</f>
        <v>442.10067247167751</v>
      </c>
      <c r="E53" s="33">
        <v>5.3189312204826704</v>
      </c>
      <c r="F53" s="44">
        <v>3.083602878047043</v>
      </c>
      <c r="G53" s="34">
        <v>468.21938385890388</v>
      </c>
      <c r="H53" s="33">
        <f>E53-Desviacion!B34/2</f>
        <v>4.4742692966875044</v>
      </c>
      <c r="I53" s="44">
        <f>F53+Desviacion!C34/2</f>
        <v>3.7371895291565478</v>
      </c>
      <c r="J53" s="44">
        <f>G53+Desviacion!D34/2</f>
        <v>494.33809524613025</v>
      </c>
      <c r="K53" s="33">
        <v>104688.88888888889</v>
      </c>
      <c r="L53" s="34">
        <v>873.33333333333337</v>
      </c>
      <c r="M53" s="33">
        <f t="shared" si="5"/>
        <v>-14288.295296881348</v>
      </c>
      <c r="N53" s="44">
        <f t="shared" si="6"/>
        <v>524692.66429604532</v>
      </c>
      <c r="O53" s="34">
        <f t="shared" si="7"/>
        <v>1063673.6238889722</v>
      </c>
    </row>
    <row r="54" spans="1:15" x14ac:dyDescent="0.25">
      <c r="A54" s="1">
        <v>33</v>
      </c>
      <c r="B54" s="33">
        <f>E54+Desviacion!B35/2</f>
        <v>6.2123443613445737</v>
      </c>
      <c r="C54" s="44">
        <f>F54-Desviacion!C35/2</f>
        <v>2.4304824760428607</v>
      </c>
      <c r="D54" s="34">
        <f>G54-Desviacion!D35/2</f>
        <v>447.22400773807908</v>
      </c>
      <c r="E54" s="33">
        <v>5.3496235249662201</v>
      </c>
      <c r="F54" s="44">
        <v>3.0986822474530569</v>
      </c>
      <c r="G54" s="34">
        <v>474.08272292066619</v>
      </c>
      <c r="H54" s="33">
        <f>E54-Desviacion!B35/2</f>
        <v>4.4869026885878665</v>
      </c>
      <c r="I54" s="44">
        <f>F54+Desviacion!C35/2</f>
        <v>3.766882018863253</v>
      </c>
      <c r="J54" s="44">
        <f>G54+Desviacion!D35/2</f>
        <v>500.94143810325329</v>
      </c>
      <c r="K54" s="33">
        <v>95355.555555555547</v>
      </c>
      <c r="L54" s="34">
        <v>877</v>
      </c>
      <c r="M54" s="33">
        <f t="shared" si="5"/>
        <v>94781.741036909632</v>
      </c>
      <c r="N54" s="44">
        <f t="shared" si="6"/>
        <v>603392.3758836739</v>
      </c>
      <c r="O54" s="34">
        <f t="shared" si="7"/>
        <v>1112003.0107304384</v>
      </c>
    </row>
    <row r="55" spans="1:15" x14ac:dyDescent="0.25">
      <c r="A55" s="1">
        <v>34</v>
      </c>
      <c r="B55" s="33">
        <f>E55+Desviacion!B36/2</f>
        <v>6.2621640204493776</v>
      </c>
      <c r="C55" s="44">
        <f>F55-Desviacion!C36/2</f>
        <v>2.4304504760084722</v>
      </c>
      <c r="D55" s="34">
        <f>G55-Desviacion!D36/2</f>
        <v>452.46187238088504</v>
      </c>
      <c r="E55" s="33">
        <v>5.3806563815482038</v>
      </c>
      <c r="F55" s="44">
        <v>3.1120058066341079</v>
      </c>
      <c r="G55" s="34">
        <v>480.08195556227281</v>
      </c>
      <c r="H55" s="33">
        <f>E55-Desviacion!B36/2</f>
        <v>4.49914874264703</v>
      </c>
      <c r="I55" s="44">
        <f>F55+Desviacion!C36/2</f>
        <v>3.7935611372597435</v>
      </c>
      <c r="J55" s="44">
        <f>G55+Desviacion!D36/2</f>
        <v>507.70203874366058</v>
      </c>
      <c r="K55" s="33">
        <v>122422.22222222223</v>
      </c>
      <c r="L55" s="34">
        <v>875.1111111111112</v>
      </c>
      <c r="M55" s="33">
        <f t="shared" si="5"/>
        <v>-219397.42546438007</v>
      </c>
      <c r="N55" s="44">
        <f t="shared" si="6"/>
        <v>427175.4261893701</v>
      </c>
      <c r="O55" s="34">
        <f t="shared" si="7"/>
        <v>1073748.2778431196</v>
      </c>
    </row>
    <row r="56" spans="1:15" x14ac:dyDescent="0.25">
      <c r="A56" s="1">
        <v>35</v>
      </c>
      <c r="B56" s="33">
        <f>E56+Desviacion!B37/2</f>
        <v>6.3120934144001124</v>
      </c>
      <c r="C56" s="44">
        <f>F56-Desviacion!C37/2</f>
        <v>2.4322725767579012</v>
      </c>
      <c r="D56" s="34">
        <f>G56-Desviacion!D37/2</f>
        <v>457.74213316759841</v>
      </c>
      <c r="E56" s="33">
        <v>5.4114306788265676</v>
      </c>
      <c r="F56" s="44">
        <v>3.1271252910018381</v>
      </c>
      <c r="G56" s="34">
        <v>486.13445027444499</v>
      </c>
      <c r="H56" s="33">
        <f>E56-Desviacion!B37/2</f>
        <v>4.5107679432530228</v>
      </c>
      <c r="I56" s="44">
        <f>F56+Desviacion!C37/2</f>
        <v>3.821978005245775</v>
      </c>
      <c r="J56" s="44">
        <f>G56+Desviacion!D37/2</f>
        <v>514.52676738129162</v>
      </c>
      <c r="K56" s="33">
        <v>103055.55555555556</v>
      </c>
      <c r="L56" s="34">
        <v>876.88888888888903</v>
      </c>
      <c r="M56" s="33">
        <f t="shared" si="5"/>
        <v>4655.6960151786916</v>
      </c>
      <c r="N56" s="44">
        <f t="shared" si="6"/>
        <v>572626.61145282816</v>
      </c>
      <c r="O56" s="34">
        <f t="shared" si="7"/>
        <v>1140597.5268904774</v>
      </c>
    </row>
    <row r="57" spans="1:15" x14ac:dyDescent="0.25">
      <c r="A57" s="1">
        <v>36</v>
      </c>
      <c r="B57" s="33">
        <f>E57+Desviacion!B38/2</f>
        <v>6.3639283827038637</v>
      </c>
      <c r="C57" s="44">
        <f>F57-Desviacion!C38/2</f>
        <v>2.4338805649805311</v>
      </c>
      <c r="D57" s="34">
        <f>G57-Desviacion!D38/2</f>
        <v>463.15136377255834</v>
      </c>
      <c r="E57" s="33">
        <v>5.443472607798971</v>
      </c>
      <c r="F57" s="44">
        <v>3.1428926739158158</v>
      </c>
      <c r="G57" s="34">
        <v>492.32388229792929</v>
      </c>
      <c r="H57" s="33">
        <f>E57-Desviacion!B38/2</f>
        <v>4.5230168328940783</v>
      </c>
      <c r="I57" s="44">
        <f>F57+Desviacion!C38/2</f>
        <v>3.8519047828511006</v>
      </c>
      <c r="J57" s="44">
        <f>G57+Desviacion!D38/2</f>
        <v>521.49640082330018</v>
      </c>
      <c r="K57" s="33">
        <v>104688.88888888889</v>
      </c>
      <c r="L57" s="34">
        <v>873.33333333333337</v>
      </c>
      <c r="M57" s="33">
        <f t="shared" si="5"/>
        <v>-20840.444868871709</v>
      </c>
      <c r="N57" s="44">
        <f t="shared" si="6"/>
        <v>567353.10038567218</v>
      </c>
      <c r="O57" s="34">
        <f t="shared" si="7"/>
        <v>1155546.6456402154</v>
      </c>
    </row>
    <row r="58" spans="1:15" x14ac:dyDescent="0.25">
      <c r="A58" s="1">
        <v>37</v>
      </c>
      <c r="B58" s="33">
        <f>E58+Desviacion!B39/2</f>
        <v>6.415347718703325</v>
      </c>
      <c r="C58" s="44">
        <f>F58-Desviacion!C39/2</f>
        <v>2.4349247254752693</v>
      </c>
      <c r="D58" s="34">
        <f>G58-Desviacion!D39/2</f>
        <v>468.55298933064194</v>
      </c>
      <c r="E58" s="33">
        <v>5.4757873315265728</v>
      </c>
      <c r="F58" s="44">
        <v>3.1584758968175128</v>
      </c>
      <c r="G58" s="34">
        <v>498.52368296206441</v>
      </c>
      <c r="H58" s="33">
        <f>E58-Desviacion!B39/2</f>
        <v>4.5362269443498207</v>
      </c>
      <c r="I58" s="44">
        <f>F58+Desviacion!C39/2</f>
        <v>3.8820270681597564</v>
      </c>
      <c r="J58" s="44">
        <f>G58+Desviacion!D39/2</f>
        <v>528.49437659348689</v>
      </c>
      <c r="K58" s="33">
        <v>95355.555555555547</v>
      </c>
      <c r="L58" s="34">
        <v>877</v>
      </c>
      <c r="M58" s="33">
        <f t="shared" si="5"/>
        <v>94096.577332812827</v>
      </c>
      <c r="N58" s="44">
        <f t="shared" si="6"/>
        <v>648710.25211741962</v>
      </c>
      <c r="O58" s="34">
        <f t="shared" si="7"/>
        <v>1203323.9269020262</v>
      </c>
    </row>
    <row r="59" spans="1:15" x14ac:dyDescent="0.25">
      <c r="A59" s="1">
        <v>38</v>
      </c>
      <c r="B59" s="33">
        <f>E59+Desviacion!B40/2</f>
        <v>6.4671763389677119</v>
      </c>
      <c r="C59" s="44">
        <f>F59-Desviacion!C40/2</f>
        <v>2.4372447957530285</v>
      </c>
      <c r="D59" s="34">
        <f>G59-Desviacion!D40/2</f>
        <v>474.03306579129389</v>
      </c>
      <c r="E59" s="33">
        <v>5.5087502818839278</v>
      </c>
      <c r="F59" s="44">
        <v>3.17429959066554</v>
      </c>
      <c r="G59" s="34">
        <v>504.81182753188682</v>
      </c>
      <c r="H59" s="33">
        <f>E59-Desviacion!B40/2</f>
        <v>4.5503242248001436</v>
      </c>
      <c r="I59" s="44">
        <f>F59+Desviacion!C40/2</f>
        <v>3.9113543855780515</v>
      </c>
      <c r="J59" s="44">
        <f>G59+Desviacion!D40/2</f>
        <v>535.59058927247975</v>
      </c>
      <c r="K59" s="33">
        <v>122422.22222222223</v>
      </c>
      <c r="L59" s="34">
        <v>875.1111111111112</v>
      </c>
      <c r="M59" s="33">
        <f t="shared" si="5"/>
        <v>-235564.71604723623</v>
      </c>
      <c r="N59" s="44">
        <f t="shared" si="6"/>
        <v>467933.39401890698</v>
      </c>
      <c r="O59" s="34">
        <f t="shared" si="7"/>
        <v>1171431.50408505</v>
      </c>
    </row>
    <row r="60" spans="1:15" x14ac:dyDescent="0.25">
      <c r="A60" s="1">
        <v>39</v>
      </c>
      <c r="B60" s="33">
        <f>E60+Desviacion!B41/2</f>
        <v>6.5182556532998799</v>
      </c>
      <c r="C60" s="44">
        <f>F60-Desviacion!C41/2</f>
        <v>2.4375710097656498</v>
      </c>
      <c r="D60" s="34">
        <f>G60-Desviacion!D41/2</f>
        <v>479.60425435425685</v>
      </c>
      <c r="E60" s="33">
        <v>5.5410670239062716</v>
      </c>
      <c r="F60" s="44">
        <v>3.1879457597744372</v>
      </c>
      <c r="G60" s="34">
        <v>511.18125296133132</v>
      </c>
      <c r="H60" s="33">
        <f>E60-Desviacion!B41/2</f>
        <v>4.5638783945126633</v>
      </c>
      <c r="I60" s="44">
        <f>F60+Desviacion!C41/2</f>
        <v>3.9383205097832246</v>
      </c>
      <c r="J60" s="44">
        <f>G60+Desviacion!D41/2</f>
        <v>542.75825156840574</v>
      </c>
      <c r="K60" s="33">
        <v>103055.55555555556</v>
      </c>
      <c r="L60" s="34">
        <v>876.88888888888903</v>
      </c>
      <c r="M60" s="33">
        <f t="shared" si="5"/>
        <v>67.256161932600662</v>
      </c>
      <c r="N60" s="44">
        <f t="shared" si="6"/>
        <v>617240.82529618358</v>
      </c>
      <c r="O60" s="34">
        <f t="shared" si="7"/>
        <v>1234414.3944304346</v>
      </c>
    </row>
    <row r="61" spans="1:15" x14ac:dyDescent="0.25">
      <c r="A61" s="1">
        <v>40</v>
      </c>
      <c r="B61" s="33">
        <f>E61+Desviacion!B42/2</f>
        <v>6.5718820526815254</v>
      </c>
      <c r="C61" s="44">
        <f>F61-Desviacion!C42/2</f>
        <v>2.4379009556325006</v>
      </c>
      <c r="D61" s="34">
        <f>G61-Desviacion!D42/2</f>
        <v>485.28762914725422</v>
      </c>
      <c r="E61" s="33">
        <v>5.5747346298245022</v>
      </c>
      <c r="F61" s="44">
        <v>3.2025222964454998</v>
      </c>
      <c r="G61" s="34">
        <v>517.66293332272039</v>
      </c>
      <c r="H61" s="33">
        <f>E61-Desviacion!B42/2</f>
        <v>4.577587206967479</v>
      </c>
      <c r="I61" s="44">
        <f>F61+Desviacion!C42/2</f>
        <v>3.9671436372584989</v>
      </c>
      <c r="J61" s="44">
        <f>G61+Desviacion!D42/2</f>
        <v>550.0382374981865</v>
      </c>
      <c r="K61" s="33">
        <v>104688.88888888889</v>
      </c>
      <c r="L61" s="34">
        <v>873.33333333333337</v>
      </c>
      <c r="M61" s="33">
        <f t="shared" si="5"/>
        <v>-26892.074847391108</v>
      </c>
      <c r="N61" s="44">
        <f t="shared" si="6"/>
        <v>611244.0651356288</v>
      </c>
      <c r="O61" s="34">
        <f t="shared" si="7"/>
        <v>1249380.2051186487</v>
      </c>
    </row>
    <row r="62" spans="1:15" x14ac:dyDescent="0.25">
      <c r="A62" s="1">
        <v>41</v>
      </c>
      <c r="B62" s="33">
        <f>E62+Desviacion!B43/2</f>
        <v>6.6251611105549753</v>
      </c>
      <c r="C62" s="44">
        <f>F62-Desviacion!C43/2</f>
        <v>2.439249236577659</v>
      </c>
      <c r="D62" s="34">
        <f>G62-Desviacion!D43/2</f>
        <v>491.04291620026544</v>
      </c>
      <c r="E62" s="33">
        <v>5.6081466413690908</v>
      </c>
      <c r="F62" s="44">
        <v>3.2169583590357411</v>
      </c>
      <c r="G62" s="34">
        <v>524.24546308514334</v>
      </c>
      <c r="H62" s="33">
        <f>E62-Desviacion!B43/2</f>
        <v>4.5911321721832064</v>
      </c>
      <c r="I62" s="44">
        <f>F62+Desviacion!C43/2</f>
        <v>3.9946674814938232</v>
      </c>
      <c r="J62" s="44">
        <f>G62+Desviacion!D43/2</f>
        <v>557.4480099700213</v>
      </c>
      <c r="K62" s="33">
        <v>95355.555555555547</v>
      </c>
      <c r="L62" s="34">
        <v>877</v>
      </c>
      <c r="M62" s="33">
        <f t="shared" si="5"/>
        <v>94484.055773787666</v>
      </c>
      <c r="N62" s="44">
        <f t="shared" si="6"/>
        <v>695250.55207751866</v>
      </c>
      <c r="O62" s="34">
        <f t="shared" si="7"/>
        <v>1296017.0483812497</v>
      </c>
    </row>
    <row r="63" spans="1:15" x14ac:dyDescent="0.25">
      <c r="A63" s="1">
        <v>42</v>
      </c>
      <c r="B63" s="33">
        <f>E63+Desviacion!B44/2</f>
        <v>6.6772947525048041</v>
      </c>
      <c r="C63" s="44">
        <f>F63-Desviacion!C44/2</f>
        <v>2.4390983713275194</v>
      </c>
      <c r="D63" s="34">
        <f>G63-Desviacion!D44/2</f>
        <v>496.85947789542007</v>
      </c>
      <c r="E63" s="33">
        <v>5.6413483492549164</v>
      </c>
      <c r="F63" s="44">
        <v>3.2329236380772821</v>
      </c>
      <c r="G63" s="34">
        <v>530.87940048293319</v>
      </c>
      <c r="H63" s="33">
        <f>E63-Desviacion!B44/2</f>
        <v>4.6054019460050286</v>
      </c>
      <c r="I63" s="44">
        <f>F63+Desviacion!C44/2</f>
        <v>4.0267489048270448</v>
      </c>
      <c r="J63" s="44">
        <f>G63+Desviacion!D44/2</f>
        <v>564.89932307044626</v>
      </c>
      <c r="K63" s="33">
        <v>122422.22222222223</v>
      </c>
      <c r="L63" s="34">
        <v>875.1111111111112</v>
      </c>
      <c r="M63" s="33">
        <f t="shared" si="5"/>
        <v>-252126.5082922685</v>
      </c>
      <c r="N63" s="44">
        <f t="shared" si="6"/>
        <v>509201.27047602169</v>
      </c>
      <c r="O63" s="34">
        <f t="shared" si="7"/>
        <v>1270529.0492443112</v>
      </c>
    </row>
    <row r="64" spans="1:15" x14ac:dyDescent="0.25">
      <c r="A64" s="1">
        <v>43</v>
      </c>
      <c r="B64" s="33">
        <f>E64+Desviacion!B45/2</f>
        <v>6.7305069085466851</v>
      </c>
      <c r="C64" s="44">
        <f>F64-Desviacion!C45/2</f>
        <v>2.4405071904274926</v>
      </c>
      <c r="D64" s="34">
        <f>G64-Desviacion!D45/2</f>
        <v>502.73625591725937</v>
      </c>
      <c r="E64" s="33">
        <v>5.6754669311169872</v>
      </c>
      <c r="F64" s="44">
        <v>3.248352725623318</v>
      </c>
      <c r="G64" s="34">
        <v>537.60270088518803</v>
      </c>
      <c r="H64" s="33">
        <f>E64-Desviacion!B45/2</f>
        <v>4.6204269536872893</v>
      </c>
      <c r="I64" s="44">
        <f>F64+Desviacion!C45/2</f>
        <v>4.0561982608191434</v>
      </c>
      <c r="J64" s="44">
        <f>G64+Desviacion!D45/2</f>
        <v>572.46914585311674</v>
      </c>
      <c r="K64" s="33">
        <v>103055.55555555556</v>
      </c>
      <c r="L64" s="34">
        <v>876.88888888888903</v>
      </c>
      <c r="M64" s="33">
        <f t="shared" si="5"/>
        <v>-3793.4022855127696</v>
      </c>
      <c r="N64" s="44">
        <f t="shared" si="6"/>
        <v>663870.69659684203</v>
      </c>
      <c r="O64" s="34">
        <f t="shared" si="7"/>
        <v>1331534.7954791973</v>
      </c>
    </row>
    <row r="65" spans="1:15" x14ac:dyDescent="0.25">
      <c r="A65" s="1">
        <v>44</v>
      </c>
      <c r="B65" s="33">
        <f>E65+Desviacion!B46/2</f>
        <v>6.7847107922169547</v>
      </c>
      <c r="C65" s="44">
        <f>F65-Desviacion!C46/2</f>
        <v>2.4414185876191166</v>
      </c>
      <c r="D65" s="34">
        <f>G65-Desviacion!D46/2</f>
        <v>508.69786171343031</v>
      </c>
      <c r="E65" s="33">
        <v>5.7097772321330789</v>
      </c>
      <c r="F65" s="44">
        <v>3.2644501016299001</v>
      </c>
      <c r="G65" s="34">
        <v>544.4224579964756</v>
      </c>
      <c r="H65" s="33">
        <f>E65-Desviacion!B46/2</f>
        <v>4.634843672049203</v>
      </c>
      <c r="I65" s="44">
        <f>F65+Desviacion!C46/2</f>
        <v>4.0874816156406837</v>
      </c>
      <c r="J65" s="44">
        <f>G65+Desviacion!D46/2</f>
        <v>580.14705427952094</v>
      </c>
      <c r="K65" s="33">
        <v>104688.88888888889</v>
      </c>
      <c r="L65" s="34">
        <v>873.33333333333337</v>
      </c>
      <c r="M65" s="33">
        <f t="shared" si="5"/>
        <v>-31294.907368173357</v>
      </c>
      <c r="N65" s="44">
        <f t="shared" si="6"/>
        <v>658391.09916406777</v>
      </c>
      <c r="O65" s="34">
        <f t="shared" si="7"/>
        <v>1348077.1056963094</v>
      </c>
    </row>
    <row r="66" spans="1:15" x14ac:dyDescent="0.25">
      <c r="A66" s="1">
        <v>45</v>
      </c>
      <c r="B66" s="33">
        <f>E66+Desviacion!B47/2</f>
        <v>6.8366102265835806</v>
      </c>
      <c r="C66" s="44">
        <f>F66-Desviacion!C47/2</f>
        <v>2.4418208138932638</v>
      </c>
      <c r="D66" s="34">
        <f>G66-Desviacion!D47/2</f>
        <v>514.66850454565747</v>
      </c>
      <c r="E66" s="33">
        <v>5.7429622175050712</v>
      </c>
      <c r="F66" s="44">
        <v>3.2795980570377292</v>
      </c>
      <c r="G66" s="34">
        <v>551.24260569966464</v>
      </c>
      <c r="H66" s="33">
        <f>E66-Desviacion!B47/2</f>
        <v>4.6493142084265617</v>
      </c>
      <c r="I66" s="44">
        <f>F66+Desviacion!C47/2</f>
        <v>4.1173753001821947</v>
      </c>
      <c r="J66" s="44">
        <f>G66+Desviacion!D47/2</f>
        <v>587.8167068536718</v>
      </c>
      <c r="K66" s="33">
        <v>95355.555555555547</v>
      </c>
      <c r="L66" s="34">
        <v>877</v>
      </c>
      <c r="M66" s="33">
        <f t="shared" si="5"/>
        <v>96890.077469348442</v>
      </c>
      <c r="N66" s="44">
        <f t="shared" si="6"/>
        <v>745632.9214247932</v>
      </c>
      <c r="O66" s="34">
        <f t="shared" si="7"/>
        <v>1394375.7653802386</v>
      </c>
    </row>
    <row r="67" spans="1:15" x14ac:dyDescent="0.25">
      <c r="A67" s="1">
        <v>46</v>
      </c>
      <c r="B67" s="33">
        <f>E67+Desviacion!B48/2</f>
        <v>6.8921004649051687</v>
      </c>
      <c r="C67" s="44">
        <f>F67-Desviacion!C48/2</f>
        <v>2.4440772322372162</v>
      </c>
      <c r="D67" s="34">
        <f>G67-Desviacion!D48/2</f>
        <v>520.80527085543986</v>
      </c>
      <c r="E67" s="33">
        <v>5.7776902963364938</v>
      </c>
      <c r="F67" s="44">
        <v>3.2964899927285161</v>
      </c>
      <c r="G67" s="34">
        <v>558.23166658037383</v>
      </c>
      <c r="H67" s="33">
        <f>E67-Desviacion!B48/2</f>
        <v>4.6632801277678189</v>
      </c>
      <c r="I67" s="44">
        <f>F67+Desviacion!C48/2</f>
        <v>4.1489027532198159</v>
      </c>
      <c r="J67" s="44">
        <f>G67+Desviacion!D48/2</f>
        <v>595.65806230530779</v>
      </c>
      <c r="K67" s="33">
        <v>122422.22222222223</v>
      </c>
      <c r="L67" s="34">
        <v>875.1111111111112</v>
      </c>
      <c r="M67" s="33">
        <f t="shared" si="5"/>
        <v>-266323.22816536855</v>
      </c>
      <c r="N67" s="44">
        <f t="shared" si="6"/>
        <v>554282.03715725185</v>
      </c>
      <c r="O67" s="34">
        <f t="shared" si="7"/>
        <v>1374887.3024798718</v>
      </c>
    </row>
    <row r="68" spans="1:15" x14ac:dyDescent="0.25">
      <c r="A68" s="1">
        <v>47</v>
      </c>
      <c r="B68" s="33">
        <f>E68+Desviacion!B49/2</f>
        <v>6.946751903288181</v>
      </c>
      <c r="C68" s="44">
        <f>F68-Desviacion!C49/2</f>
        <v>2.4444978917032114</v>
      </c>
      <c r="D68" s="34">
        <f>G68-Desviacion!D49/2</f>
        <v>526.97359852033787</v>
      </c>
      <c r="E68" s="33">
        <v>5.8130694487888723</v>
      </c>
      <c r="F68" s="44">
        <v>3.3118614854243931</v>
      </c>
      <c r="G68" s="34">
        <v>565.27243118206707</v>
      </c>
      <c r="H68" s="33">
        <f>E68-Desviacion!B49/2</f>
        <v>4.6793869942895636</v>
      </c>
      <c r="I68" s="44">
        <f>F68+Desviacion!C49/2</f>
        <v>4.1792250791455743</v>
      </c>
      <c r="J68" s="44">
        <f>G68+Desviacion!D49/2</f>
        <v>603.57126384379626</v>
      </c>
      <c r="K68" s="33">
        <v>103055.55555555556</v>
      </c>
      <c r="L68" s="34">
        <v>876.88888888888903</v>
      </c>
      <c r="M68" s="33">
        <f t="shared" si="5"/>
        <v>-5654.9854075177573</v>
      </c>
      <c r="N68" s="44">
        <f t="shared" si="6"/>
        <v>713753.21362277318</v>
      </c>
      <c r="O68" s="34">
        <f t="shared" si="7"/>
        <v>1433161.4126530637</v>
      </c>
    </row>
    <row r="69" spans="1:15" x14ac:dyDescent="0.25">
      <c r="A69" s="1">
        <v>48</v>
      </c>
      <c r="B69" s="33">
        <f>E69+Desviacion!B50/2</f>
        <v>6.999598610743055</v>
      </c>
      <c r="C69" s="44">
        <f>F69-Desviacion!C50/2</f>
        <v>2.4449548898126263</v>
      </c>
      <c r="D69" s="34">
        <f>G69-Desviacion!D50/2</f>
        <v>533.18921502802687</v>
      </c>
      <c r="E69" s="33">
        <v>5.8479097794255557</v>
      </c>
      <c r="F69" s="44">
        <v>3.3273040368529929</v>
      </c>
      <c r="G69" s="34">
        <v>572.4066222135591</v>
      </c>
      <c r="H69" s="33">
        <f>E69-Desviacion!B50/2</f>
        <v>4.6962209481080563</v>
      </c>
      <c r="I69" s="44">
        <f>F69+Desviacion!C50/2</f>
        <v>4.2096531838933595</v>
      </c>
      <c r="J69" s="44">
        <f>G69+Desviacion!D50/2</f>
        <v>611.62402939909134</v>
      </c>
      <c r="K69" s="33">
        <v>104688.88888888889</v>
      </c>
      <c r="L69" s="34">
        <v>873.33333333333337</v>
      </c>
      <c r="M69" s="33">
        <f t="shared" si="5"/>
        <v>-33506.027913452592</v>
      </c>
      <c r="N69" s="44">
        <f t="shared" si="6"/>
        <v>708067.10664890218</v>
      </c>
      <c r="O69" s="34">
        <f t="shared" si="7"/>
        <v>1449640.2412112569</v>
      </c>
    </row>
    <row r="70" spans="1:15" x14ac:dyDescent="0.25">
      <c r="A70" s="1">
        <v>49</v>
      </c>
      <c r="B70" s="33">
        <f>E70+Desviacion!B51/2</f>
        <v>7.056966829124768</v>
      </c>
      <c r="C70" s="44">
        <f>F70-Desviacion!C51/2</f>
        <v>2.4478042924115404</v>
      </c>
      <c r="D70" s="34">
        <f>G70-Desviacion!D51/2</f>
        <v>539.60312345842431</v>
      </c>
      <c r="E70" s="33">
        <v>5.8847040155616819</v>
      </c>
      <c r="F70" s="44">
        <v>3.3439893784556318</v>
      </c>
      <c r="G70" s="34">
        <v>579.70883040080275</v>
      </c>
      <c r="H70" s="33">
        <f>E70-Desviacion!B51/2</f>
        <v>4.7124412019985957</v>
      </c>
      <c r="I70" s="44">
        <f>F70+Desviacion!C51/2</f>
        <v>4.2401744644997237</v>
      </c>
      <c r="J70" s="44">
        <f>G70+Desviacion!D51/2</f>
        <v>619.8145373431812</v>
      </c>
      <c r="K70" s="33">
        <v>95355.555555555547</v>
      </c>
      <c r="L70" s="34">
        <v>877</v>
      </c>
      <c r="M70" s="33">
        <f t="shared" si="5"/>
        <v>101168.05481668375</v>
      </c>
      <c r="N70" s="44">
        <f t="shared" si="6"/>
        <v>798400.16559637478</v>
      </c>
      <c r="O70" s="34">
        <f t="shared" si="7"/>
        <v>1495632.276376066</v>
      </c>
    </row>
    <row r="71" spans="1:15" x14ac:dyDescent="0.25">
      <c r="A71" s="1">
        <v>50</v>
      </c>
      <c r="B71" s="33">
        <f>E71+Desviacion!B52/2</f>
        <v>7.1116422851666137</v>
      </c>
      <c r="C71" s="44">
        <f>F71-Desviacion!C52/2</f>
        <v>2.4499346507553255</v>
      </c>
      <c r="D71" s="34">
        <f>G71-Desviacion!D52/2</f>
        <v>545.98162580828591</v>
      </c>
      <c r="E71" s="33">
        <v>5.9191702591608673</v>
      </c>
      <c r="F71" s="44">
        <v>3.3614112687475179</v>
      </c>
      <c r="G71" s="34">
        <v>587.00275324510426</v>
      </c>
      <c r="H71" s="33">
        <f>E71-Desviacion!B52/2</f>
        <v>4.7266982331551208</v>
      </c>
      <c r="I71" s="44">
        <f>F71+Desviacion!C52/2</f>
        <v>4.27288788673971</v>
      </c>
      <c r="J71" s="44">
        <f>G71+Desviacion!D52/2</f>
        <v>628.02388068192261</v>
      </c>
      <c r="K71" s="33">
        <v>122422.22222222223</v>
      </c>
      <c r="L71" s="34">
        <v>875.1111111111112</v>
      </c>
      <c r="M71" s="33">
        <f t="shared" si="5"/>
        <v>-278706.06224276591</v>
      </c>
      <c r="N71" s="44">
        <f t="shared" si="6"/>
        <v>601698.2763070045</v>
      </c>
      <c r="O71" s="34">
        <f t="shared" si="7"/>
        <v>1482102.614856774</v>
      </c>
    </row>
    <row r="72" spans="1:15" x14ac:dyDescent="0.25">
      <c r="A72" s="1">
        <v>51</v>
      </c>
      <c r="B72" s="33">
        <f>E72+Desviacion!B53/2</f>
        <v>7.1658866786077198</v>
      </c>
      <c r="C72" s="44">
        <f>F72-Desviacion!C53/2</f>
        <v>2.449830543939262</v>
      </c>
      <c r="D72" s="34">
        <f>G72-Desviacion!D53/2</f>
        <v>552.47683734716986</v>
      </c>
      <c r="E72" s="33">
        <v>5.9540171815081253</v>
      </c>
      <c r="F72" s="44">
        <v>3.377150496756077</v>
      </c>
      <c r="G72" s="34">
        <v>594.43569848345624</v>
      </c>
      <c r="H72" s="33">
        <f>E72-Desviacion!B53/2</f>
        <v>4.7421476844085308</v>
      </c>
      <c r="I72" s="44">
        <f>F72+Desviacion!C53/2</f>
        <v>4.304470449572892</v>
      </c>
      <c r="J72" s="44">
        <f>G72+Desviacion!D53/2</f>
        <v>636.39455961974261</v>
      </c>
      <c r="K72" s="33">
        <v>103055.55555555556</v>
      </c>
      <c r="L72" s="34">
        <v>876.88888888888903</v>
      </c>
      <c r="M72" s="33">
        <f t="shared" si="5"/>
        <v>-4664.9548537097871</v>
      </c>
      <c r="N72" s="44">
        <f t="shared" si="6"/>
        <v>767080.89410797076</v>
      </c>
      <c r="O72" s="34">
        <f t="shared" si="7"/>
        <v>1538826.7430696518</v>
      </c>
    </row>
    <row r="73" spans="1:15" x14ac:dyDescent="0.25">
      <c r="A73" s="1">
        <v>52</v>
      </c>
      <c r="B73" s="33">
        <f>E73+Desviacion!B54/2</f>
        <v>7.2212173693313026</v>
      </c>
      <c r="C73" s="44">
        <f>F73-Desviacion!C54/2</f>
        <v>2.4521782374066792</v>
      </c>
      <c r="D73" s="34">
        <f>G73-Desviacion!D54/2</f>
        <v>559.09428146914672</v>
      </c>
      <c r="E73" s="33">
        <v>5.9895352637830461</v>
      </c>
      <c r="F73" s="44">
        <v>3.3931136981863639</v>
      </c>
      <c r="G73" s="34">
        <v>601.99618309396897</v>
      </c>
      <c r="H73" s="33">
        <f>E73-Desviacion!B54/2</f>
        <v>4.7578531582347896</v>
      </c>
      <c r="I73" s="44">
        <f>F73+Desviacion!C54/2</f>
        <v>4.3340491589660486</v>
      </c>
      <c r="J73" s="44">
        <f>G73+Desviacion!D54/2</f>
        <v>644.89808471879121</v>
      </c>
      <c r="K73" s="33">
        <v>104688.88888888889</v>
      </c>
      <c r="L73" s="34">
        <v>873.33333333333337</v>
      </c>
      <c r="M73" s="33">
        <f t="shared" si="5"/>
        <v>-32969.205917295534</v>
      </c>
      <c r="N73" s="44">
        <f t="shared" si="6"/>
        <v>761780.53333780076</v>
      </c>
      <c r="O73" s="34">
        <f t="shared" si="7"/>
        <v>1556530.2725928973</v>
      </c>
    </row>
    <row r="74" spans="1:15" x14ac:dyDescent="0.25">
      <c r="A74" s="1">
        <v>53</v>
      </c>
      <c r="B74" s="33">
        <f>E74+Desviacion!B55/2</f>
        <v>7.2800750903547868</v>
      </c>
      <c r="C74" s="44">
        <f>F74-Desviacion!C55/2</f>
        <v>2.4543619167119024</v>
      </c>
      <c r="D74" s="34">
        <f>G74-Desviacion!D55/2</f>
        <v>565.68982895345823</v>
      </c>
      <c r="E74" s="33">
        <v>6.0265628792153718</v>
      </c>
      <c r="F74" s="44">
        <v>3.4098122982893089</v>
      </c>
      <c r="G74" s="34">
        <v>609.56569688326761</v>
      </c>
      <c r="H74" s="33">
        <f>E74-Desviacion!B55/2</f>
        <v>4.7730506680759568</v>
      </c>
      <c r="I74" s="44">
        <f>F74+Desviacion!C55/2</f>
        <v>4.3652626798667153</v>
      </c>
      <c r="J74" s="44">
        <f>G74+Desviacion!D55/2</f>
        <v>653.44156481307698</v>
      </c>
      <c r="K74" s="33">
        <v>95355.555555555547</v>
      </c>
      <c r="L74" s="34">
        <v>877</v>
      </c>
      <c r="M74" s="33">
        <f t="shared" si="5"/>
        <v>107854.25810310734</v>
      </c>
      <c r="N74" s="44">
        <f t="shared" si="6"/>
        <v>855202.23231629434</v>
      </c>
      <c r="O74" s="34">
        <f t="shared" si="7"/>
        <v>1602550.206529482</v>
      </c>
    </row>
    <row r="75" spans="1:15" x14ac:dyDescent="0.25">
      <c r="A75" s="1">
        <v>54</v>
      </c>
      <c r="B75" s="33">
        <f>E75+Desviacion!B56/2</f>
        <v>7.3355254873178932</v>
      </c>
      <c r="C75" s="44">
        <f>F75-Desviacion!C56/2</f>
        <v>2.4577954139339178</v>
      </c>
      <c r="D75" s="34">
        <f>G75-Desviacion!D56/2</f>
        <v>572.35849955425192</v>
      </c>
      <c r="E75" s="33">
        <v>6.0625792205699396</v>
      </c>
      <c r="F75" s="44">
        <v>3.4251898422606302</v>
      </c>
      <c r="G75" s="34">
        <v>617.2059150982584</v>
      </c>
      <c r="H75" s="33">
        <f>E75-Desviacion!B56/2</f>
        <v>4.789632953821986</v>
      </c>
      <c r="I75" s="44">
        <f>F75+Desviacion!C56/2</f>
        <v>4.392584270587343</v>
      </c>
      <c r="J75" s="44">
        <f>G75+Desviacion!D56/2</f>
        <v>662.05333064226488</v>
      </c>
      <c r="K75" s="33">
        <v>122422.22222222223</v>
      </c>
      <c r="L75" s="34">
        <v>875.1111111111112</v>
      </c>
      <c r="M75" s="33">
        <f t="shared" si="5"/>
        <v>-288795.81745505845</v>
      </c>
      <c r="N75" s="44">
        <f t="shared" si="6"/>
        <v>651746.05676422874</v>
      </c>
      <c r="O75" s="34">
        <f t="shared" si="7"/>
        <v>1592287.9309835169</v>
      </c>
    </row>
    <row r="76" spans="1:15" x14ac:dyDescent="0.25">
      <c r="A76" s="1">
        <v>55</v>
      </c>
      <c r="B76" s="33">
        <f>E76+Desviacion!B57/2</f>
        <v>7.3936060795992962</v>
      </c>
      <c r="C76" s="44">
        <f>F76-Desviacion!C57/2</f>
        <v>2.4588316730264839</v>
      </c>
      <c r="D76" s="34">
        <f>G76-Desviacion!D57/2</f>
        <v>579.13165483746877</v>
      </c>
      <c r="E76" s="33">
        <v>6.0998464362760609</v>
      </c>
      <c r="F76" s="44">
        <v>3.4398649108812158</v>
      </c>
      <c r="G76" s="34">
        <v>624.98828653950807</v>
      </c>
      <c r="H76" s="33">
        <f>E76-Desviacion!B57/2</f>
        <v>4.8060867929528257</v>
      </c>
      <c r="I76" s="44">
        <f>F76+Desviacion!C57/2</f>
        <v>4.4208981487359473</v>
      </c>
      <c r="J76" s="44">
        <f>G76+Desviacion!D57/2</f>
        <v>670.84491824154736</v>
      </c>
      <c r="K76" s="33">
        <v>103055.55555555556</v>
      </c>
      <c r="L76" s="34">
        <v>876.88888888888903</v>
      </c>
      <c r="M76" s="33">
        <f t="shared" si="5"/>
        <v>-2165.4140396602452</v>
      </c>
      <c r="N76" s="44">
        <f t="shared" si="6"/>
        <v>821758.23085536005</v>
      </c>
      <c r="O76" s="34">
        <f t="shared" si="7"/>
        <v>1645681.8757503794</v>
      </c>
    </row>
    <row r="77" spans="1:15" x14ac:dyDescent="0.25">
      <c r="A77" s="1">
        <v>56</v>
      </c>
      <c r="B77" s="33">
        <f>E77+Desviacion!B58/2</f>
        <v>7.4494664527303707</v>
      </c>
      <c r="C77" s="44">
        <f>F77-Desviacion!C58/2</f>
        <v>2.4607396716442675</v>
      </c>
      <c r="D77" s="34">
        <f>G77-Desviacion!D58/2</f>
        <v>586.10162247285211</v>
      </c>
      <c r="E77" s="33">
        <v>6.1353179314713113</v>
      </c>
      <c r="F77" s="44">
        <v>3.4557360626060301</v>
      </c>
      <c r="G77" s="34">
        <v>632.9590610751045</v>
      </c>
      <c r="H77" s="33">
        <f>E77-Desviacion!B58/2</f>
        <v>4.821169410212252</v>
      </c>
      <c r="I77" s="44">
        <f>F77+Desviacion!C58/2</f>
        <v>4.4507324535677926</v>
      </c>
      <c r="J77" s="44">
        <f>G77+Desviacion!D58/2</f>
        <v>679.81649967735689</v>
      </c>
      <c r="K77" s="33">
        <v>104688.88888888889</v>
      </c>
      <c r="L77" s="34">
        <v>873.33333333333337</v>
      </c>
      <c r="M77" s="33">
        <f t="shared" si="5"/>
        <v>-31206.540167569183</v>
      </c>
      <c r="N77" s="44">
        <f t="shared" si="6"/>
        <v>816785.39440181747</v>
      </c>
      <c r="O77" s="34">
        <f t="shared" si="7"/>
        <v>1664777.328971205</v>
      </c>
    </row>
    <row r="78" spans="1:15" x14ac:dyDescent="0.25">
      <c r="A78" s="1">
        <v>57</v>
      </c>
      <c r="B78" s="33">
        <f>E78+Desviacion!B59/2</f>
        <v>7.5091425266807832</v>
      </c>
      <c r="C78" s="44">
        <f>F78-Desviacion!C59/2</f>
        <v>2.4622818929779271</v>
      </c>
      <c r="D78" s="34">
        <f>G78-Desviacion!D59/2</f>
        <v>593.04731202234791</v>
      </c>
      <c r="E78" s="33">
        <v>6.1730637036359122</v>
      </c>
      <c r="F78" s="44">
        <v>3.4723664015960281</v>
      </c>
      <c r="G78" s="34">
        <v>640.90264583430337</v>
      </c>
      <c r="H78" s="33">
        <f>E78-Desviacion!B59/2</f>
        <v>4.8369848805910411</v>
      </c>
      <c r="I78" s="44">
        <f>F78+Desviacion!C59/2</f>
        <v>4.482450910214129</v>
      </c>
      <c r="J78" s="44">
        <f>G78+Desviacion!D59/2</f>
        <v>688.75797964625883</v>
      </c>
      <c r="K78" s="33">
        <v>95355.555555555547</v>
      </c>
      <c r="L78" s="34">
        <v>877</v>
      </c>
      <c r="M78" s="33">
        <f t="shared" si="5"/>
        <v>116568.87931620004</v>
      </c>
      <c r="N78" s="44">
        <f t="shared" si="6"/>
        <v>913635.38631984266</v>
      </c>
      <c r="O78" s="34">
        <f t="shared" si="7"/>
        <v>1710701.8933234853</v>
      </c>
    </row>
    <row r="79" spans="1:15" x14ac:dyDescent="0.25">
      <c r="A79" s="1">
        <v>58</v>
      </c>
      <c r="B79" s="33">
        <f>E79+Desviacion!B60/2</f>
        <v>7.5665741883103701</v>
      </c>
      <c r="C79" s="44">
        <f>F79-Desviacion!C60/2</f>
        <v>2.4642797863833223</v>
      </c>
      <c r="D79" s="34">
        <f>G79-Desviacion!D60/2</f>
        <v>600.11109192207175</v>
      </c>
      <c r="E79" s="33">
        <v>6.2097234777157064</v>
      </c>
      <c r="F79" s="44">
        <v>3.4906292933011231</v>
      </c>
      <c r="G79" s="34">
        <v>649.01958917058892</v>
      </c>
      <c r="H79" s="33">
        <f>E79-Desviacion!B60/2</f>
        <v>4.8528727671210428</v>
      </c>
      <c r="I79" s="44">
        <f>F79+Desviacion!C60/2</f>
        <v>4.516978800218924</v>
      </c>
      <c r="J79" s="44">
        <f>G79+Desviacion!D60/2</f>
        <v>697.92808641910608</v>
      </c>
      <c r="K79" s="33">
        <v>122422.22222222223</v>
      </c>
      <c r="L79" s="34">
        <v>875.1111111111112</v>
      </c>
      <c r="M79" s="33">
        <f t="shared" si="5"/>
        <v>-298411.00402166182</v>
      </c>
      <c r="N79" s="44">
        <f t="shared" si="6"/>
        <v>705260.1039731903</v>
      </c>
      <c r="O79" s="34">
        <f t="shared" si="7"/>
        <v>1708931.211968042</v>
      </c>
    </row>
    <row r="80" spans="1:15" x14ac:dyDescent="0.25">
      <c r="A80" s="1">
        <v>59</v>
      </c>
      <c r="B80" s="33">
        <f>E80+Desviacion!B61/2</f>
        <v>7.6246128980341652</v>
      </c>
      <c r="C80" s="44">
        <f>F80-Desviacion!C61/2</f>
        <v>2.4676679808939017</v>
      </c>
      <c r="D80" s="34">
        <f>G80-Desviacion!D61/2</f>
        <v>607.3207718871729</v>
      </c>
      <c r="E80" s="33">
        <v>6.2473302879804313</v>
      </c>
      <c r="F80" s="44">
        <v>3.507758138360348</v>
      </c>
      <c r="G80" s="34">
        <v>657.28783960290912</v>
      </c>
      <c r="H80" s="33">
        <f>E80-Desviacion!B61/2</f>
        <v>4.8700476779266975</v>
      </c>
      <c r="I80" s="44">
        <f>F80+Desviacion!C61/2</f>
        <v>4.5478482958267943</v>
      </c>
      <c r="J80" s="44">
        <f>G80+Desviacion!D61/2</f>
        <v>707.25490731864534</v>
      </c>
      <c r="K80" s="33">
        <v>103055.55555555556</v>
      </c>
      <c r="L80" s="34">
        <v>876.88888888888903</v>
      </c>
      <c r="M80" s="33">
        <f t="shared" si="5"/>
        <v>3303.0403619916178</v>
      </c>
      <c r="N80" s="44">
        <f t="shared" si="6"/>
        <v>882120.82045784395</v>
      </c>
      <c r="O80" s="34">
        <f t="shared" si="7"/>
        <v>1760938.600553697</v>
      </c>
    </row>
    <row r="81" spans="1:15" x14ac:dyDescent="0.25">
      <c r="A81" s="1">
        <v>60</v>
      </c>
      <c r="B81" s="33">
        <f>E81+Desviacion!B62/2</f>
        <v>7.6838419071065802</v>
      </c>
      <c r="C81" s="44">
        <f>F81-Desviacion!C62/2</f>
        <v>2.4697702587171477</v>
      </c>
      <c r="D81" s="34">
        <f>G81-Desviacion!D62/2</f>
        <v>614.52625285424426</v>
      </c>
      <c r="E81" s="33">
        <v>6.284846856649108</v>
      </c>
      <c r="F81" s="44">
        <v>3.525198378759228</v>
      </c>
      <c r="G81" s="34">
        <v>665.55802500840525</v>
      </c>
      <c r="H81" s="33">
        <f>E81-Desviacion!B62/2</f>
        <v>4.8858518061916358</v>
      </c>
      <c r="I81" s="44">
        <f>F81+Desviacion!C62/2</f>
        <v>4.5806264988013083</v>
      </c>
      <c r="J81" s="44">
        <f>G81+Desviacion!D62/2</f>
        <v>716.58979716256624</v>
      </c>
      <c r="K81" s="33">
        <v>104688.88888888889</v>
      </c>
      <c r="L81" s="34">
        <v>873.33333333333337</v>
      </c>
      <c r="M81" s="33">
        <f t="shared" si="5"/>
        <v>-27507.319892721251</v>
      </c>
      <c r="N81" s="44">
        <f t="shared" si="6"/>
        <v>877048.42689940694</v>
      </c>
      <c r="O81" s="34">
        <f t="shared" si="7"/>
        <v>1781604.1736915347</v>
      </c>
    </row>
    <row r="82" spans="1:15" x14ac:dyDescent="0.25">
      <c r="A82" s="1">
        <v>61</v>
      </c>
      <c r="B82" s="33">
        <f>E82+Desviacion!B63/2</f>
        <v>7.7405704171939744</v>
      </c>
      <c r="C82" s="44">
        <f>F82-Desviacion!C63/2</f>
        <v>2.4711293741708928</v>
      </c>
      <c r="D82" s="34">
        <f>G82-Desviacion!D63/2</f>
        <v>621.81874657867206</v>
      </c>
      <c r="E82" s="33">
        <v>6.3213600057117114</v>
      </c>
      <c r="F82" s="44">
        <v>3.541277734850786</v>
      </c>
      <c r="G82" s="34">
        <v>673.85886408940826</v>
      </c>
      <c r="H82" s="33">
        <f>E82-Desviacion!B63/2</f>
        <v>4.9021495942294484</v>
      </c>
      <c r="I82" s="44">
        <f>F82+Desviacion!C63/2</f>
        <v>4.6114260955306792</v>
      </c>
      <c r="J82" s="44">
        <f>G82+Desviacion!D63/2</f>
        <v>725.89898160014445</v>
      </c>
      <c r="K82" s="33">
        <v>95355.555555555547</v>
      </c>
      <c r="L82" s="34">
        <v>877</v>
      </c>
      <c r="M82" s="33">
        <f t="shared" si="5"/>
        <v>128593.68787435023</v>
      </c>
      <c r="N82" s="44">
        <f t="shared" si="6"/>
        <v>977633.80313495127</v>
      </c>
      <c r="O82" s="34">
        <f t="shared" si="7"/>
        <v>1826673.9183955523</v>
      </c>
    </row>
    <row r="83" spans="1:15" x14ac:dyDescent="0.25">
      <c r="A83" s="1">
        <v>62</v>
      </c>
      <c r="B83" s="33">
        <f>E83+Desviacion!B64/2</f>
        <v>7.8004406613642008</v>
      </c>
      <c r="C83" s="44">
        <f>F83-Desviacion!C64/2</f>
        <v>2.4746133345770525</v>
      </c>
      <c r="D83" s="34">
        <f>G83-Desviacion!D64/2</f>
        <v>629.24699855161361</v>
      </c>
      <c r="E83" s="33">
        <v>6.3594135862301284</v>
      </c>
      <c r="F83" s="44">
        <v>3.5582476292219689</v>
      </c>
      <c r="G83" s="34">
        <v>682.40350063254107</v>
      </c>
      <c r="H83" s="33">
        <f>E83-Desviacion!B64/2</f>
        <v>4.9183865110960561</v>
      </c>
      <c r="I83" s="44">
        <f>F83+Desviacion!C64/2</f>
        <v>4.6418819238668849</v>
      </c>
      <c r="J83" s="44">
        <f>G83+Desviacion!D64/2</f>
        <v>735.56000271346852</v>
      </c>
      <c r="K83" s="33">
        <v>122422.22222222223</v>
      </c>
      <c r="L83" s="34">
        <v>875.1111111111112</v>
      </c>
      <c r="M83" s="33">
        <f t="shared" si="5"/>
        <v>-304015.72935385723</v>
      </c>
      <c r="N83" s="44">
        <f t="shared" si="6"/>
        <v>762761.77318343462</v>
      </c>
      <c r="O83" s="34">
        <f t="shared" si="7"/>
        <v>1829539.2757207253</v>
      </c>
    </row>
    <row r="84" spans="1:15" x14ac:dyDescent="0.25">
      <c r="A84" s="1">
        <v>63</v>
      </c>
      <c r="B84" s="33">
        <f>E84+Desviacion!B65/2</f>
        <v>7.8568061017772255</v>
      </c>
      <c r="C84" s="44">
        <f>F84-Desviacion!C65/2</f>
        <v>2.4772257187160829</v>
      </c>
      <c r="D84" s="34">
        <f>G84-Desviacion!D65/2</f>
        <v>636.7707026705524</v>
      </c>
      <c r="E84" s="33">
        <v>6.3959703118984041</v>
      </c>
      <c r="F84" s="44">
        <v>3.576547172526928</v>
      </c>
      <c r="G84" s="34">
        <v>691.06108057950792</v>
      </c>
      <c r="H84" s="33">
        <f>E84-Desviacion!B65/2</f>
        <v>4.9351345220195828</v>
      </c>
      <c r="I84" s="44">
        <f>F84+Desviacion!C65/2</f>
        <v>4.6758686263377731</v>
      </c>
      <c r="J84" s="44">
        <f>G84+Desviacion!D65/2</f>
        <v>745.35145848846344</v>
      </c>
      <c r="K84" s="33">
        <v>103055.55555555556</v>
      </c>
      <c r="L84" s="34">
        <v>876.88888888888903</v>
      </c>
      <c r="M84" s="33">
        <f t="shared" si="5"/>
        <v>11944.526728929486</v>
      </c>
      <c r="N84" s="44">
        <f t="shared" si="6"/>
        <v>946279.69538881083</v>
      </c>
      <c r="O84" s="34">
        <f t="shared" si="7"/>
        <v>1880614.8640486922</v>
      </c>
    </row>
    <row r="85" spans="1:15" x14ac:dyDescent="0.25">
      <c r="A85" s="1">
        <v>64</v>
      </c>
      <c r="B85" s="33">
        <f>E85+Desviacion!B66/2</f>
        <v>7.9138919854303982</v>
      </c>
      <c r="C85" s="44">
        <f>F85-Desviacion!C66/2</f>
        <v>2.4795204884286086</v>
      </c>
      <c r="D85" s="34">
        <f>G85-Desviacion!D66/2</f>
        <v>644.43427248842147</v>
      </c>
      <c r="E85" s="33">
        <v>6.4321926084420982</v>
      </c>
      <c r="F85" s="44">
        <v>3.5942833481105878</v>
      </c>
      <c r="G85" s="34">
        <v>699.83477425721151</v>
      </c>
      <c r="H85" s="33">
        <f>E85-Desviacion!B66/2</f>
        <v>4.9504932314537982</v>
      </c>
      <c r="I85" s="44">
        <f>F85+Desviacion!C66/2</f>
        <v>4.709046207792567</v>
      </c>
      <c r="J85" s="44">
        <f>G85+Desviacion!D66/2</f>
        <v>755.23527602600154</v>
      </c>
      <c r="K85" s="33">
        <v>104688.88888888889</v>
      </c>
      <c r="L85" s="34">
        <v>873.33333333333337</v>
      </c>
      <c r="M85" s="33">
        <f t="shared" si="5"/>
        <v>-18337.147572031245</v>
      </c>
      <c r="N85" s="44">
        <f t="shared" si="6"/>
        <v>942274.40685911116</v>
      </c>
      <c r="O85" s="34">
        <f t="shared" si="7"/>
        <v>1902885.9612902533</v>
      </c>
    </row>
    <row r="86" spans="1:15" x14ac:dyDescent="0.25">
      <c r="A86" s="1">
        <v>65</v>
      </c>
      <c r="B86" s="33">
        <f>E86+Desviacion!B67/2</f>
        <v>7.9751054965339776</v>
      </c>
      <c r="C86" s="44">
        <f>F86-Desviacion!C67/2</f>
        <v>2.4813254556359161</v>
      </c>
      <c r="D86" s="34">
        <f>G86-Desviacion!D67/2</f>
        <v>652.0652500184392</v>
      </c>
      <c r="E86" s="33">
        <v>6.4713272975184646</v>
      </c>
      <c r="F86" s="44">
        <v>3.611062938997013</v>
      </c>
      <c r="G86" s="34">
        <v>708.63100866034029</v>
      </c>
      <c r="H86" s="33">
        <f>E86-Desviacion!B67/2</f>
        <v>4.9675490985029516</v>
      </c>
      <c r="I86" s="44">
        <f>F86+Desviacion!C67/2</f>
        <v>4.7408004223581095</v>
      </c>
      <c r="J86" s="44">
        <f>G86+Desviacion!D67/2</f>
        <v>765.19676730224137</v>
      </c>
      <c r="K86" s="33">
        <v>95355.555555555547</v>
      </c>
      <c r="L86" s="34">
        <v>877</v>
      </c>
      <c r="M86" s="33">
        <f t="shared" ref="M86:M100" si="8">3*(C86*K86+L86*D86)-B86*3*K86</f>
        <v>143996.32909894176</v>
      </c>
      <c r="N86" s="44">
        <f t="shared" ref="N86:N100" si="9">3*(F86*K86+L86*G86-E86*K86)</f>
        <v>1046181.8929576522</v>
      </c>
      <c r="O86" s="34">
        <f t="shared" ref="O86:O100" si="10">3*(I86*K86+L86*J86-K86*H86)</f>
        <v>1948367.4568163627</v>
      </c>
    </row>
    <row r="87" spans="1:15" x14ac:dyDescent="0.25">
      <c r="A87" s="1">
        <v>66</v>
      </c>
      <c r="B87" s="33">
        <f>E87+Desviacion!B68/2</f>
        <v>8.0333331129615395</v>
      </c>
      <c r="C87" s="44">
        <f>F87-Desviacion!C68/2</f>
        <v>2.4829126904299734</v>
      </c>
      <c r="D87" s="34">
        <f>G87-Desviacion!D68/2</f>
        <v>659.85437150069515</v>
      </c>
      <c r="E87" s="33">
        <v>6.5095604436285361</v>
      </c>
      <c r="F87" s="44">
        <v>3.6297121957967349</v>
      </c>
      <c r="G87" s="34">
        <v>717.60943571821122</v>
      </c>
      <c r="H87" s="33">
        <f>E87-Desviacion!B68/2</f>
        <v>4.9857877742955328</v>
      </c>
      <c r="I87" s="44">
        <f>F87+Desviacion!C68/2</f>
        <v>4.7765117011634963</v>
      </c>
      <c r="J87" s="44">
        <f>G87+Desviacion!D68/2</f>
        <v>775.36449993572728</v>
      </c>
      <c r="K87" s="33">
        <v>122422.22222222223</v>
      </c>
      <c r="L87" s="34">
        <v>875.1111111111112</v>
      </c>
      <c r="M87" s="33">
        <f t="shared" si="8"/>
        <v>-306146.73053526832</v>
      </c>
      <c r="N87" s="44">
        <f t="shared" si="9"/>
        <v>826291.70541851758</v>
      </c>
      <c r="O87" s="34">
        <f t="shared" si="10"/>
        <v>1958730.1413723039</v>
      </c>
    </row>
    <row r="88" spans="1:15" x14ac:dyDescent="0.25">
      <c r="A88" s="1">
        <v>67</v>
      </c>
      <c r="B88" s="33">
        <f>E88+Desviacion!B69/2</f>
        <v>8.0992176875775002</v>
      </c>
      <c r="C88" s="44">
        <f>F88-Desviacion!C69/2</f>
        <v>2.4843309205478996</v>
      </c>
      <c r="D88" s="34">
        <f>G88-Desviacion!D69/2</f>
        <v>667.73664581994547</v>
      </c>
      <c r="E88" s="33">
        <v>6.5503806861182357</v>
      </c>
      <c r="F88" s="44">
        <v>3.647817842546162</v>
      </c>
      <c r="G88" s="34">
        <v>726.6596514529291</v>
      </c>
      <c r="H88" s="33">
        <f>E88-Desviacion!B69/2</f>
        <v>5.0015436846589711</v>
      </c>
      <c r="I88" s="44">
        <f>F88+Desviacion!C69/2</f>
        <v>4.811304764544424</v>
      </c>
      <c r="J88" s="44">
        <f>G88+Desviacion!D69/2</f>
        <v>785.58265708591273</v>
      </c>
      <c r="K88" s="33">
        <v>103055.55555555556</v>
      </c>
      <c r="L88" s="34">
        <v>876.88888888888903</v>
      </c>
      <c r="M88" s="33">
        <f t="shared" si="8"/>
        <v>20656.710797018372</v>
      </c>
      <c r="N88" s="44">
        <f t="shared" si="9"/>
        <v>1014223.64395114</v>
      </c>
      <c r="O88" s="34">
        <f t="shared" si="10"/>
        <v>2007790.5771052607</v>
      </c>
    </row>
    <row r="89" spans="1:15" x14ac:dyDescent="0.25">
      <c r="A89" s="1">
        <v>68</v>
      </c>
      <c r="B89" s="33">
        <f>E89+Desviacion!B70/2</f>
        <v>8.1563097560725382</v>
      </c>
      <c r="C89" s="44">
        <f>F89-Desviacion!C70/2</f>
        <v>2.4863656634156523</v>
      </c>
      <c r="D89" s="34">
        <f>G89-Desviacion!D70/2</f>
        <v>675.72654233826415</v>
      </c>
      <c r="E89" s="33">
        <v>6.5881387880388704</v>
      </c>
      <c r="F89" s="44">
        <v>3.6664785580810002</v>
      </c>
      <c r="G89" s="34">
        <v>735.86048564144846</v>
      </c>
      <c r="H89" s="33">
        <f>E89-Desviacion!B70/2</f>
        <v>5.0199678200052036</v>
      </c>
      <c r="I89" s="44">
        <f>F89+Desviacion!C70/2</f>
        <v>4.8465914527463481</v>
      </c>
      <c r="J89" s="44">
        <f>G89+Desviacion!D70/2</f>
        <v>795.99442894463277</v>
      </c>
      <c r="K89" s="33">
        <v>104688.88888888889</v>
      </c>
      <c r="L89" s="34">
        <v>873.33333333333337</v>
      </c>
      <c r="M89" s="33">
        <f t="shared" si="8"/>
        <v>-10336.900440853555</v>
      </c>
      <c r="N89" s="44">
        <f t="shared" si="9"/>
        <v>1010358.3828251597</v>
      </c>
      <c r="O89" s="34">
        <f t="shared" si="10"/>
        <v>2031053.6660911732</v>
      </c>
    </row>
    <row r="90" spans="1:15" x14ac:dyDescent="0.25">
      <c r="A90" s="1">
        <v>69</v>
      </c>
      <c r="B90" s="33">
        <f>E90+Desviacion!B71/2</f>
        <v>8.2185285779416937</v>
      </c>
      <c r="C90" s="44">
        <f>F90-Desviacion!C71/2</f>
        <v>2.4900500936898222</v>
      </c>
      <c r="D90" s="34">
        <f>G90-Desviacion!D71/2</f>
        <v>683.80204300433502</v>
      </c>
      <c r="E90" s="33">
        <v>6.6275472927297701</v>
      </c>
      <c r="F90" s="44">
        <v>3.6867057086602801</v>
      </c>
      <c r="G90" s="34">
        <v>745.13831103610585</v>
      </c>
      <c r="H90" s="33">
        <f>E90-Desviacion!B71/2</f>
        <v>5.0365660075178473</v>
      </c>
      <c r="I90" s="44">
        <f>F90+Desviacion!C71/2</f>
        <v>4.883361323630738</v>
      </c>
      <c r="J90" s="44">
        <f>G90+Desviacion!D71/2</f>
        <v>806.47457906787668</v>
      </c>
      <c r="K90" s="33">
        <v>95355.555555555547</v>
      </c>
      <c r="L90" s="34">
        <v>877</v>
      </c>
      <c r="M90" s="33">
        <f t="shared" si="8"/>
        <v>160356.4300827533</v>
      </c>
      <c r="N90" s="44">
        <f t="shared" si="9"/>
        <v>1119182.1471865159</v>
      </c>
      <c r="O90" s="34">
        <f t="shared" si="10"/>
        <v>2078007.8642902777</v>
      </c>
    </row>
    <row r="91" spans="1:15" x14ac:dyDescent="0.25">
      <c r="A91" s="1">
        <v>70</v>
      </c>
      <c r="B91" s="33">
        <f>E91+Desviacion!B72/2</f>
        <v>8.2812552676017113</v>
      </c>
      <c r="C91" s="44">
        <f>F91-Desviacion!C72/2</f>
        <v>2.4923778637435499</v>
      </c>
      <c r="D91" s="34">
        <f>G91-Desviacion!D72/2</f>
        <v>691.85878493947359</v>
      </c>
      <c r="E91" s="33">
        <v>6.6675041440646643</v>
      </c>
      <c r="F91" s="44">
        <v>3.703665250182401</v>
      </c>
      <c r="G91" s="34">
        <v>754.43099330067503</v>
      </c>
      <c r="H91" s="33">
        <f>E91-Desviacion!B72/2</f>
        <v>5.0537530205276173</v>
      </c>
      <c r="I91" s="44">
        <f>F91+Desviacion!C72/2</f>
        <v>4.9149526366212521</v>
      </c>
      <c r="J91" s="44">
        <f>G91+Desviacion!D72/2</f>
        <v>817.00320166187646</v>
      </c>
      <c r="K91" s="33">
        <v>122422.22222222223</v>
      </c>
      <c r="L91" s="34">
        <v>875.1111111111112</v>
      </c>
      <c r="M91" s="33">
        <f t="shared" si="8"/>
        <v>-309701.77779587545</v>
      </c>
      <c r="N91" s="44">
        <f t="shared" si="9"/>
        <v>892113.60331887938</v>
      </c>
      <c r="O91" s="34">
        <f t="shared" si="10"/>
        <v>2093928.9844336351</v>
      </c>
    </row>
    <row r="92" spans="1:15" x14ac:dyDescent="0.25">
      <c r="A92" s="1">
        <v>71</v>
      </c>
      <c r="B92" s="33">
        <f>E92+Desviacion!B73/2</f>
        <v>8.3405289750947986</v>
      </c>
      <c r="C92" s="44">
        <f>F92-Desviacion!C73/2</f>
        <v>2.4925238889064922</v>
      </c>
      <c r="D92" s="34">
        <f>G92-Desviacion!D73/2</f>
        <v>700.13243103801472</v>
      </c>
      <c r="E92" s="33">
        <v>6.7049901114928314</v>
      </c>
      <c r="F92" s="44">
        <v>3.7219701389372868</v>
      </c>
      <c r="G92" s="34">
        <v>763.90644435257775</v>
      </c>
      <c r="H92" s="33">
        <f>E92-Desviacion!B73/2</f>
        <v>5.0694512478908651</v>
      </c>
      <c r="I92" s="44">
        <f>F92+Desviacion!C73/2</f>
        <v>4.9514163889680809</v>
      </c>
      <c r="J92" s="44">
        <f>G92+Desviacion!D73/2</f>
        <v>827.68045766714079</v>
      </c>
      <c r="K92" s="33">
        <v>103055.55555555556</v>
      </c>
      <c r="L92" s="34">
        <v>876.88888888888903</v>
      </c>
      <c r="M92" s="33">
        <f t="shared" si="8"/>
        <v>33806.80943745235</v>
      </c>
      <c r="N92" s="44">
        <f t="shared" si="9"/>
        <v>1087332.8780950923</v>
      </c>
      <c r="O92" s="34">
        <f t="shared" si="10"/>
        <v>2140858.9467527317</v>
      </c>
    </row>
    <row r="93" spans="1:15" x14ac:dyDescent="0.25">
      <c r="A93" s="1">
        <v>72</v>
      </c>
      <c r="B93" s="33">
        <f>E93+Desviacion!B74/2</f>
        <v>8.4060678899963559</v>
      </c>
      <c r="C93" s="44">
        <f>F93-Desviacion!C74/2</f>
        <v>2.4937209935906184</v>
      </c>
      <c r="D93" s="34">
        <f>G93-Desviacion!D74/2</f>
        <v>708.57585685422157</v>
      </c>
      <c r="E93" s="33">
        <v>6.7468669634844209</v>
      </c>
      <c r="F93" s="44">
        <v>3.7407199784532068</v>
      </c>
      <c r="G93" s="34">
        <v>773.64099851965454</v>
      </c>
      <c r="H93" s="33">
        <f>E93-Desviacion!B74/2</f>
        <v>5.087666036972486</v>
      </c>
      <c r="I93" s="44">
        <f>F93+Desviacion!C74/2</f>
        <v>4.9877189633157952</v>
      </c>
      <c r="J93" s="44">
        <f>G93+Desviacion!D74/2</f>
        <v>838.70614018508752</v>
      </c>
      <c r="K93" s="33">
        <v>104688.88888888889</v>
      </c>
      <c r="L93" s="34">
        <v>873.33333333333337</v>
      </c>
      <c r="M93" s="33">
        <f t="shared" si="8"/>
        <v>-402.33697310136631</v>
      </c>
      <c r="N93" s="44">
        <f t="shared" si="9"/>
        <v>1082808.8530226918</v>
      </c>
      <c r="O93" s="34">
        <f t="shared" si="10"/>
        <v>2166020.0430184854</v>
      </c>
    </row>
    <row r="94" spans="1:15" x14ac:dyDescent="0.25">
      <c r="A94" s="1">
        <v>73</v>
      </c>
      <c r="B94" s="33">
        <f>E94+Desviacion!B75/2</f>
        <v>8.4738503379274217</v>
      </c>
      <c r="C94" s="44">
        <f>F94-Desviacion!C75/2</f>
        <v>2.4951696245598622</v>
      </c>
      <c r="D94" s="34">
        <f>G94-Desviacion!D75/2</f>
        <v>717.06891856108416</v>
      </c>
      <c r="E94" s="33">
        <v>6.789704749545975</v>
      </c>
      <c r="F94" s="44">
        <v>3.7606338428550639</v>
      </c>
      <c r="G94" s="34">
        <v>783.41186567735701</v>
      </c>
      <c r="H94" s="33">
        <f>E94-Desviacion!B75/2</f>
        <v>5.1055591611645283</v>
      </c>
      <c r="I94" s="44">
        <f>F94+Desviacion!C75/2</f>
        <v>5.0260980611502655</v>
      </c>
      <c r="J94" s="44">
        <f>G94+Desviacion!D75/2</f>
        <v>849.75481279362987</v>
      </c>
      <c r="K94" s="33">
        <v>95355.555555555547</v>
      </c>
      <c r="L94" s="34">
        <v>877</v>
      </c>
      <c r="M94" s="33">
        <f t="shared" si="8"/>
        <v>176307.06199686602</v>
      </c>
      <c r="N94" s="44">
        <f t="shared" si="9"/>
        <v>1194640.40122308</v>
      </c>
      <c r="O94" s="34">
        <f t="shared" si="10"/>
        <v>2212973.7404492935</v>
      </c>
    </row>
    <row r="95" spans="1:15" x14ac:dyDescent="0.25">
      <c r="A95" s="1">
        <v>74</v>
      </c>
      <c r="B95" s="33">
        <f>E95+Desviacion!B76/2</f>
        <v>8.5362216745421513</v>
      </c>
      <c r="C95" s="44">
        <f>F95-Desviacion!C76/2</f>
        <v>2.4986325784981149</v>
      </c>
      <c r="D95" s="34">
        <f>G95-Desviacion!D76/2</f>
        <v>725.64344530713936</v>
      </c>
      <c r="E95" s="33">
        <v>6.8301188594950384</v>
      </c>
      <c r="F95" s="44">
        <v>3.7780106346205451</v>
      </c>
      <c r="G95" s="34">
        <v>793.22415903826084</v>
      </c>
      <c r="H95" s="33">
        <f>E95-Desviacion!B76/2</f>
        <v>5.1240160444479255</v>
      </c>
      <c r="I95" s="44">
        <f>F95+Desviacion!C76/2</f>
        <v>5.0573886907429753</v>
      </c>
      <c r="J95" s="44">
        <f>G95+Desviacion!D76/2</f>
        <v>860.80487276938231</v>
      </c>
      <c r="K95" s="33">
        <v>122422.22222222223</v>
      </c>
      <c r="L95" s="34">
        <v>875.1111111111112</v>
      </c>
      <c r="M95" s="33">
        <f t="shared" si="8"/>
        <v>-312349.2969274302</v>
      </c>
      <c r="N95" s="44">
        <f t="shared" si="9"/>
        <v>961540.21147287567</v>
      </c>
      <c r="O95" s="34">
        <f t="shared" si="10"/>
        <v>2235429.7198731806</v>
      </c>
    </row>
    <row r="96" spans="1:15" x14ac:dyDescent="0.25">
      <c r="A96" s="1">
        <v>75</v>
      </c>
      <c r="B96" s="33">
        <f>E96+Desviacion!B77/2</f>
        <v>8.6014032489916374</v>
      </c>
      <c r="C96" s="44">
        <f>F96-Desviacion!C77/2</f>
        <v>2.4998866055117803</v>
      </c>
      <c r="D96" s="34">
        <f>G96-Desviacion!D77/2</f>
        <v>734.34510891872685</v>
      </c>
      <c r="E96" s="33">
        <v>6.8712034775697006</v>
      </c>
      <c r="F96" s="44">
        <v>3.7965546157529348</v>
      </c>
      <c r="G96" s="34">
        <v>803.3036427272624</v>
      </c>
      <c r="H96" s="33">
        <f>E96-Desviacion!B77/2</f>
        <v>5.1410037061477638</v>
      </c>
      <c r="I96" s="44">
        <f>F96+Desviacion!C77/2</f>
        <v>5.0932226259940894</v>
      </c>
      <c r="J96" s="44">
        <f>G96+Desviacion!D77/2</f>
        <v>872.26217653579795</v>
      </c>
      <c r="K96" s="33">
        <v>103055.55555555556</v>
      </c>
      <c r="L96" s="34">
        <v>876.88888888888903</v>
      </c>
      <c r="M96" s="33">
        <f t="shared" si="8"/>
        <v>45431.637586341705</v>
      </c>
      <c r="N96" s="44">
        <f t="shared" si="9"/>
        <v>1162645.176356168</v>
      </c>
      <c r="O96" s="34">
        <f t="shared" si="10"/>
        <v>2279858.7151259948</v>
      </c>
    </row>
    <row r="97" spans="1:15" x14ac:dyDescent="0.25">
      <c r="A97" s="1">
        <v>76</v>
      </c>
      <c r="B97" s="33">
        <f>E97+Desviacion!B78/2</f>
        <v>8.6650350517417731</v>
      </c>
      <c r="C97" s="44">
        <f>F97-Desviacion!C78/2</f>
        <v>2.5031059010174661</v>
      </c>
      <c r="D97" s="34">
        <f>G97-Desviacion!D78/2</f>
        <v>743.2171166345945</v>
      </c>
      <c r="E97" s="33">
        <v>6.9120519761264054</v>
      </c>
      <c r="F97" s="44">
        <v>3.8150517754163711</v>
      </c>
      <c r="G97" s="34">
        <v>813.55366713259752</v>
      </c>
      <c r="H97" s="33">
        <f>E97-Desviacion!B78/2</f>
        <v>5.1590689005110386</v>
      </c>
      <c r="I97" s="44">
        <f>F97+Desviacion!C78/2</f>
        <v>5.1269976498152765</v>
      </c>
      <c r="J97" s="44">
        <f>G97+Desviacion!D78/2</f>
        <v>883.89021763060055</v>
      </c>
      <c r="K97" s="33">
        <v>104688.88888888889</v>
      </c>
      <c r="L97" s="34">
        <v>873.33333333333337</v>
      </c>
      <c r="M97" s="33">
        <f t="shared" si="8"/>
        <v>11972.296978490893</v>
      </c>
      <c r="N97" s="44">
        <f t="shared" si="9"/>
        <v>1158846.0781844077</v>
      </c>
      <c r="O97" s="34">
        <f t="shared" si="10"/>
        <v>2305719.8593903249</v>
      </c>
    </row>
    <row r="98" spans="1:15" x14ac:dyDescent="0.25">
      <c r="A98" s="1">
        <v>77</v>
      </c>
      <c r="B98" s="33">
        <f>E98+Desviacion!B79/2</f>
        <v>8.7351025406863201</v>
      </c>
      <c r="C98" s="44">
        <f>F98-Desviacion!C79/2</f>
        <v>2.5043138260733233</v>
      </c>
      <c r="D98" s="34">
        <f>G98-Desviacion!D79/2</f>
        <v>752.16383419313365</v>
      </c>
      <c r="E98" s="33">
        <v>6.9547752057633971</v>
      </c>
      <c r="F98" s="44">
        <v>3.8329127558048128</v>
      </c>
      <c r="G98" s="34">
        <v>823.83972389516452</v>
      </c>
      <c r="H98" s="33">
        <f>E98-Desviacion!B79/2</f>
        <v>5.1744478708404733</v>
      </c>
      <c r="I98" s="44">
        <f>F98+Desviacion!C79/2</f>
        <v>5.1615116855363024</v>
      </c>
      <c r="J98" s="44">
        <f>G98+Desviacion!D79/2</f>
        <v>895.5156135971954</v>
      </c>
      <c r="K98" s="33">
        <v>95355.555555555547</v>
      </c>
      <c r="L98" s="34">
        <v>877</v>
      </c>
      <c r="M98" s="33">
        <f t="shared" si="8"/>
        <v>196522.08946850989</v>
      </c>
      <c r="N98" s="44">
        <f t="shared" si="9"/>
        <v>1274461.5287166927</v>
      </c>
      <c r="O98" s="34">
        <f t="shared" si="10"/>
        <v>2352400.9679648746</v>
      </c>
    </row>
    <row r="99" spans="1:15" x14ac:dyDescent="0.25">
      <c r="A99" s="1">
        <v>78</v>
      </c>
      <c r="B99" s="33">
        <f>E99+Desviacion!B80/2</f>
        <v>8.7974981783084907</v>
      </c>
      <c r="C99" s="44">
        <f>F99-Desviacion!C80/2</f>
        <v>2.5058574381084435</v>
      </c>
      <c r="D99" s="34">
        <f>G99-Desviacion!D80/2</f>
        <v>761.24437252221878</v>
      </c>
      <c r="E99" s="33">
        <v>6.9954839869225527</v>
      </c>
      <c r="F99" s="44">
        <v>3.8503393133255832</v>
      </c>
      <c r="G99" s="34">
        <v>834.27251870043949</v>
      </c>
      <c r="H99" s="33">
        <f>E99-Desviacion!B80/2</f>
        <v>5.1934697955366147</v>
      </c>
      <c r="I99" s="44">
        <f>F99+Desviacion!C80/2</f>
        <v>5.1948211885427229</v>
      </c>
      <c r="J99" s="44">
        <f>G99+Desviacion!D80/2</f>
        <v>907.3006648786602</v>
      </c>
      <c r="K99" s="33">
        <v>122422.22222222223</v>
      </c>
      <c r="L99" s="34">
        <v>875.1111111111112</v>
      </c>
      <c r="M99" s="33">
        <f t="shared" si="8"/>
        <v>-312189.69652247196</v>
      </c>
      <c r="N99" s="44">
        <f t="shared" si="9"/>
        <v>1035136.6519718404</v>
      </c>
      <c r="O99" s="34">
        <f t="shared" si="10"/>
        <v>2382463.000466153</v>
      </c>
    </row>
    <row r="100" spans="1:15" x14ac:dyDescent="0.25">
      <c r="A100" s="1">
        <v>79</v>
      </c>
      <c r="B100" s="33">
        <f>E100+Desviacion!B81/2</f>
        <v>8.8638249866109948</v>
      </c>
      <c r="C100" s="44">
        <f>F100-Desviacion!C81/2</f>
        <v>2.5090235016395388</v>
      </c>
      <c r="D100" s="34">
        <f>G100-Desviacion!D81/2</f>
        <v>770.34042582584061</v>
      </c>
      <c r="E100" s="35">
        <v>7.038045674132408</v>
      </c>
      <c r="F100" s="45">
        <v>3.869787422278224</v>
      </c>
      <c r="G100" s="36">
        <v>844.75672508791683</v>
      </c>
      <c r="H100" s="33">
        <f>E100-Desviacion!B81/2</f>
        <v>5.2122663616538212</v>
      </c>
      <c r="I100" s="44">
        <f>F100+Desviacion!C81/2</f>
        <v>5.2305513429169093</v>
      </c>
      <c r="J100" s="44">
        <f>G100+Desviacion!D81/2</f>
        <v>919.17302434999306</v>
      </c>
      <c r="K100" s="35">
        <v>103055.55555555556</v>
      </c>
      <c r="L100" s="36">
        <v>876.88888888888903</v>
      </c>
      <c r="M100" s="35">
        <f t="shared" si="8"/>
        <v>61816.087768836413</v>
      </c>
      <c r="N100" s="45">
        <f t="shared" si="9"/>
        <v>1242753.5152663621</v>
      </c>
      <c r="O100" s="36">
        <f t="shared" si="10"/>
        <v>2423690.9427638864</v>
      </c>
    </row>
    <row r="101" spans="1:15" x14ac:dyDescent="0.25">
      <c r="L101" t="s">
        <v>33</v>
      </c>
      <c r="M101" s="52">
        <f>SUM(M21:M100)</f>
        <v>-359084.48720663367</v>
      </c>
      <c r="N101" s="52">
        <f t="shared" ref="N101:O101" si="11">SUM(N21:N100)</f>
        <v>51438670.203614786</v>
      </c>
      <c r="O101" s="52">
        <f t="shared" si="11"/>
        <v>103236424.89443618</v>
      </c>
    </row>
    <row r="102" spans="1:15" x14ac:dyDescent="0.25">
      <c r="J102" t="s">
        <v>34</v>
      </c>
      <c r="K102" s="53">
        <v>0.05</v>
      </c>
      <c r="L102" t="s">
        <v>35</v>
      </c>
      <c r="M102" s="54">
        <f>NPV($K102,M21:M100)</f>
        <v>1109691.8725729361</v>
      </c>
      <c r="N102" s="54">
        <f t="shared" ref="N102:O102" si="12">NPV($K102,N21:N100)</f>
        <v>8083563.626776956</v>
      </c>
      <c r="O102" s="54">
        <f t="shared" si="12"/>
        <v>15057435.38098098</v>
      </c>
    </row>
  </sheetData>
  <mergeCells count="11">
    <mergeCell ref="B19:D19"/>
    <mergeCell ref="H19:J19"/>
    <mergeCell ref="B18:J18"/>
    <mergeCell ref="M19:O19"/>
    <mergeCell ref="E19:G19"/>
    <mergeCell ref="K19:L19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E0A2-A130-4569-BF68-496BCDE1F247}">
  <dimension ref="A1:D81"/>
  <sheetViews>
    <sheetView workbookViewId="0">
      <selection sqref="A1:D81"/>
    </sheetView>
  </sheetViews>
  <sheetFormatPr defaultRowHeight="15" x14ac:dyDescent="0.25"/>
  <sheetData>
    <row r="1" spans="1:4" x14ac:dyDescent="0.25">
      <c r="A1" s="4"/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4">
        <v>0</v>
      </c>
      <c r="C2" s="4">
        <v>4.4408920985006262E-16</v>
      </c>
      <c r="D2" s="4">
        <v>0</v>
      </c>
    </row>
    <row r="3" spans="1:4" x14ac:dyDescent="0.25">
      <c r="A3" s="1">
        <v>1</v>
      </c>
      <c r="B3" s="4">
        <v>0.24338274149135811</v>
      </c>
      <c r="C3" s="4">
        <v>0.19064315417620459</v>
      </c>
      <c r="D3" s="4">
        <v>6.2646605447722408</v>
      </c>
    </row>
    <row r="4" spans="1:4" x14ac:dyDescent="0.25">
      <c r="A4" s="1">
        <v>2</v>
      </c>
      <c r="B4" s="4">
        <v>0.34675488028515788</v>
      </c>
      <c r="C4" s="4">
        <v>0.27113690001274621</v>
      </c>
      <c r="D4" s="4">
        <v>9.0095169098372718</v>
      </c>
    </row>
    <row r="5" spans="1:4" x14ac:dyDescent="0.25">
      <c r="A5" s="1">
        <v>3</v>
      </c>
      <c r="B5" s="4">
        <v>0.4256168415382634</v>
      </c>
      <c r="C5" s="4">
        <v>0.33304859640923051</v>
      </c>
      <c r="D5" s="4">
        <v>11.168991544909259</v>
      </c>
    </row>
    <row r="6" spans="1:4" x14ac:dyDescent="0.25">
      <c r="A6" s="1">
        <v>4</v>
      </c>
      <c r="B6" s="4">
        <v>0.49517912862184232</v>
      </c>
      <c r="C6" s="4">
        <v>0.38806304392673152</v>
      </c>
      <c r="D6" s="4">
        <v>13.03605652717185</v>
      </c>
    </row>
    <row r="7" spans="1:4" x14ac:dyDescent="0.25">
      <c r="A7" s="1">
        <v>5</v>
      </c>
      <c r="B7" s="4">
        <v>0.55859830964511703</v>
      </c>
      <c r="C7" s="4">
        <v>0.4355608263856704</v>
      </c>
      <c r="D7" s="4">
        <v>14.756815844381549</v>
      </c>
    </row>
    <row r="8" spans="1:4" x14ac:dyDescent="0.25">
      <c r="A8" s="1">
        <v>6</v>
      </c>
      <c r="B8" s="4">
        <v>0.61569031173835131</v>
      </c>
      <c r="C8" s="4">
        <v>0.48106908991981578</v>
      </c>
      <c r="D8" s="4">
        <v>16.32997686389707</v>
      </c>
    </row>
    <row r="9" spans="1:4" x14ac:dyDescent="0.25">
      <c r="A9" s="1">
        <v>7</v>
      </c>
      <c r="B9" s="4">
        <v>0.6693474485186186</v>
      </c>
      <c r="C9" s="4">
        <v>0.52190630087003642</v>
      </c>
      <c r="D9" s="4">
        <v>17.851015154205889</v>
      </c>
    </row>
    <row r="10" spans="1:4" x14ac:dyDescent="0.25">
      <c r="A10" s="1">
        <v>8</v>
      </c>
      <c r="B10" s="4">
        <v>0.7195385316670273</v>
      </c>
      <c r="C10" s="4">
        <v>0.56109152294108922</v>
      </c>
      <c r="D10" s="4">
        <v>19.298446977945549</v>
      </c>
    </row>
    <row r="11" spans="1:4" x14ac:dyDescent="0.25">
      <c r="A11" s="1">
        <v>9</v>
      </c>
      <c r="B11" s="4">
        <v>0.76819162402687535</v>
      </c>
      <c r="C11" s="4">
        <v>0.59871361428235759</v>
      </c>
      <c r="D11" s="4">
        <v>20.72642764734956</v>
      </c>
    </row>
    <row r="12" spans="1:4" x14ac:dyDescent="0.25">
      <c r="A12" s="1">
        <v>10</v>
      </c>
      <c r="B12" s="4">
        <v>0.81410169933087173</v>
      </c>
      <c r="C12" s="4">
        <v>0.63476600525883886</v>
      </c>
      <c r="D12" s="4">
        <v>22.128979981407539</v>
      </c>
    </row>
    <row r="13" spans="1:4" x14ac:dyDescent="0.25">
      <c r="A13" s="1">
        <v>11</v>
      </c>
      <c r="B13" s="4">
        <v>0.85981265815656793</v>
      </c>
      <c r="C13" s="4">
        <v>0.67067532398727003</v>
      </c>
      <c r="D13" s="4">
        <v>23.505299806036369</v>
      </c>
    </row>
    <row r="14" spans="1:4" x14ac:dyDescent="0.25">
      <c r="A14" s="1">
        <v>12</v>
      </c>
      <c r="B14" s="4">
        <v>0.90461748389488217</v>
      </c>
      <c r="C14" s="4">
        <v>0.70568201449070478</v>
      </c>
      <c r="D14" s="4">
        <v>24.907235779165202</v>
      </c>
    </row>
    <row r="15" spans="1:4" x14ac:dyDescent="0.25">
      <c r="A15" s="1">
        <v>13</v>
      </c>
      <c r="B15" s="4">
        <v>0.94808355905302255</v>
      </c>
      <c r="C15" s="4">
        <v>0.73870457752393037</v>
      </c>
      <c r="D15" s="4">
        <v>26.220532195889671</v>
      </c>
    </row>
    <row r="16" spans="1:4" x14ac:dyDescent="0.25">
      <c r="A16" s="1">
        <v>14</v>
      </c>
      <c r="B16" s="4">
        <v>0.99001894373256327</v>
      </c>
      <c r="C16" s="4">
        <v>0.77108993293676342</v>
      </c>
      <c r="D16" s="4">
        <v>27.550190274813431</v>
      </c>
    </row>
    <row r="17" spans="1:4" x14ac:dyDescent="0.25">
      <c r="A17" s="1">
        <v>15</v>
      </c>
      <c r="B17" s="4">
        <v>1.034127976163951</v>
      </c>
      <c r="C17" s="4">
        <v>0.80260907102339984</v>
      </c>
      <c r="D17" s="4">
        <v>28.874243504962671</v>
      </c>
    </row>
    <row r="18" spans="1:4" x14ac:dyDescent="0.25">
      <c r="A18" s="1">
        <v>16</v>
      </c>
      <c r="B18" s="4">
        <v>1.0768555104852719</v>
      </c>
      <c r="C18" s="4">
        <v>0.83340631460249026</v>
      </c>
      <c r="D18" s="4">
        <v>30.251469115251631</v>
      </c>
    </row>
    <row r="19" spans="1:4" x14ac:dyDescent="0.25">
      <c r="A19" s="1">
        <v>17</v>
      </c>
      <c r="B19" s="4">
        <v>1.1166117229139949</v>
      </c>
      <c r="C19" s="4">
        <v>0.8635986156196036</v>
      </c>
      <c r="D19" s="4">
        <v>31.585543157860009</v>
      </c>
    </row>
    <row r="20" spans="1:4" x14ac:dyDescent="0.25">
      <c r="A20" s="1">
        <v>18</v>
      </c>
      <c r="B20" s="4">
        <v>1.155590580234108</v>
      </c>
      <c r="C20" s="4">
        <v>0.89324981669142844</v>
      </c>
      <c r="D20" s="4">
        <v>32.872074945945762</v>
      </c>
    </row>
    <row r="21" spans="1:4" x14ac:dyDescent="0.25">
      <c r="A21" s="1">
        <v>19</v>
      </c>
      <c r="B21" s="4">
        <v>1.195719293530124</v>
      </c>
      <c r="C21" s="4">
        <v>0.9233042416900914</v>
      </c>
      <c r="D21" s="4">
        <v>34.214834423286973</v>
      </c>
    </row>
    <row r="22" spans="1:4" x14ac:dyDescent="0.25">
      <c r="A22" s="1">
        <v>20</v>
      </c>
      <c r="B22" s="4">
        <v>1.2371051952162899</v>
      </c>
      <c r="C22" s="4">
        <v>0.95292619167746273</v>
      </c>
      <c r="D22" s="4">
        <v>35.574714664121487</v>
      </c>
    </row>
    <row r="23" spans="1:4" x14ac:dyDescent="0.25">
      <c r="A23" s="1">
        <v>21</v>
      </c>
      <c r="B23" s="4">
        <v>1.276864975027028</v>
      </c>
      <c r="C23" s="4">
        <v>0.98379088327173847</v>
      </c>
      <c r="D23" s="4">
        <v>36.909368756949078</v>
      </c>
    </row>
    <row r="24" spans="1:4" x14ac:dyDescent="0.25">
      <c r="A24" s="1">
        <v>22</v>
      </c>
      <c r="B24" s="4">
        <v>1.3149590097381001</v>
      </c>
      <c r="C24" s="4">
        <v>1.014187906124933</v>
      </c>
      <c r="D24" s="4">
        <v>38.241765389574162</v>
      </c>
    </row>
    <row r="25" spans="1:4" x14ac:dyDescent="0.25">
      <c r="A25" s="1">
        <v>23</v>
      </c>
      <c r="B25" s="4">
        <v>1.3534317409906651</v>
      </c>
      <c r="C25" s="4">
        <v>1.043569594439997</v>
      </c>
      <c r="D25" s="4">
        <v>39.60764258577143</v>
      </c>
    </row>
    <row r="26" spans="1:4" x14ac:dyDescent="0.25">
      <c r="A26" s="1">
        <v>24</v>
      </c>
      <c r="B26" s="4">
        <v>1.391168453417434</v>
      </c>
      <c r="C26" s="4">
        <v>1.072723532517704</v>
      </c>
      <c r="D26" s="4">
        <v>40.969988390986998</v>
      </c>
    </row>
    <row r="27" spans="1:4" x14ac:dyDescent="0.25">
      <c r="A27" s="1">
        <v>25</v>
      </c>
      <c r="B27" s="4">
        <v>1.429422018048836</v>
      </c>
      <c r="C27" s="4">
        <v>1.1023863763851289</v>
      </c>
      <c r="D27" s="4">
        <v>42.333174450806261</v>
      </c>
    </row>
    <row r="28" spans="1:4" x14ac:dyDescent="0.25">
      <c r="A28" s="1">
        <v>26</v>
      </c>
      <c r="B28" s="4">
        <v>1.4659934409818121</v>
      </c>
      <c r="C28" s="4">
        <v>1.131745886097006</v>
      </c>
      <c r="D28" s="4">
        <v>43.717067478851682</v>
      </c>
    </row>
    <row r="29" spans="1:4" x14ac:dyDescent="0.25">
      <c r="A29" s="1">
        <v>27</v>
      </c>
      <c r="B29" s="4">
        <v>1.5021970465269341</v>
      </c>
      <c r="C29" s="4">
        <v>1.160565937838159</v>
      </c>
      <c r="D29" s="4">
        <v>45.122356656250169</v>
      </c>
    </row>
    <row r="30" spans="1:4" x14ac:dyDescent="0.25">
      <c r="A30" s="1">
        <v>28</v>
      </c>
      <c r="B30" s="4">
        <v>1.5398490762071371</v>
      </c>
      <c r="C30" s="4">
        <v>1.1914862082372351</v>
      </c>
      <c r="D30" s="4">
        <v>46.521805326976192</v>
      </c>
    </row>
    <row r="31" spans="1:4" x14ac:dyDescent="0.25">
      <c r="A31" s="1">
        <v>29</v>
      </c>
      <c r="B31" s="4">
        <v>1.5770827558094269</v>
      </c>
      <c r="C31" s="4">
        <v>1.2204490303499169</v>
      </c>
      <c r="D31" s="4">
        <v>47.887171269692509</v>
      </c>
    </row>
    <row r="32" spans="1:4" x14ac:dyDescent="0.25">
      <c r="A32" s="1">
        <v>30</v>
      </c>
      <c r="B32" s="4">
        <v>1.6153500341984171</v>
      </c>
      <c r="C32" s="4">
        <v>1.248634617944923</v>
      </c>
      <c r="D32" s="4">
        <v>49.315825955372922</v>
      </c>
    </row>
    <row r="33" spans="1:4" x14ac:dyDescent="0.25">
      <c r="A33" s="1">
        <v>31</v>
      </c>
      <c r="B33" s="4">
        <v>1.654102863750615</v>
      </c>
      <c r="C33" s="4">
        <v>1.2773132297173151</v>
      </c>
      <c r="D33" s="4">
        <v>50.793424034784977</v>
      </c>
    </row>
    <row r="34" spans="1:4" x14ac:dyDescent="0.25">
      <c r="A34" s="1">
        <v>32</v>
      </c>
      <c r="B34" s="4">
        <v>1.6893238475903321</v>
      </c>
      <c r="C34" s="4">
        <v>1.3071733022190091</v>
      </c>
      <c r="D34" s="4">
        <v>52.23742277445271</v>
      </c>
    </row>
    <row r="35" spans="1:4" x14ac:dyDescent="0.25">
      <c r="A35" s="1">
        <v>33</v>
      </c>
      <c r="B35" s="4">
        <v>1.725441672756707</v>
      </c>
      <c r="C35" s="4">
        <v>1.3363995428203921</v>
      </c>
      <c r="D35" s="4">
        <v>53.717430365174224</v>
      </c>
    </row>
    <row r="36" spans="1:4" x14ac:dyDescent="0.25">
      <c r="A36" s="1">
        <v>34</v>
      </c>
      <c r="B36" s="4">
        <v>1.7630152778023469</v>
      </c>
      <c r="C36" s="4">
        <v>1.3631106612512709</v>
      </c>
      <c r="D36" s="4">
        <v>55.240166362775533</v>
      </c>
    </row>
    <row r="37" spans="1:4" x14ac:dyDescent="0.25">
      <c r="A37" s="1">
        <v>35</v>
      </c>
      <c r="B37" s="4">
        <v>1.8013254711470901</v>
      </c>
      <c r="C37" s="4">
        <v>1.389705428487874</v>
      </c>
      <c r="D37" s="4">
        <v>56.784634213693153</v>
      </c>
    </row>
    <row r="38" spans="1:4" x14ac:dyDescent="0.25">
      <c r="A38" s="1">
        <v>36</v>
      </c>
      <c r="B38" s="4">
        <v>1.8409115498097861</v>
      </c>
      <c r="C38" s="4">
        <v>1.4180242178705691</v>
      </c>
      <c r="D38" s="4">
        <v>58.34503705074188</v>
      </c>
    </row>
    <row r="39" spans="1:4" x14ac:dyDescent="0.25">
      <c r="A39" s="1">
        <v>37</v>
      </c>
      <c r="B39" s="4">
        <v>1.8791207743535041</v>
      </c>
      <c r="C39" s="4">
        <v>1.4471023426844869</v>
      </c>
      <c r="D39" s="4">
        <v>59.941387262844991</v>
      </c>
    </row>
    <row r="40" spans="1:4" x14ac:dyDescent="0.25">
      <c r="A40" s="1">
        <v>38</v>
      </c>
      <c r="B40" s="4">
        <v>1.916852114167569</v>
      </c>
      <c r="C40" s="4">
        <v>1.4741095898250229</v>
      </c>
      <c r="D40" s="4">
        <v>61.557523481185861</v>
      </c>
    </row>
    <row r="41" spans="1:4" x14ac:dyDescent="0.25">
      <c r="A41" s="1">
        <v>39</v>
      </c>
      <c r="B41" s="4">
        <v>1.954377258787217</v>
      </c>
      <c r="C41" s="4">
        <v>1.500749500017575</v>
      </c>
      <c r="D41" s="4">
        <v>63.153997214148937</v>
      </c>
    </row>
    <row r="42" spans="1:4" x14ac:dyDescent="0.25">
      <c r="A42" s="1">
        <v>40</v>
      </c>
      <c r="B42" s="4">
        <v>1.994294845714047</v>
      </c>
      <c r="C42" s="4">
        <v>1.5292426816259981</v>
      </c>
      <c r="D42" s="4">
        <v>64.750608350932325</v>
      </c>
    </row>
    <row r="43" spans="1:4" x14ac:dyDescent="0.25">
      <c r="A43" s="1">
        <v>41</v>
      </c>
      <c r="B43" s="4">
        <v>2.034028938371768</v>
      </c>
      <c r="C43" s="4">
        <v>1.555418244916164</v>
      </c>
      <c r="D43" s="4">
        <v>66.405093769755808</v>
      </c>
    </row>
    <row r="44" spans="1:4" x14ac:dyDescent="0.25">
      <c r="A44" s="1">
        <v>42</v>
      </c>
      <c r="B44" s="4">
        <v>2.0718928064997759</v>
      </c>
      <c r="C44" s="4">
        <v>1.587650533499525</v>
      </c>
      <c r="D44" s="4">
        <v>68.039845175026215</v>
      </c>
    </row>
    <row r="45" spans="1:4" x14ac:dyDescent="0.25">
      <c r="A45" s="1">
        <v>43</v>
      </c>
      <c r="B45" s="4">
        <v>2.1100799548593949</v>
      </c>
      <c r="C45" s="4">
        <v>1.6156910703916509</v>
      </c>
      <c r="D45" s="4">
        <v>69.732889935857358</v>
      </c>
    </row>
    <row r="46" spans="1:4" x14ac:dyDescent="0.25">
      <c r="A46" s="1">
        <v>44</v>
      </c>
      <c r="B46" s="4">
        <v>2.1498671201677522</v>
      </c>
      <c r="C46" s="4">
        <v>1.6460630280215669</v>
      </c>
      <c r="D46" s="4">
        <v>71.449192566090574</v>
      </c>
    </row>
    <row r="47" spans="1:4" x14ac:dyDescent="0.25">
      <c r="A47" s="1">
        <v>45</v>
      </c>
      <c r="B47" s="4">
        <v>2.1872960181570189</v>
      </c>
      <c r="C47" s="4">
        <v>1.6755544862889311</v>
      </c>
      <c r="D47" s="4">
        <v>73.148202308014362</v>
      </c>
    </row>
    <row r="48" spans="1:4" x14ac:dyDescent="0.25">
      <c r="A48" s="1">
        <v>46</v>
      </c>
      <c r="B48" s="4">
        <v>2.2288203371373498</v>
      </c>
      <c r="C48" s="4">
        <v>1.7048255209826</v>
      </c>
      <c r="D48" s="4">
        <v>74.85279144986788</v>
      </c>
    </row>
    <row r="49" spans="1:4" x14ac:dyDescent="0.25">
      <c r="A49" s="1">
        <v>47</v>
      </c>
      <c r="B49" s="4">
        <v>2.267364908998617</v>
      </c>
      <c r="C49" s="4">
        <v>1.7347271874423631</v>
      </c>
      <c r="D49" s="4">
        <v>76.5976653234585</v>
      </c>
    </row>
    <row r="50" spans="1:4" x14ac:dyDescent="0.25">
      <c r="A50" s="1">
        <v>48</v>
      </c>
      <c r="B50" s="4">
        <v>2.3033776626349982</v>
      </c>
      <c r="C50" s="4">
        <v>1.764698294080733</v>
      </c>
      <c r="D50" s="4">
        <v>78.434814371064547</v>
      </c>
    </row>
    <row r="51" spans="1:4" x14ac:dyDescent="0.25">
      <c r="A51" s="1">
        <v>49</v>
      </c>
      <c r="B51" s="4">
        <v>2.3445256271261732</v>
      </c>
      <c r="C51" s="4">
        <v>1.7923701720881831</v>
      </c>
      <c r="D51" s="4">
        <v>80.211413884756794</v>
      </c>
    </row>
    <row r="52" spans="1:4" x14ac:dyDescent="0.25">
      <c r="A52" s="1">
        <v>50</v>
      </c>
      <c r="B52" s="4">
        <v>2.384944052011492</v>
      </c>
      <c r="C52" s="4">
        <v>1.822953235984385</v>
      </c>
      <c r="D52" s="4">
        <v>82.042254873636765</v>
      </c>
    </row>
    <row r="53" spans="1:4" x14ac:dyDescent="0.25">
      <c r="A53" s="1">
        <v>51</v>
      </c>
      <c r="B53" s="4">
        <v>2.423738994199188</v>
      </c>
      <c r="C53" s="4">
        <v>1.85463990563363</v>
      </c>
      <c r="D53" s="4">
        <v>83.917722272572675</v>
      </c>
    </row>
    <row r="54" spans="1:4" x14ac:dyDescent="0.25">
      <c r="A54" s="1">
        <v>52</v>
      </c>
      <c r="B54" s="4">
        <v>2.4633642110965139</v>
      </c>
      <c r="C54" s="4">
        <v>1.881870921559369</v>
      </c>
      <c r="D54" s="4">
        <v>85.803803249644517</v>
      </c>
    </row>
    <row r="55" spans="1:4" x14ac:dyDescent="0.25">
      <c r="A55" s="1">
        <v>53</v>
      </c>
      <c r="B55" s="4">
        <v>2.5070244222788292</v>
      </c>
      <c r="C55" s="4">
        <v>1.9109007631548129</v>
      </c>
      <c r="D55" s="4">
        <v>87.751735859618847</v>
      </c>
    </row>
    <row r="56" spans="1:4" x14ac:dyDescent="0.25">
      <c r="A56" s="1">
        <v>54</v>
      </c>
      <c r="B56" s="4">
        <v>2.5458925334959082</v>
      </c>
      <c r="C56" s="4">
        <v>1.934788856653425</v>
      </c>
      <c r="D56" s="4">
        <v>89.694831088012933</v>
      </c>
    </row>
    <row r="57" spans="1:4" x14ac:dyDescent="0.25">
      <c r="A57" s="1">
        <v>55</v>
      </c>
      <c r="B57" s="4">
        <v>2.58751928664647</v>
      </c>
      <c r="C57" s="4">
        <v>1.9620664757094639</v>
      </c>
      <c r="D57" s="4">
        <v>91.713263404078646</v>
      </c>
    </row>
    <row r="58" spans="1:4" x14ac:dyDescent="0.25">
      <c r="A58" s="1">
        <v>56</v>
      </c>
      <c r="B58" s="4">
        <v>2.6282970425181191</v>
      </c>
      <c r="C58" s="4">
        <v>1.989992781923525</v>
      </c>
      <c r="D58" s="4">
        <v>93.714877204504788</v>
      </c>
    </row>
    <row r="59" spans="1:4" x14ac:dyDescent="0.25">
      <c r="A59" s="1">
        <v>57</v>
      </c>
      <c r="B59" s="4">
        <v>2.6721576460897429</v>
      </c>
      <c r="C59" s="4">
        <v>2.0201690172362019</v>
      </c>
      <c r="D59" s="4">
        <v>95.710667623910851</v>
      </c>
    </row>
    <row r="60" spans="1:4" x14ac:dyDescent="0.25">
      <c r="A60" s="1">
        <v>58</v>
      </c>
      <c r="B60" s="4">
        <v>2.7137014211893269</v>
      </c>
      <c r="C60" s="4">
        <v>2.0526990138356012</v>
      </c>
      <c r="D60" s="4">
        <v>97.816994497034401</v>
      </c>
    </row>
    <row r="61" spans="1:4" x14ac:dyDescent="0.25">
      <c r="A61" s="1">
        <v>59</v>
      </c>
      <c r="B61" s="4">
        <v>2.7545652201074668</v>
      </c>
      <c r="C61" s="4">
        <v>2.0801803149328921</v>
      </c>
      <c r="D61" s="4">
        <v>99.934135431472328</v>
      </c>
    </row>
    <row r="62" spans="1:4" x14ac:dyDescent="0.25">
      <c r="A62" s="1">
        <v>60</v>
      </c>
      <c r="B62" s="4">
        <v>2.7979901009149448</v>
      </c>
      <c r="C62" s="4">
        <v>2.1108562400841602</v>
      </c>
      <c r="D62" s="4">
        <v>102.06354430832199</v>
      </c>
    </row>
    <row r="63" spans="1:4" x14ac:dyDescent="0.25">
      <c r="A63" s="1">
        <v>61</v>
      </c>
      <c r="B63" s="4">
        <v>2.838420822964526</v>
      </c>
      <c r="C63" s="4">
        <v>2.1402967213597859</v>
      </c>
      <c r="D63" s="4">
        <v>104.0802350214724</v>
      </c>
    </row>
    <row r="64" spans="1:4" x14ac:dyDescent="0.25">
      <c r="A64" s="1">
        <v>62</v>
      </c>
      <c r="B64" s="4">
        <v>2.8820541502681438</v>
      </c>
      <c r="C64" s="4">
        <v>2.1672685892898329</v>
      </c>
      <c r="D64" s="4">
        <v>106.31300416185481</v>
      </c>
    </row>
    <row r="65" spans="1:4" x14ac:dyDescent="0.25">
      <c r="A65" s="1">
        <v>63</v>
      </c>
      <c r="B65" s="4">
        <v>2.9216715797576431</v>
      </c>
      <c r="C65" s="4">
        <v>2.1986429076216898</v>
      </c>
      <c r="D65" s="4">
        <v>108.5807558179111</v>
      </c>
    </row>
    <row r="66" spans="1:4" x14ac:dyDescent="0.25">
      <c r="A66" s="1">
        <v>64</v>
      </c>
      <c r="B66" s="4">
        <v>2.9633987539766</v>
      </c>
      <c r="C66" s="4">
        <v>2.2295257193639588</v>
      </c>
      <c r="D66" s="4">
        <v>110.80100353758</v>
      </c>
    </row>
    <row r="67" spans="1:4" x14ac:dyDescent="0.25">
      <c r="A67" s="1">
        <v>65</v>
      </c>
      <c r="B67" s="4">
        <v>3.0075563980310251</v>
      </c>
      <c r="C67" s="4">
        <v>2.2594749667221938</v>
      </c>
      <c r="D67" s="4">
        <v>113.1315172838021</v>
      </c>
    </row>
    <row r="68" spans="1:4" x14ac:dyDescent="0.25">
      <c r="A68" s="1">
        <v>66</v>
      </c>
      <c r="B68" s="4">
        <v>3.0475453386660072</v>
      </c>
      <c r="C68" s="4">
        <v>2.2935990107335229</v>
      </c>
      <c r="D68" s="4">
        <v>115.5101284350322</v>
      </c>
    </row>
    <row r="69" spans="1:4" x14ac:dyDescent="0.25">
      <c r="A69" s="1">
        <v>67</v>
      </c>
      <c r="B69" s="4">
        <v>3.097674002918529</v>
      </c>
      <c r="C69" s="4">
        <v>2.3269738439965248</v>
      </c>
      <c r="D69" s="4">
        <v>117.84601126596721</v>
      </c>
    </row>
    <row r="70" spans="1:4" x14ac:dyDescent="0.25">
      <c r="A70" s="1">
        <v>68</v>
      </c>
      <c r="B70" s="4">
        <v>3.1363419360673341</v>
      </c>
      <c r="C70" s="4">
        <v>2.3602257893306962</v>
      </c>
      <c r="D70" s="4">
        <v>120.26788660636861</v>
      </c>
    </row>
    <row r="71" spans="1:4" x14ac:dyDescent="0.25">
      <c r="A71" s="1">
        <v>69</v>
      </c>
      <c r="B71" s="4">
        <v>3.1819625704238459</v>
      </c>
      <c r="C71" s="4">
        <v>2.3933112299409158</v>
      </c>
      <c r="D71" s="4">
        <v>122.6725360635417</v>
      </c>
    </row>
    <row r="72" spans="1:4" x14ac:dyDescent="0.25">
      <c r="A72" s="1">
        <v>70</v>
      </c>
      <c r="B72" s="4">
        <v>3.2275022470740931</v>
      </c>
      <c r="C72" s="4">
        <v>2.4225747728777018</v>
      </c>
      <c r="D72" s="4">
        <v>125.14441672240289</v>
      </c>
    </row>
    <row r="73" spans="1:4" x14ac:dyDescent="0.25">
      <c r="A73" s="1">
        <v>71</v>
      </c>
      <c r="B73" s="4">
        <v>3.2710777272039331</v>
      </c>
      <c r="C73" s="4">
        <v>2.4588925000615891</v>
      </c>
      <c r="D73" s="4">
        <v>127.548026629126</v>
      </c>
    </row>
    <row r="74" spans="1:4" x14ac:dyDescent="0.25">
      <c r="A74" s="1">
        <v>72</v>
      </c>
      <c r="B74" s="4">
        <v>3.318401853023869</v>
      </c>
      <c r="C74" s="4">
        <v>2.4939979697251768</v>
      </c>
      <c r="D74" s="4">
        <v>130.13028333086601</v>
      </c>
    </row>
    <row r="75" spans="1:4" x14ac:dyDescent="0.25">
      <c r="A75" s="1">
        <v>73</v>
      </c>
      <c r="B75" s="4">
        <v>3.3682911767628938</v>
      </c>
      <c r="C75" s="4">
        <v>2.5309284365904028</v>
      </c>
      <c r="D75" s="4">
        <v>132.68589423254571</v>
      </c>
    </row>
    <row r="76" spans="1:4" x14ac:dyDescent="0.25">
      <c r="A76" s="1">
        <v>74</v>
      </c>
      <c r="B76" s="4">
        <v>3.4122056300942258</v>
      </c>
      <c r="C76" s="4">
        <v>2.5587561122448599</v>
      </c>
      <c r="D76" s="4">
        <v>135.16142746224301</v>
      </c>
    </row>
    <row r="77" spans="1:4" x14ac:dyDescent="0.25">
      <c r="A77" s="1">
        <v>75</v>
      </c>
      <c r="B77" s="4">
        <v>3.4603995428438741</v>
      </c>
      <c r="C77" s="4">
        <v>2.593336020482309</v>
      </c>
      <c r="D77" s="4">
        <v>137.91706761707101</v>
      </c>
    </row>
    <row r="78" spans="1:4" x14ac:dyDescent="0.25">
      <c r="A78" s="1">
        <v>76</v>
      </c>
      <c r="B78" s="4">
        <v>3.5059661512307341</v>
      </c>
      <c r="C78" s="4">
        <v>2.62389174879781</v>
      </c>
      <c r="D78" s="4">
        <v>140.6731009960061</v>
      </c>
    </row>
    <row r="79" spans="1:4" x14ac:dyDescent="0.25">
      <c r="A79" s="1">
        <v>77</v>
      </c>
      <c r="B79" s="4">
        <v>3.5606546698458472</v>
      </c>
      <c r="C79" s="4">
        <v>2.657197859462979</v>
      </c>
      <c r="D79" s="4">
        <v>143.3517794040618</v>
      </c>
    </row>
    <row r="80" spans="1:4" x14ac:dyDescent="0.25">
      <c r="A80" s="1">
        <v>78</v>
      </c>
      <c r="B80" s="4">
        <v>3.604028382771876</v>
      </c>
      <c r="C80" s="4">
        <v>2.6889637504342798</v>
      </c>
      <c r="D80" s="4">
        <v>146.0562923564413</v>
      </c>
    </row>
    <row r="81" spans="1:4" x14ac:dyDescent="0.25">
      <c r="A81" s="1">
        <v>79</v>
      </c>
      <c r="B81" s="4">
        <v>3.6515586249571741</v>
      </c>
      <c r="C81" s="4">
        <v>2.72152784127737</v>
      </c>
      <c r="D81" s="4">
        <v>148.83259852415239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Desviacion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walton</cp:lastModifiedBy>
  <dcterms:created xsi:type="dcterms:W3CDTF">2021-04-28T22:16:34Z</dcterms:created>
  <dcterms:modified xsi:type="dcterms:W3CDTF">2021-04-29T05:43:57Z</dcterms:modified>
</cp:coreProperties>
</file>