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am.scavone\OneDrive - NCTL\Special Projects\NCTL Michigan Reporter\"/>
    </mc:Choice>
  </mc:AlternateContent>
  <bookViews>
    <workbookView xWindow="0" yWindow="0" windowWidth="28800" windowHeight="12300"/>
  </bookViews>
  <sheets>
    <sheet name="Manifest" sheetId="1" r:id="rId1"/>
    <sheet name="Address Lookup" sheetId="2" r:id="rId2"/>
  </sheets>
  <definedNames>
    <definedName name="_xlnm._FilterDatabase" localSheetId="0" hidden="1">Manifest!$B$8:$Q$8</definedName>
  </definedNames>
  <calcPr calcId="162913"/>
</workbook>
</file>

<file path=xl/calcChain.xml><?xml version="1.0" encoding="utf-8"?>
<calcChain xmlns="http://schemas.openxmlformats.org/spreadsheetml/2006/main">
  <c r="B7" i="1" l="1"/>
  <c r="B6" i="1"/>
  <c r="B5" i="1" l="1"/>
  <c r="B3" i="1"/>
  <c r="B2" i="1"/>
  <c r="J10" i="1"/>
  <c r="J11" i="1"/>
  <c r="J12" i="1"/>
  <c r="I10" i="1"/>
  <c r="I11" i="1"/>
  <c r="I12" i="1"/>
  <c r="H10" i="1"/>
  <c r="H11" i="1"/>
  <c r="H12" i="1"/>
  <c r="G10" i="1"/>
  <c r="G11" i="1"/>
  <c r="G12" i="1"/>
  <c r="F10" i="1"/>
  <c r="F11" i="1"/>
  <c r="F12" i="1"/>
  <c r="E10" i="1"/>
  <c r="E11" i="1"/>
  <c r="E12" i="1"/>
  <c r="F9" i="1"/>
  <c r="G9" i="1"/>
  <c r="H9" i="1"/>
  <c r="I9" i="1"/>
  <c r="J9" i="1"/>
  <c r="E9" i="1"/>
  <c r="D12" i="1"/>
  <c r="D11" i="1"/>
  <c r="D10" i="1"/>
  <c r="D9" i="1"/>
</calcChain>
</file>

<file path=xl/sharedStrings.xml><?xml version="1.0" encoding="utf-8"?>
<sst xmlns="http://schemas.openxmlformats.org/spreadsheetml/2006/main" count="114" uniqueCount="88">
  <si>
    <t>Package</t>
  </si>
  <si>
    <t>Item</t>
  </si>
  <si>
    <t>Category</t>
  </si>
  <si>
    <t>Item Strain</t>
  </si>
  <si>
    <t>Shipped Qty.</t>
  </si>
  <si>
    <t>Gross Wgt.</t>
  </si>
  <si>
    <t>1A40501000087F1000002761</t>
  </si>
  <si>
    <t>6A - DL - 9/14/20</t>
  </si>
  <si>
    <t>1A40501000087F1000002750</t>
  </si>
  <si>
    <t>Devil's Lettuce</t>
  </si>
  <si>
    <t>Buds</t>
  </si>
  <si>
    <t>Devil's Lettuce (DL)</t>
  </si>
  <si>
    <t>1A40501000087F1000002762</t>
  </si>
  <si>
    <t>6A - GD - 9/14/20</t>
  </si>
  <si>
    <t>1A40501000087F1000002748</t>
  </si>
  <si>
    <t>Grapefruit Durban</t>
  </si>
  <si>
    <t>Grapefruit Durban (GD)</t>
  </si>
  <si>
    <t>1A40501000087F1000002763</t>
  </si>
  <si>
    <t>6A - PL - 9/14/20</t>
  </si>
  <si>
    <t>1A40501000087F1000002742</t>
  </si>
  <si>
    <t>Princess Leia</t>
  </si>
  <si>
    <t>Princess Leia (PL)</t>
  </si>
  <si>
    <t>1A40501000087F1000002764</t>
  </si>
  <si>
    <t>6A - HAOG - 9/14/20</t>
  </si>
  <si>
    <t>1A40501000087F1000002746</t>
  </si>
  <si>
    <t>Hells OG</t>
  </si>
  <si>
    <t>Hells OG (HAOG)</t>
  </si>
  <si>
    <t>Source Harvest</t>
  </si>
  <si>
    <t xml:space="preserve">Source Package </t>
  </si>
  <si>
    <t>CC ID#</t>
  </si>
  <si>
    <t>Tests</t>
  </si>
  <si>
    <t>9/24/20  Terrapin Care Station Manifest 0000306623 / Confident Cannabis Order #2009NCTLMI0019</t>
  </si>
  <si>
    <t>COA Completion Due Date: 9/30/20 9:00 pm</t>
  </si>
  <si>
    <t>Sampling Method: SOP-620 Marijuana Sampling Procedure</t>
  </si>
  <si>
    <t>Field Balance: SB 02</t>
  </si>
  <si>
    <t>Full Compliance Panel + Terpenes</t>
  </si>
  <si>
    <t>.0077</t>
  </si>
  <si>
    <t>.0078</t>
  </si>
  <si>
    <t>.0079</t>
  </si>
  <si>
    <t>.0080</t>
  </si>
  <si>
    <t>Potency</t>
  </si>
  <si>
    <t>ChemRes</t>
  </si>
  <si>
    <t>Metals</t>
  </si>
  <si>
    <t>Micro</t>
  </si>
  <si>
    <t>Foreign Matter</t>
  </si>
  <si>
    <t>Water Activity</t>
  </si>
  <si>
    <t>Terpenes</t>
  </si>
  <si>
    <t>Client Name</t>
  </si>
  <si>
    <t>Sample Received</t>
  </si>
  <si>
    <t>CC Order</t>
  </si>
  <si>
    <t>A2BG</t>
  </si>
  <si>
    <t>Cultivation Innovations</t>
  </si>
  <si>
    <t>Dragonfly Kitchen II</t>
  </si>
  <si>
    <t>Dune Research, LLC</t>
  </si>
  <si>
    <t>Fluresh</t>
  </si>
  <si>
    <t>Fluresh Grand Rapids</t>
  </si>
  <si>
    <t>Frankfort Green</t>
  </si>
  <si>
    <t>Freedom Green Farms</t>
  </si>
  <si>
    <t>Hammontree Growers, LLC</t>
  </si>
  <si>
    <t>Mary's Hemp House II</t>
  </si>
  <si>
    <t>OakPharma, LLC</t>
  </si>
  <si>
    <t>Symponia Farms</t>
  </si>
  <si>
    <t>Terrapin Investment Fund III</t>
  </si>
  <si>
    <t>The Woods Cultivation, LLC</t>
  </si>
  <si>
    <t>Client</t>
  </si>
  <si>
    <t>Street Address 1</t>
  </si>
  <si>
    <t>City</t>
  </si>
  <si>
    <t>State</t>
  </si>
  <si>
    <t>ZIP</t>
  </si>
  <si>
    <t>MI</t>
  </si>
  <si>
    <t>520 Hammontree Dr</t>
  </si>
  <si>
    <t>Morenci</t>
  </si>
  <si>
    <t>24685 County Rd 681 - Suite 2</t>
  </si>
  <si>
    <t>Arlington</t>
  </si>
  <si>
    <t>Address</t>
  </si>
  <si>
    <t>Phone</t>
  </si>
  <si>
    <t>6800 Lewis Ave</t>
  </si>
  <si>
    <t>Temperance</t>
  </si>
  <si>
    <t>1333 Slayton Ave</t>
  </si>
  <si>
    <t>Grand Haven</t>
  </si>
  <si>
    <t>Email</t>
  </si>
  <si>
    <t>Client License Number</t>
  </si>
  <si>
    <t>248-867-1624</t>
  </si>
  <si>
    <t>astone@a2bg.biz</t>
  </si>
  <si>
    <t>419-725-4769</t>
  </si>
  <si>
    <t>davidp@cultivationinnovations.com</t>
  </si>
  <si>
    <t>2009NCTLMI0019</t>
  </si>
  <si>
    <t>12345678-C-9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</si>
</sst>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rgb="FF676A6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7A7A7A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/>
    <xf numFmtId="49" fontId="0" fillId="3" borderId="0" xfId="0" applyNumberFormat="1" applyFill="1"/>
    <xf numFmtId="0" fontId="3" fillId="3" borderId="0" xfId="0" applyFont="1" applyFill="1"/>
    <xf numFmtId="0" fontId="2" fillId="0" borderId="0" xfId="0" applyFont="1"/>
    <xf numFmtId="14" fontId="0" fillId="0" borderId="0" xfId="0" applyNumberFormat="1"/>
    <xf numFmtId="0" fontId="0" fillId="0" borderId="0" xfId="0" applyFill="1"/>
    <xf numFmtId="0" fontId="4" fillId="0" borderId="0" xfId="0" applyFont="1"/>
    <xf numFmtId="0" fontId="0" fillId="0" borderId="0" xfId="0" applyFont="1"/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workbookViewId="0">
      <pane ySplit="8" topLeftCell="A9" activePane="bottomLeft" state="frozen"/>
      <selection pane="bottomLeft" activeCell="B9" sqref="B9"/>
    </sheetView>
  </sheetViews>
  <sheetFormatPr defaultRowHeight="14.4" x14ac:dyDescent="0.3"/>
  <cols>
    <col min="1" max="1" width="16.21875" style="4" customWidth="1"/>
    <col min="2" max="2" width="25.88671875" bestFit="1" customWidth="1"/>
    <col min="3" max="3" width="31.44140625" bestFit="1" customWidth="1"/>
    <col min="4" max="4" width="17.6640625" customWidth="1"/>
    <col min="5" max="5" width="19.109375" customWidth="1"/>
    <col min="6" max="6" width="24.88671875" customWidth="1"/>
    <col min="7" max="7" width="9.33203125" customWidth="1"/>
    <col min="8" max="8" width="14.33203125" customWidth="1"/>
    <col min="9" max="9" width="16.6640625" customWidth="1"/>
    <col min="10" max="10" width="8.44140625" customWidth="1"/>
    <col min="11" max="11" width="18.6640625" bestFit="1" customWidth="1"/>
    <col min="12" max="12" width="25.88671875" bestFit="1" customWidth="1"/>
    <col min="13" max="13" width="17.6640625" bestFit="1" customWidth="1"/>
    <col min="14" max="14" width="7" customWidth="1"/>
    <col min="15" max="15" width="22.6640625" bestFit="1" customWidth="1"/>
    <col min="16" max="16" width="12.6640625" style="3" bestFit="1" customWidth="1"/>
    <col min="17" max="17" width="10.6640625" style="3" bestFit="1" customWidth="1"/>
  </cols>
  <sheetData>
    <row r="1" spans="1:17" x14ac:dyDescent="0.3">
      <c r="A1" s="7" t="s">
        <v>47</v>
      </c>
      <c r="B1" t="s">
        <v>50</v>
      </c>
      <c r="C1" s="7" t="s">
        <v>81</v>
      </c>
      <c r="D1" t="s">
        <v>87</v>
      </c>
      <c r="E1" s="7" t="s">
        <v>48</v>
      </c>
      <c r="F1" s="8">
        <v>44104</v>
      </c>
      <c r="G1" s="7" t="s">
        <v>49</v>
      </c>
      <c r="H1" s="11" t="s">
        <v>86</v>
      </c>
      <c r="O1" s="3"/>
      <c r="Q1"/>
    </row>
    <row r="2" spans="1:17" x14ac:dyDescent="0.3">
      <c r="A2" s="7" t="s">
        <v>74</v>
      </c>
      <c r="B2" t="str">
        <f>VLOOKUP(B1,'Address Lookup'!A1:G15,2,FALSE)</f>
        <v>520 Hammontree Dr</v>
      </c>
      <c r="C2" s="7"/>
      <c r="E2" s="7"/>
      <c r="F2" s="8"/>
      <c r="G2" s="7"/>
      <c r="O2" s="3"/>
      <c r="Q2"/>
    </row>
    <row r="3" spans="1:17" x14ac:dyDescent="0.3">
      <c r="A3" s="7" t="s">
        <v>66</v>
      </c>
      <c r="B3" t="str">
        <f>VLOOKUP(B1,'Address Lookup'!A1:G15,3,FALSE)</f>
        <v>Morenci</v>
      </c>
      <c r="C3" s="7"/>
      <c r="E3" s="7"/>
      <c r="F3" s="8"/>
      <c r="G3" s="7"/>
      <c r="O3" s="3"/>
      <c r="Q3"/>
    </row>
    <row r="4" spans="1:17" x14ac:dyDescent="0.3">
      <c r="A4" s="7" t="s">
        <v>67</v>
      </c>
      <c r="B4" t="s">
        <v>69</v>
      </c>
      <c r="C4" s="7"/>
      <c r="E4" s="7"/>
      <c r="F4" s="8"/>
      <c r="G4" s="7"/>
      <c r="O4" s="3"/>
      <c r="Q4"/>
    </row>
    <row r="5" spans="1:17" x14ac:dyDescent="0.3">
      <c r="A5" s="7" t="s">
        <v>68</v>
      </c>
      <c r="B5">
        <f>VLOOKUP(B1,'Address Lookup'!A1:G15,5,FALSE)</f>
        <v>49256</v>
      </c>
      <c r="C5" s="7"/>
      <c r="E5" s="7"/>
      <c r="F5" s="8"/>
      <c r="G5" s="7"/>
      <c r="O5" s="3"/>
      <c r="Q5"/>
    </row>
    <row r="6" spans="1:17" x14ac:dyDescent="0.3">
      <c r="A6" s="7" t="s">
        <v>75</v>
      </c>
      <c r="B6" t="str">
        <f>VLOOKUP(B1,'Address Lookup'!A1:G15,7,FALSE)</f>
        <v>248-867-1624</v>
      </c>
      <c r="C6" s="7"/>
      <c r="E6" s="7"/>
      <c r="F6" s="8"/>
      <c r="G6" s="7"/>
      <c r="O6" s="3"/>
      <c r="Q6"/>
    </row>
    <row r="7" spans="1:17" x14ac:dyDescent="0.3">
      <c r="A7" s="7" t="s">
        <v>80</v>
      </c>
      <c r="B7" t="str">
        <f>VLOOKUP(B1,'Address Lookup'!A1:G15,6,FALSE)</f>
        <v>astone@a2bg.biz</v>
      </c>
      <c r="C7" s="7"/>
      <c r="E7" s="7"/>
      <c r="F7" s="8"/>
      <c r="G7" s="7"/>
      <c r="O7" s="3"/>
      <c r="Q7"/>
    </row>
    <row r="8" spans="1:17" x14ac:dyDescent="0.3">
      <c r="A8" s="5" t="s">
        <v>29</v>
      </c>
      <c r="B8" s="1" t="s">
        <v>0</v>
      </c>
      <c r="C8" s="6" t="s">
        <v>30</v>
      </c>
      <c r="D8" s="6" t="s">
        <v>40</v>
      </c>
      <c r="E8" s="6" t="s">
        <v>41</v>
      </c>
      <c r="F8" s="6" t="s">
        <v>42</v>
      </c>
      <c r="G8" s="6" t="s">
        <v>43</v>
      </c>
      <c r="H8" s="6" t="s">
        <v>44</v>
      </c>
      <c r="I8" s="6" t="s">
        <v>45</v>
      </c>
      <c r="J8" s="6" t="s">
        <v>46</v>
      </c>
      <c r="K8" s="1" t="s">
        <v>27</v>
      </c>
      <c r="L8" s="1" t="s">
        <v>28</v>
      </c>
      <c r="M8" s="1" t="s">
        <v>1</v>
      </c>
      <c r="N8" s="1" t="s">
        <v>2</v>
      </c>
      <c r="O8" s="1" t="s">
        <v>3</v>
      </c>
      <c r="P8" s="2" t="s">
        <v>4</v>
      </c>
      <c r="Q8" s="2" t="s">
        <v>5</v>
      </c>
    </row>
    <row r="9" spans="1:17" x14ac:dyDescent="0.3">
      <c r="A9" s="4" t="s">
        <v>36</v>
      </c>
      <c r="B9" t="s">
        <v>6</v>
      </c>
      <c r="C9" t="s">
        <v>35</v>
      </c>
      <c r="D9" t="str">
        <f>IF(C9="Full Compliance Panel + Terpenes", "Yes","")</f>
        <v>Yes</v>
      </c>
      <c r="E9" t="str">
        <f>IF(C9="Full Compliance Panel + Terpenes", "Yes","")</f>
        <v>Yes</v>
      </c>
      <c r="F9" t="str">
        <f>IF(C9="Full Compliance Panel + Terpenes", "Yes","")</f>
        <v>Yes</v>
      </c>
      <c r="G9" t="str">
        <f>IF(C9="Full Compliance Panel + Terpenes", "Yes","")</f>
        <v>Yes</v>
      </c>
      <c r="H9" t="str">
        <f>IF(C9="Full Compliance Panel + Terpenes", "Yes","")</f>
        <v>Yes</v>
      </c>
      <c r="I9" t="str">
        <f>IF(C9="Full Compliance Panel + Terpenes", "Yes","")</f>
        <v>Yes</v>
      </c>
      <c r="J9" t="str">
        <f>IF(C9="Full Compliance Panel + Terpenes", "Yes","")</f>
        <v>Yes</v>
      </c>
      <c r="K9" t="s">
        <v>7</v>
      </c>
      <c r="L9" t="s">
        <v>8</v>
      </c>
      <c r="M9" t="s">
        <v>9</v>
      </c>
      <c r="N9" t="s">
        <v>10</v>
      </c>
      <c r="O9" t="s">
        <v>11</v>
      </c>
      <c r="P9" s="3">
        <v>22.7</v>
      </c>
      <c r="Q9" s="3">
        <v>119.8</v>
      </c>
    </row>
    <row r="10" spans="1:17" x14ac:dyDescent="0.3">
      <c r="A10" s="4" t="s">
        <v>37</v>
      </c>
      <c r="B10" t="s">
        <v>12</v>
      </c>
      <c r="C10" t="s">
        <v>35</v>
      </c>
      <c r="D10" t="str">
        <f>IF(C9="Full Compliance Panel + Terpenes", "Yes","")</f>
        <v>Yes</v>
      </c>
      <c r="E10" t="str">
        <f t="shared" ref="E10:E12" si="0">IF(C10="Full Compliance Panel + Terpenes", "Yes","")</f>
        <v>Yes</v>
      </c>
      <c r="F10" t="str">
        <f t="shared" ref="F10:F12" si="1">IF(C10="Full Compliance Panel + Terpenes", "Yes","")</f>
        <v>Yes</v>
      </c>
      <c r="G10" t="str">
        <f t="shared" ref="G10:G12" si="2">IF(C10="Full Compliance Panel + Terpenes", "Yes","")</f>
        <v>Yes</v>
      </c>
      <c r="H10" t="str">
        <f t="shared" ref="H10:H12" si="3">IF(C10="Full Compliance Panel + Terpenes", "Yes","")</f>
        <v>Yes</v>
      </c>
      <c r="I10" t="str">
        <f t="shared" ref="I10:I12" si="4">IF(C10="Full Compliance Panel + Terpenes", "Yes","")</f>
        <v>Yes</v>
      </c>
      <c r="J10" t="str">
        <f t="shared" ref="J10:J12" si="5">IF(C10="Full Compliance Panel + Terpenes", "Yes","")</f>
        <v>Yes</v>
      </c>
      <c r="K10" t="s">
        <v>13</v>
      </c>
      <c r="L10" t="s">
        <v>14</v>
      </c>
      <c r="M10" t="s">
        <v>15</v>
      </c>
      <c r="N10" t="s">
        <v>10</v>
      </c>
      <c r="O10" t="s">
        <v>16</v>
      </c>
      <c r="P10" s="3">
        <v>14.7</v>
      </c>
      <c r="Q10" s="3">
        <v>111.2</v>
      </c>
    </row>
    <row r="11" spans="1:17" x14ac:dyDescent="0.3">
      <c r="A11" s="4" t="s">
        <v>38</v>
      </c>
      <c r="B11" t="s">
        <v>17</v>
      </c>
      <c r="C11" t="s">
        <v>35</v>
      </c>
      <c r="D11" t="str">
        <f>IF(C9="Full Compliance Panel + Terpenes", "Yes","")</f>
        <v>Yes</v>
      </c>
      <c r="E11" t="str">
        <f t="shared" si="0"/>
        <v>Yes</v>
      </c>
      <c r="F11" t="str">
        <f t="shared" si="1"/>
        <v>Yes</v>
      </c>
      <c r="G11" t="str">
        <f t="shared" si="2"/>
        <v>Yes</v>
      </c>
      <c r="H11" t="str">
        <f t="shared" si="3"/>
        <v>Yes</v>
      </c>
      <c r="I11" t="str">
        <f t="shared" si="4"/>
        <v>Yes</v>
      </c>
      <c r="J11" t="str">
        <f t="shared" si="5"/>
        <v>Yes</v>
      </c>
      <c r="K11" t="s">
        <v>18</v>
      </c>
      <c r="L11" t="s">
        <v>19</v>
      </c>
      <c r="M11" t="s">
        <v>20</v>
      </c>
      <c r="N11" t="s">
        <v>10</v>
      </c>
      <c r="O11" t="s">
        <v>21</v>
      </c>
      <c r="P11" s="3">
        <v>18.8</v>
      </c>
      <c r="Q11" s="3">
        <v>115.7</v>
      </c>
    </row>
    <row r="12" spans="1:17" x14ac:dyDescent="0.3">
      <c r="A12" s="4" t="s">
        <v>39</v>
      </c>
      <c r="B12" t="s">
        <v>22</v>
      </c>
      <c r="C12" t="s">
        <v>35</v>
      </c>
      <c r="D12" t="str">
        <f>IF(C9="Full Compliance Panel + Terpenes", "Yes","")</f>
        <v>Yes</v>
      </c>
      <c r="E12" t="str">
        <f t="shared" si="0"/>
        <v>Yes</v>
      </c>
      <c r="F12" t="str">
        <f t="shared" si="1"/>
        <v>Yes</v>
      </c>
      <c r="G12" t="str">
        <f t="shared" si="2"/>
        <v>Yes</v>
      </c>
      <c r="H12" t="str">
        <f t="shared" si="3"/>
        <v>Yes</v>
      </c>
      <c r="I12" t="str">
        <f t="shared" si="4"/>
        <v>Yes</v>
      </c>
      <c r="J12" t="str">
        <f t="shared" si="5"/>
        <v>Yes</v>
      </c>
      <c r="K12" t="s">
        <v>23</v>
      </c>
      <c r="L12" t="s">
        <v>24</v>
      </c>
      <c r="M12" t="s">
        <v>25</v>
      </c>
      <c r="N12" t="s">
        <v>10</v>
      </c>
      <c r="O12" t="s">
        <v>26</v>
      </c>
      <c r="P12" s="3">
        <v>15.4</v>
      </c>
      <c r="Q12" s="3">
        <v>112.2</v>
      </c>
    </row>
    <row r="15" spans="1:17" x14ac:dyDescent="0.3">
      <c r="A15" s="12" t="s">
        <v>31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</row>
    <row r="16" spans="1:17" x14ac:dyDescent="0.3">
      <c r="A16" s="12" t="s">
        <v>32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1:12" x14ac:dyDescent="0.3">
      <c r="A17" s="12" t="s">
        <v>33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12" x14ac:dyDescent="0.3">
      <c r="A18" s="12" t="s">
        <v>34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</sheetData>
  <autoFilter ref="B8:Q8"/>
  <mergeCells count="4">
    <mergeCell ref="A15:L15"/>
    <mergeCell ref="A16:L16"/>
    <mergeCell ref="A17:L17"/>
    <mergeCell ref="A18:L18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'Address Lookup'!$A$2:$A$15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4" sqref="F4"/>
    </sheetView>
  </sheetViews>
  <sheetFormatPr defaultRowHeight="14.4" x14ac:dyDescent="0.3"/>
  <cols>
    <col min="1" max="1" width="32.33203125" customWidth="1"/>
    <col min="2" max="2" width="34.44140625" customWidth="1"/>
    <col min="6" max="6" width="16.44140625" customWidth="1"/>
  </cols>
  <sheetData>
    <row r="1" spans="1:7" x14ac:dyDescent="0.3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80</v>
      </c>
      <c r="G1" t="s">
        <v>75</v>
      </c>
    </row>
    <row r="2" spans="1:7" x14ac:dyDescent="0.3">
      <c r="A2" t="s">
        <v>50</v>
      </c>
      <c r="B2" s="9" t="s">
        <v>70</v>
      </c>
      <c r="C2" s="9" t="s">
        <v>71</v>
      </c>
      <c r="D2" s="9" t="s">
        <v>69</v>
      </c>
      <c r="E2" s="9">
        <v>49256</v>
      </c>
      <c r="F2" t="s">
        <v>83</v>
      </c>
      <c r="G2" t="s">
        <v>82</v>
      </c>
    </row>
    <row r="3" spans="1:7" x14ac:dyDescent="0.3">
      <c r="A3" t="s">
        <v>51</v>
      </c>
      <c r="B3" t="s">
        <v>76</v>
      </c>
      <c r="C3" t="s">
        <v>77</v>
      </c>
      <c r="D3" t="s">
        <v>69</v>
      </c>
      <c r="E3">
        <v>48182</v>
      </c>
      <c r="F3" t="s">
        <v>85</v>
      </c>
      <c r="G3" t="s">
        <v>84</v>
      </c>
    </row>
    <row r="4" spans="1:7" x14ac:dyDescent="0.3">
      <c r="A4" t="s">
        <v>52</v>
      </c>
      <c r="B4" s="9" t="s">
        <v>72</v>
      </c>
      <c r="C4" s="9" t="s">
        <v>73</v>
      </c>
      <c r="D4" s="9" t="s">
        <v>69</v>
      </c>
      <c r="E4" s="9">
        <v>49013</v>
      </c>
    </row>
    <row r="5" spans="1:7" x14ac:dyDescent="0.3">
      <c r="A5" t="s">
        <v>53</v>
      </c>
      <c r="B5" s="10" t="s">
        <v>78</v>
      </c>
      <c r="C5" s="9" t="s">
        <v>79</v>
      </c>
      <c r="D5" t="s">
        <v>69</v>
      </c>
      <c r="E5" s="9">
        <v>49417</v>
      </c>
    </row>
    <row r="6" spans="1:7" x14ac:dyDescent="0.3">
      <c r="A6" t="s">
        <v>54</v>
      </c>
      <c r="D6" t="s">
        <v>69</v>
      </c>
    </row>
    <row r="7" spans="1:7" x14ac:dyDescent="0.3">
      <c r="A7" t="s">
        <v>55</v>
      </c>
      <c r="D7" t="s">
        <v>69</v>
      </c>
    </row>
    <row r="8" spans="1:7" x14ac:dyDescent="0.3">
      <c r="A8" t="s">
        <v>56</v>
      </c>
      <c r="D8" t="s">
        <v>69</v>
      </c>
    </row>
    <row r="9" spans="1:7" x14ac:dyDescent="0.3">
      <c r="A9" t="s">
        <v>57</v>
      </c>
      <c r="D9" t="s">
        <v>69</v>
      </c>
    </row>
    <row r="10" spans="1:7" x14ac:dyDescent="0.3">
      <c r="A10" t="s">
        <v>58</v>
      </c>
      <c r="D10" t="s">
        <v>69</v>
      </c>
    </row>
    <row r="11" spans="1:7" x14ac:dyDescent="0.3">
      <c r="A11" t="s">
        <v>59</v>
      </c>
      <c r="D11" t="s">
        <v>69</v>
      </c>
    </row>
    <row r="12" spans="1:7" x14ac:dyDescent="0.3">
      <c r="A12" t="s">
        <v>60</v>
      </c>
      <c r="D12" t="s">
        <v>69</v>
      </c>
    </row>
    <row r="13" spans="1:7" x14ac:dyDescent="0.3">
      <c r="A13" t="s">
        <v>61</v>
      </c>
      <c r="D13" t="s">
        <v>69</v>
      </c>
    </row>
    <row r="14" spans="1:7" x14ac:dyDescent="0.3">
      <c r="A14" t="s">
        <v>62</v>
      </c>
      <c r="D14" t="s">
        <v>69</v>
      </c>
    </row>
    <row r="15" spans="1:7" x14ac:dyDescent="0.3">
      <c r="A15" t="s">
        <v>63</v>
      </c>
      <c r="D15" t="s">
        <v>69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Manifest</vt:lpstr>
      <vt:lpstr>Address 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Adam Scavone</cp:lastModifiedBy>
  <dcterms:created xsi:type="dcterms:W3CDTF">2020-09-24T19:12:52Z</dcterms:created>
  <dcterms:modified xsi:type="dcterms:W3CDTF">2020-09-30T19:28:53Z</dcterms:modified>
</cp:coreProperties>
</file>