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Current_Projects\05_Adam_upwork_Python_pdf\working\pdfCreator\"/>
    </mc:Choice>
  </mc:AlternateContent>
  <bookViews>
    <workbookView xWindow="0" yWindow="0" windowWidth="28800" windowHeight="12435" activeTab="4"/>
  </bookViews>
  <sheets>
    <sheet name="Instrument Data" sheetId="1" r:id="rId1"/>
    <sheet name="QC Samples" sheetId="9" r:id="rId2"/>
    <sheet name="Sample Prep Variables" sheetId="3" r:id="rId3"/>
    <sheet name="Final Reporting Results" sheetId="6" r:id="rId4"/>
    <sheet name="ug per g LOQ's" sheetId="8" r:id="rId5"/>
    <sheet name="ug per g Result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2" i="8"/>
  <c r="B2" i="6"/>
  <c r="B2" i="3"/>
  <c r="B2" i="9"/>
  <c r="F53" i="9"/>
  <c r="G53" i="9"/>
  <c r="H53" i="9"/>
  <c r="H54" i="9" s="1"/>
  <c r="H55" i="9" s="1"/>
  <c r="I53" i="9"/>
  <c r="I54" i="9" s="1"/>
  <c r="I55" i="9" s="1"/>
  <c r="E53" i="9"/>
  <c r="E54" i="9" s="1"/>
  <c r="E55" i="9" s="1"/>
  <c r="F52" i="9"/>
  <c r="G52" i="9"/>
  <c r="H52" i="9"/>
  <c r="I52" i="9"/>
  <c r="F51" i="9"/>
  <c r="G51" i="9"/>
  <c r="H51" i="9"/>
  <c r="I51" i="9"/>
  <c r="E51" i="9"/>
  <c r="E52" i="9"/>
  <c r="G46" i="9"/>
  <c r="D45" i="9"/>
  <c r="D46" i="9" s="1"/>
  <c r="E45" i="9"/>
  <c r="E46" i="9" s="1"/>
  <c r="F45" i="9"/>
  <c r="F46" i="9" s="1"/>
  <c r="G45" i="9"/>
  <c r="C45" i="9"/>
  <c r="C46" i="9" s="1"/>
  <c r="C44" i="9"/>
  <c r="D44" i="9"/>
  <c r="E44" i="9"/>
  <c r="F44" i="9"/>
  <c r="G44" i="9"/>
  <c r="C37" i="9"/>
  <c r="D37" i="9"/>
  <c r="E37" i="9"/>
  <c r="F37" i="9"/>
  <c r="G37" i="9"/>
  <c r="C38" i="9"/>
  <c r="D38" i="9"/>
  <c r="E38" i="9"/>
  <c r="F38" i="9"/>
  <c r="G38" i="9"/>
  <c r="C39" i="9"/>
  <c r="D39" i="9"/>
  <c r="E39" i="9"/>
  <c r="F39" i="9"/>
  <c r="G39" i="9"/>
  <c r="C40" i="9"/>
  <c r="D40" i="9"/>
  <c r="E40" i="9"/>
  <c r="F40" i="9"/>
  <c r="G40" i="9"/>
  <c r="C41" i="9"/>
  <c r="D41" i="9"/>
  <c r="E41" i="9"/>
  <c r="F41" i="9"/>
  <c r="G41" i="9"/>
  <c r="C42" i="9"/>
  <c r="D42" i="9"/>
  <c r="E42" i="9"/>
  <c r="F42" i="9"/>
  <c r="G42" i="9"/>
  <c r="C43" i="9"/>
  <c r="D43" i="9"/>
  <c r="E43" i="9"/>
  <c r="F43" i="9"/>
  <c r="G43" i="9"/>
  <c r="D36" i="9"/>
  <c r="E36" i="9"/>
  <c r="F36" i="9"/>
  <c r="G36" i="9"/>
  <c r="C36" i="9"/>
  <c r="C34" i="9"/>
  <c r="D34" i="9"/>
  <c r="E34" i="9"/>
  <c r="F34" i="9"/>
  <c r="G34" i="9"/>
  <c r="C35" i="9"/>
  <c r="D35" i="9"/>
  <c r="E35" i="9"/>
  <c r="F35" i="9"/>
  <c r="G35" i="9"/>
  <c r="D32" i="9"/>
  <c r="E32" i="9"/>
  <c r="F32" i="9"/>
  <c r="G32" i="9"/>
  <c r="D33" i="9"/>
  <c r="E33" i="9"/>
  <c r="F33" i="9"/>
  <c r="G33" i="9"/>
  <c r="C33" i="9"/>
  <c r="C32" i="9"/>
  <c r="B33" i="9"/>
  <c r="B34" i="9"/>
  <c r="B35" i="9"/>
  <c r="B36" i="9"/>
  <c r="B37" i="9"/>
  <c r="B38" i="9"/>
  <c r="B39" i="9"/>
  <c r="B40" i="9"/>
  <c r="B41" i="9"/>
  <c r="B42" i="9"/>
  <c r="B43" i="9"/>
  <c r="B44" i="9"/>
  <c r="B32" i="9"/>
  <c r="G54" i="9" l="1"/>
  <c r="G55" i="9" s="1"/>
  <c r="F54" i="9"/>
  <c r="F55" i="9" s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J7" i="1"/>
  <c r="K7" i="1"/>
  <c r="L7" i="1"/>
  <c r="M7" i="1"/>
  <c r="I7" i="1"/>
  <c r="C7" i="4" l="1"/>
  <c r="G51" i="4" l="1"/>
  <c r="G51" i="6" s="1"/>
  <c r="E49" i="4"/>
  <c r="E49" i="6" s="1"/>
  <c r="C47" i="4"/>
  <c r="C47" i="6" s="1"/>
  <c r="F44" i="4"/>
  <c r="F44" i="6" s="1"/>
  <c r="D42" i="4"/>
  <c r="D42" i="6" s="1"/>
  <c r="G39" i="4"/>
  <c r="G39" i="6" s="1"/>
  <c r="E37" i="4"/>
  <c r="E37" i="6" s="1"/>
  <c r="C35" i="4"/>
  <c r="C35" i="6" s="1"/>
  <c r="F32" i="4"/>
  <c r="F32" i="6" s="1"/>
  <c r="D30" i="4"/>
  <c r="D30" i="6" s="1"/>
  <c r="G27" i="4"/>
  <c r="G27" i="6" s="1"/>
  <c r="E25" i="4"/>
  <c r="E25" i="6" s="1"/>
  <c r="C23" i="4"/>
  <c r="C23" i="6" s="1"/>
  <c r="F20" i="4"/>
  <c r="F20" i="6" s="1"/>
  <c r="D18" i="4"/>
  <c r="D18" i="6" s="1"/>
  <c r="G15" i="4"/>
  <c r="G15" i="6" s="1"/>
  <c r="E13" i="4"/>
  <c r="E13" i="6" s="1"/>
  <c r="C13" i="4"/>
  <c r="C11" i="4"/>
  <c r="F8" i="4"/>
  <c r="F8" i="6" s="1"/>
  <c r="D8" i="4"/>
  <c r="C8" i="4"/>
  <c r="G53" i="4"/>
  <c r="G53" i="6" s="1"/>
  <c r="F53" i="4"/>
  <c r="F53" i="6" s="1"/>
  <c r="E53" i="4"/>
  <c r="E53" i="6" s="1"/>
  <c r="D53" i="4"/>
  <c r="D53" i="6" s="1"/>
  <c r="C53" i="4"/>
  <c r="C53" i="6" s="1"/>
  <c r="G52" i="4"/>
  <c r="G52" i="6" s="1"/>
  <c r="F52" i="4"/>
  <c r="F52" i="6" s="1"/>
  <c r="E52" i="4"/>
  <c r="E52" i="6" s="1"/>
  <c r="D52" i="4"/>
  <c r="D52" i="6" s="1"/>
  <c r="C52" i="4"/>
  <c r="C52" i="6" s="1"/>
  <c r="F51" i="4"/>
  <c r="F51" i="6" s="1"/>
  <c r="E51" i="4"/>
  <c r="E51" i="6" s="1"/>
  <c r="D51" i="4"/>
  <c r="D51" i="6" s="1"/>
  <c r="C51" i="4"/>
  <c r="C51" i="6" s="1"/>
  <c r="G50" i="4"/>
  <c r="G50" i="6" s="1"/>
  <c r="F50" i="4"/>
  <c r="F50" i="6" s="1"/>
  <c r="E50" i="4"/>
  <c r="E50" i="6" s="1"/>
  <c r="D50" i="4"/>
  <c r="D50" i="6" s="1"/>
  <c r="C50" i="4"/>
  <c r="C50" i="6" s="1"/>
  <c r="G49" i="4"/>
  <c r="G49" i="6" s="1"/>
  <c r="F49" i="4"/>
  <c r="F49" i="6" s="1"/>
  <c r="D49" i="4"/>
  <c r="D49" i="6" s="1"/>
  <c r="C49" i="4"/>
  <c r="C49" i="6" s="1"/>
  <c r="G48" i="4"/>
  <c r="G48" i="6" s="1"/>
  <c r="F48" i="4"/>
  <c r="F48" i="6" s="1"/>
  <c r="E48" i="4"/>
  <c r="E48" i="6" s="1"/>
  <c r="D48" i="4"/>
  <c r="D48" i="6" s="1"/>
  <c r="C48" i="4"/>
  <c r="C48" i="6" s="1"/>
  <c r="G47" i="4"/>
  <c r="G47" i="6" s="1"/>
  <c r="F47" i="4"/>
  <c r="F47" i="6" s="1"/>
  <c r="E47" i="4"/>
  <c r="E47" i="6" s="1"/>
  <c r="D47" i="4"/>
  <c r="D47" i="6" s="1"/>
  <c r="G46" i="4"/>
  <c r="G46" i="6" s="1"/>
  <c r="F46" i="4"/>
  <c r="F46" i="6" s="1"/>
  <c r="E46" i="4"/>
  <c r="E46" i="6" s="1"/>
  <c r="D46" i="4"/>
  <c r="D46" i="6" s="1"/>
  <c r="C46" i="4"/>
  <c r="C46" i="6" s="1"/>
  <c r="G45" i="4"/>
  <c r="G45" i="6" s="1"/>
  <c r="F45" i="4"/>
  <c r="F45" i="6" s="1"/>
  <c r="E45" i="4"/>
  <c r="E45" i="6" s="1"/>
  <c r="D45" i="4"/>
  <c r="D45" i="6" s="1"/>
  <c r="C45" i="4"/>
  <c r="C45" i="6" s="1"/>
  <c r="G44" i="4"/>
  <c r="G44" i="6" s="1"/>
  <c r="E44" i="4"/>
  <c r="E44" i="6" s="1"/>
  <c r="D44" i="4"/>
  <c r="D44" i="6" s="1"/>
  <c r="C44" i="4"/>
  <c r="C44" i="6" s="1"/>
  <c r="G43" i="4"/>
  <c r="G43" i="6" s="1"/>
  <c r="F43" i="4"/>
  <c r="F43" i="6" s="1"/>
  <c r="E43" i="4"/>
  <c r="E43" i="6" s="1"/>
  <c r="D43" i="4"/>
  <c r="D43" i="6" s="1"/>
  <c r="C43" i="4"/>
  <c r="C43" i="6" s="1"/>
  <c r="G42" i="4"/>
  <c r="G42" i="6" s="1"/>
  <c r="F42" i="4"/>
  <c r="F42" i="6" s="1"/>
  <c r="E42" i="4"/>
  <c r="E42" i="6" s="1"/>
  <c r="C42" i="4"/>
  <c r="C42" i="6" s="1"/>
  <c r="G41" i="4"/>
  <c r="G41" i="6" s="1"/>
  <c r="F41" i="4"/>
  <c r="F41" i="6" s="1"/>
  <c r="E41" i="4"/>
  <c r="E41" i="6" s="1"/>
  <c r="D41" i="4"/>
  <c r="D41" i="6" s="1"/>
  <c r="C41" i="4"/>
  <c r="C41" i="6" s="1"/>
  <c r="G40" i="4"/>
  <c r="G40" i="6" s="1"/>
  <c r="F40" i="4"/>
  <c r="F40" i="6" s="1"/>
  <c r="E40" i="4"/>
  <c r="E40" i="6" s="1"/>
  <c r="D40" i="4"/>
  <c r="D40" i="6" s="1"/>
  <c r="C40" i="4"/>
  <c r="C40" i="6" s="1"/>
  <c r="F39" i="4"/>
  <c r="F39" i="6" s="1"/>
  <c r="E39" i="4"/>
  <c r="E39" i="6" s="1"/>
  <c r="D39" i="4"/>
  <c r="D39" i="6" s="1"/>
  <c r="C39" i="4"/>
  <c r="C39" i="6" s="1"/>
  <c r="G38" i="4"/>
  <c r="G38" i="6" s="1"/>
  <c r="F38" i="4"/>
  <c r="F38" i="6" s="1"/>
  <c r="E38" i="4"/>
  <c r="E38" i="6" s="1"/>
  <c r="D38" i="4"/>
  <c r="D38" i="6" s="1"/>
  <c r="C38" i="4"/>
  <c r="C38" i="6" s="1"/>
  <c r="G37" i="4"/>
  <c r="G37" i="6" s="1"/>
  <c r="F37" i="4"/>
  <c r="F37" i="6" s="1"/>
  <c r="D37" i="4"/>
  <c r="D37" i="6" s="1"/>
  <c r="C37" i="4"/>
  <c r="C37" i="6" s="1"/>
  <c r="G36" i="4"/>
  <c r="G36" i="6" s="1"/>
  <c r="F36" i="4"/>
  <c r="F36" i="6" s="1"/>
  <c r="E36" i="4"/>
  <c r="E36" i="6" s="1"/>
  <c r="D36" i="4"/>
  <c r="D36" i="6" s="1"/>
  <c r="C36" i="4"/>
  <c r="C36" i="6" s="1"/>
  <c r="G35" i="4"/>
  <c r="G35" i="6" s="1"/>
  <c r="F35" i="4"/>
  <c r="F35" i="6" s="1"/>
  <c r="E35" i="4"/>
  <c r="E35" i="6" s="1"/>
  <c r="D35" i="4"/>
  <c r="D35" i="6" s="1"/>
  <c r="G34" i="4"/>
  <c r="G34" i="6" s="1"/>
  <c r="F34" i="4"/>
  <c r="F34" i="6" s="1"/>
  <c r="E34" i="4"/>
  <c r="E34" i="6" s="1"/>
  <c r="D34" i="4"/>
  <c r="D34" i="6" s="1"/>
  <c r="C34" i="4"/>
  <c r="C34" i="6" s="1"/>
  <c r="G33" i="4"/>
  <c r="G33" i="6" s="1"/>
  <c r="F33" i="4"/>
  <c r="F33" i="6" s="1"/>
  <c r="E33" i="4"/>
  <c r="E33" i="6" s="1"/>
  <c r="D33" i="4"/>
  <c r="D33" i="6" s="1"/>
  <c r="C33" i="4"/>
  <c r="C33" i="6" s="1"/>
  <c r="G32" i="4"/>
  <c r="G32" i="6" s="1"/>
  <c r="E32" i="4"/>
  <c r="E32" i="6" s="1"/>
  <c r="D32" i="4"/>
  <c r="D32" i="6" s="1"/>
  <c r="C32" i="4"/>
  <c r="C32" i="6" s="1"/>
  <c r="G31" i="4"/>
  <c r="G31" i="6" s="1"/>
  <c r="F31" i="4"/>
  <c r="F31" i="6" s="1"/>
  <c r="E31" i="4"/>
  <c r="E31" i="6" s="1"/>
  <c r="D31" i="4"/>
  <c r="D31" i="6" s="1"/>
  <c r="C31" i="4"/>
  <c r="C31" i="6" s="1"/>
  <c r="G30" i="4"/>
  <c r="G30" i="6" s="1"/>
  <c r="F30" i="4"/>
  <c r="F30" i="6" s="1"/>
  <c r="E30" i="4"/>
  <c r="E30" i="6" s="1"/>
  <c r="C30" i="4"/>
  <c r="C30" i="6" s="1"/>
  <c r="G29" i="4"/>
  <c r="G29" i="6" s="1"/>
  <c r="F29" i="4"/>
  <c r="F29" i="6" s="1"/>
  <c r="E29" i="4"/>
  <c r="E29" i="6" s="1"/>
  <c r="D29" i="4"/>
  <c r="D29" i="6" s="1"/>
  <c r="C29" i="4"/>
  <c r="C29" i="6" s="1"/>
  <c r="G28" i="4"/>
  <c r="G28" i="6" s="1"/>
  <c r="F28" i="4"/>
  <c r="F28" i="6" s="1"/>
  <c r="E28" i="4"/>
  <c r="E28" i="6" s="1"/>
  <c r="D28" i="4"/>
  <c r="D28" i="6" s="1"/>
  <c r="C28" i="4"/>
  <c r="C28" i="6" s="1"/>
  <c r="F27" i="4"/>
  <c r="F27" i="6" s="1"/>
  <c r="E27" i="4"/>
  <c r="E27" i="6" s="1"/>
  <c r="D27" i="4"/>
  <c r="D27" i="6" s="1"/>
  <c r="C27" i="4"/>
  <c r="C27" i="6" s="1"/>
  <c r="G26" i="4"/>
  <c r="G26" i="6" s="1"/>
  <c r="F26" i="4"/>
  <c r="F26" i="6" s="1"/>
  <c r="E26" i="4"/>
  <c r="E26" i="6" s="1"/>
  <c r="D26" i="4"/>
  <c r="D26" i="6" s="1"/>
  <c r="C26" i="4"/>
  <c r="C26" i="6" s="1"/>
  <c r="G25" i="4"/>
  <c r="G25" i="6" s="1"/>
  <c r="F25" i="4"/>
  <c r="F25" i="6" s="1"/>
  <c r="D25" i="4"/>
  <c r="D25" i="6" s="1"/>
  <c r="C25" i="4"/>
  <c r="C25" i="6" s="1"/>
  <c r="G24" i="4"/>
  <c r="G24" i="6" s="1"/>
  <c r="F24" i="4"/>
  <c r="F24" i="6" s="1"/>
  <c r="E24" i="4"/>
  <c r="E24" i="6" s="1"/>
  <c r="D24" i="4"/>
  <c r="D24" i="6" s="1"/>
  <c r="C24" i="4"/>
  <c r="C24" i="6" s="1"/>
  <c r="G23" i="4"/>
  <c r="G23" i="6" s="1"/>
  <c r="F23" i="4"/>
  <c r="F23" i="6" s="1"/>
  <c r="E23" i="4"/>
  <c r="E23" i="6" s="1"/>
  <c r="D23" i="4"/>
  <c r="D23" i="6" s="1"/>
  <c r="G22" i="4"/>
  <c r="G22" i="6" s="1"/>
  <c r="F22" i="4"/>
  <c r="F22" i="6" s="1"/>
  <c r="E22" i="4"/>
  <c r="E22" i="6" s="1"/>
  <c r="D22" i="4"/>
  <c r="D22" i="6" s="1"/>
  <c r="C22" i="4"/>
  <c r="C22" i="6" s="1"/>
  <c r="G21" i="4"/>
  <c r="G21" i="6" s="1"/>
  <c r="F21" i="4"/>
  <c r="F21" i="6" s="1"/>
  <c r="E21" i="4"/>
  <c r="E21" i="6" s="1"/>
  <c r="D21" i="4"/>
  <c r="D21" i="6" s="1"/>
  <c r="C21" i="4"/>
  <c r="C21" i="6" s="1"/>
  <c r="G20" i="4"/>
  <c r="G20" i="6" s="1"/>
  <c r="E20" i="4"/>
  <c r="E20" i="6" s="1"/>
  <c r="D20" i="4"/>
  <c r="D20" i="6" s="1"/>
  <c r="C20" i="4"/>
  <c r="C20" i="6" s="1"/>
  <c r="G19" i="4"/>
  <c r="G19" i="6" s="1"/>
  <c r="F19" i="4"/>
  <c r="F19" i="6" s="1"/>
  <c r="E19" i="4"/>
  <c r="E19" i="6" s="1"/>
  <c r="D19" i="4"/>
  <c r="D19" i="6" s="1"/>
  <c r="C19" i="4"/>
  <c r="C19" i="6" s="1"/>
  <c r="G18" i="4"/>
  <c r="G18" i="6" s="1"/>
  <c r="F18" i="4"/>
  <c r="F18" i="6" s="1"/>
  <c r="E18" i="4"/>
  <c r="E18" i="6" s="1"/>
  <c r="C18" i="4"/>
  <c r="C18" i="6" s="1"/>
  <c r="G17" i="4"/>
  <c r="G17" i="6" s="1"/>
  <c r="F17" i="4"/>
  <c r="F17" i="6" s="1"/>
  <c r="E17" i="4"/>
  <c r="E17" i="6" s="1"/>
  <c r="D17" i="4"/>
  <c r="D17" i="6" s="1"/>
  <c r="C17" i="4"/>
  <c r="C17" i="6" s="1"/>
  <c r="G16" i="4"/>
  <c r="G16" i="6" s="1"/>
  <c r="F16" i="4"/>
  <c r="F16" i="6" s="1"/>
  <c r="E16" i="4"/>
  <c r="E16" i="6" s="1"/>
  <c r="D16" i="4"/>
  <c r="D16" i="6" s="1"/>
  <c r="C16" i="4"/>
  <c r="C16" i="6" s="1"/>
  <c r="F15" i="4"/>
  <c r="F15" i="6" s="1"/>
  <c r="E15" i="4"/>
  <c r="E15" i="6" s="1"/>
  <c r="D15" i="4"/>
  <c r="D15" i="6" s="1"/>
  <c r="C15" i="4"/>
  <c r="G14" i="4"/>
  <c r="G14" i="6" s="1"/>
  <c r="F14" i="4"/>
  <c r="F14" i="6" s="1"/>
  <c r="E14" i="4"/>
  <c r="E14" i="6" s="1"/>
  <c r="D14" i="4"/>
  <c r="D14" i="6" s="1"/>
  <c r="C14" i="4"/>
  <c r="G13" i="4"/>
  <c r="G13" i="6" s="1"/>
  <c r="F13" i="4"/>
  <c r="F13" i="6" s="1"/>
  <c r="D13" i="4"/>
  <c r="D13" i="6" s="1"/>
  <c r="G12" i="4"/>
  <c r="G12" i="6" s="1"/>
  <c r="F12" i="4"/>
  <c r="F12" i="6" s="1"/>
  <c r="E12" i="4"/>
  <c r="E12" i="6" s="1"/>
  <c r="D12" i="4"/>
  <c r="D12" i="6" s="1"/>
  <c r="C12" i="4"/>
  <c r="G11" i="4"/>
  <c r="G11" i="6" s="1"/>
  <c r="F11" i="4"/>
  <c r="F11" i="6" s="1"/>
  <c r="E11" i="4"/>
  <c r="E11" i="6" s="1"/>
  <c r="D11" i="4"/>
  <c r="D11" i="6" s="1"/>
  <c r="G10" i="4"/>
  <c r="G10" i="6" s="1"/>
  <c r="F10" i="4"/>
  <c r="F10" i="6" s="1"/>
  <c r="E10" i="4"/>
  <c r="E10" i="6" s="1"/>
  <c r="D10" i="4"/>
  <c r="D10" i="6" s="1"/>
  <c r="C10" i="4"/>
  <c r="G9" i="4"/>
  <c r="G9" i="6" s="1"/>
  <c r="F9" i="4"/>
  <c r="F9" i="6" s="1"/>
  <c r="E9" i="4"/>
  <c r="D9" i="4"/>
  <c r="D9" i="6" s="1"/>
  <c r="C9" i="4"/>
  <c r="G8" i="4"/>
  <c r="G8" i="6" s="1"/>
  <c r="E8" i="4"/>
  <c r="E8" i="6" s="1"/>
  <c r="G108" i="8"/>
  <c r="F108" i="8"/>
  <c r="E108" i="8"/>
  <c r="D108" i="8"/>
  <c r="C108" i="8"/>
  <c r="G107" i="8"/>
  <c r="F107" i="8"/>
  <c r="E107" i="8"/>
  <c r="D107" i="8"/>
  <c r="C107" i="8"/>
  <c r="G106" i="8"/>
  <c r="F106" i="8"/>
  <c r="E106" i="8"/>
  <c r="D106" i="8"/>
  <c r="C106" i="8"/>
  <c r="G105" i="8"/>
  <c r="F105" i="8"/>
  <c r="E105" i="8"/>
  <c r="D105" i="8"/>
  <c r="C105" i="8"/>
  <c r="G104" i="8"/>
  <c r="F104" i="8"/>
  <c r="E104" i="8"/>
  <c r="D104" i="8"/>
  <c r="C104" i="8"/>
  <c r="G103" i="8"/>
  <c r="F103" i="8"/>
  <c r="E103" i="8"/>
  <c r="D103" i="8"/>
  <c r="C103" i="8"/>
  <c r="G102" i="8"/>
  <c r="F102" i="8"/>
  <c r="E102" i="8"/>
  <c r="D102" i="8"/>
  <c r="C102" i="8"/>
  <c r="G101" i="8"/>
  <c r="F101" i="8"/>
  <c r="E101" i="8"/>
  <c r="D101" i="8"/>
  <c r="C101" i="8"/>
  <c r="G100" i="8"/>
  <c r="F100" i="8"/>
  <c r="E100" i="8"/>
  <c r="D100" i="8"/>
  <c r="C100" i="8"/>
  <c r="G99" i="8"/>
  <c r="F99" i="8"/>
  <c r="E99" i="8"/>
  <c r="D99" i="8"/>
  <c r="C99" i="8"/>
  <c r="G98" i="8"/>
  <c r="F98" i="8"/>
  <c r="E98" i="8"/>
  <c r="D98" i="8"/>
  <c r="C98" i="8"/>
  <c r="G97" i="8"/>
  <c r="F97" i="8"/>
  <c r="E97" i="8"/>
  <c r="D97" i="8"/>
  <c r="C97" i="8"/>
  <c r="G96" i="8"/>
  <c r="F96" i="8"/>
  <c r="E96" i="8"/>
  <c r="D96" i="8"/>
  <c r="C96" i="8"/>
  <c r="G95" i="8"/>
  <c r="F95" i="8"/>
  <c r="E95" i="8"/>
  <c r="D95" i="8"/>
  <c r="C95" i="8"/>
  <c r="G94" i="8"/>
  <c r="F94" i="8"/>
  <c r="E94" i="8"/>
  <c r="D94" i="8"/>
  <c r="C94" i="8"/>
  <c r="G93" i="8"/>
  <c r="F93" i="8"/>
  <c r="E93" i="8"/>
  <c r="D93" i="8"/>
  <c r="C93" i="8"/>
  <c r="G92" i="8"/>
  <c r="F92" i="8"/>
  <c r="E92" i="8"/>
  <c r="D92" i="8"/>
  <c r="C92" i="8"/>
  <c r="G91" i="8"/>
  <c r="F91" i="8"/>
  <c r="E91" i="8"/>
  <c r="D91" i="8"/>
  <c r="C91" i="8"/>
  <c r="G90" i="8"/>
  <c r="F90" i="8"/>
  <c r="E90" i="8"/>
  <c r="D90" i="8"/>
  <c r="C90" i="8"/>
  <c r="G89" i="8"/>
  <c r="F89" i="8"/>
  <c r="E89" i="8"/>
  <c r="D89" i="8"/>
  <c r="C89" i="8"/>
  <c r="G88" i="8"/>
  <c r="F88" i="8"/>
  <c r="E88" i="8"/>
  <c r="D88" i="8"/>
  <c r="C88" i="8"/>
  <c r="G87" i="8"/>
  <c r="F87" i="8"/>
  <c r="E87" i="8"/>
  <c r="D87" i="8"/>
  <c r="C87" i="8"/>
  <c r="G86" i="8"/>
  <c r="F86" i="8"/>
  <c r="E86" i="8"/>
  <c r="D86" i="8"/>
  <c r="C86" i="8"/>
  <c r="G85" i="8"/>
  <c r="F85" i="8"/>
  <c r="E85" i="8"/>
  <c r="D85" i="8"/>
  <c r="C85" i="8"/>
  <c r="G84" i="8"/>
  <c r="F84" i="8"/>
  <c r="E84" i="8"/>
  <c r="D84" i="8"/>
  <c r="C84" i="8"/>
  <c r="G83" i="8"/>
  <c r="F83" i="8"/>
  <c r="E83" i="8"/>
  <c r="D83" i="8"/>
  <c r="C83" i="8"/>
  <c r="G82" i="8"/>
  <c r="F82" i="8"/>
  <c r="E82" i="8"/>
  <c r="D82" i="8"/>
  <c r="C82" i="8"/>
  <c r="G81" i="8"/>
  <c r="F81" i="8"/>
  <c r="E81" i="8"/>
  <c r="D81" i="8"/>
  <c r="C81" i="8"/>
  <c r="G80" i="8"/>
  <c r="F80" i="8"/>
  <c r="E80" i="8"/>
  <c r="D80" i="8"/>
  <c r="C80" i="8"/>
  <c r="G79" i="8"/>
  <c r="F79" i="8"/>
  <c r="E79" i="8"/>
  <c r="D79" i="8"/>
  <c r="C79" i="8"/>
  <c r="G78" i="8"/>
  <c r="F78" i="8"/>
  <c r="E78" i="8"/>
  <c r="D78" i="8"/>
  <c r="C78" i="8"/>
  <c r="G77" i="8"/>
  <c r="F77" i="8"/>
  <c r="E77" i="8"/>
  <c r="D77" i="8"/>
  <c r="C77" i="8"/>
  <c r="G76" i="8"/>
  <c r="F76" i="8"/>
  <c r="E76" i="8"/>
  <c r="D76" i="8"/>
  <c r="C76" i="8"/>
  <c r="G75" i="8"/>
  <c r="F75" i="8"/>
  <c r="E75" i="8"/>
  <c r="D75" i="8"/>
  <c r="C75" i="8"/>
  <c r="G74" i="8"/>
  <c r="F74" i="8"/>
  <c r="E74" i="8"/>
  <c r="D74" i="8"/>
  <c r="C74" i="8"/>
  <c r="G73" i="8"/>
  <c r="F73" i="8"/>
  <c r="E73" i="8"/>
  <c r="D73" i="8"/>
  <c r="C73" i="8"/>
  <c r="G72" i="8"/>
  <c r="F72" i="8"/>
  <c r="E72" i="8"/>
  <c r="D72" i="8"/>
  <c r="C72" i="8"/>
  <c r="G71" i="8"/>
  <c r="F71" i="8"/>
  <c r="E71" i="8"/>
  <c r="D71" i="8"/>
  <c r="C71" i="8"/>
  <c r="G70" i="8"/>
  <c r="F70" i="8"/>
  <c r="E70" i="8"/>
  <c r="D70" i="8"/>
  <c r="C70" i="8"/>
  <c r="G69" i="8"/>
  <c r="F69" i="8"/>
  <c r="E69" i="8"/>
  <c r="D69" i="8"/>
  <c r="C69" i="8"/>
  <c r="G68" i="8"/>
  <c r="F68" i="8"/>
  <c r="E68" i="8"/>
  <c r="D68" i="8"/>
  <c r="C68" i="8"/>
  <c r="G67" i="8"/>
  <c r="F67" i="8"/>
  <c r="E67" i="8"/>
  <c r="D67" i="8"/>
  <c r="C67" i="8"/>
  <c r="G66" i="8"/>
  <c r="F66" i="8"/>
  <c r="E66" i="8"/>
  <c r="D66" i="8"/>
  <c r="C66" i="8"/>
  <c r="G65" i="8"/>
  <c r="F65" i="8"/>
  <c r="E65" i="8"/>
  <c r="D65" i="8"/>
  <c r="C65" i="8"/>
  <c r="G64" i="8"/>
  <c r="F64" i="8"/>
  <c r="E64" i="8"/>
  <c r="D64" i="8"/>
  <c r="C64" i="8"/>
  <c r="G63" i="8"/>
  <c r="F63" i="8"/>
  <c r="E63" i="8"/>
  <c r="D63" i="8"/>
  <c r="C63" i="8"/>
  <c r="G62" i="8"/>
  <c r="F62" i="8"/>
  <c r="E62" i="8"/>
  <c r="D62" i="8"/>
  <c r="C62" i="8"/>
  <c r="C7" i="6" s="1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G55" i="8"/>
  <c r="F55" i="8"/>
  <c r="E55" i="8"/>
  <c r="D55" i="8"/>
  <c r="C55" i="8"/>
  <c r="G54" i="8"/>
  <c r="F54" i="8"/>
  <c r="E54" i="8"/>
  <c r="D54" i="8"/>
  <c r="C54" i="8"/>
  <c r="G53" i="8"/>
  <c r="F53" i="8"/>
  <c r="E53" i="8"/>
  <c r="D53" i="8"/>
  <c r="C53" i="8"/>
  <c r="G52" i="8"/>
  <c r="F52" i="8"/>
  <c r="E52" i="8"/>
  <c r="D52" i="8"/>
  <c r="C52" i="8"/>
  <c r="G51" i="8"/>
  <c r="F51" i="8"/>
  <c r="E51" i="8"/>
  <c r="D51" i="8"/>
  <c r="C51" i="8"/>
  <c r="G50" i="8"/>
  <c r="F50" i="8"/>
  <c r="E50" i="8"/>
  <c r="D50" i="8"/>
  <c r="C50" i="8"/>
  <c r="G49" i="8"/>
  <c r="F49" i="8"/>
  <c r="E49" i="8"/>
  <c r="D49" i="8"/>
  <c r="C49" i="8"/>
  <c r="G48" i="8"/>
  <c r="F48" i="8"/>
  <c r="E48" i="8"/>
  <c r="D48" i="8"/>
  <c r="C48" i="8"/>
  <c r="G47" i="8"/>
  <c r="F47" i="8"/>
  <c r="E47" i="8"/>
  <c r="D47" i="8"/>
  <c r="C47" i="8"/>
  <c r="G46" i="8"/>
  <c r="F46" i="8"/>
  <c r="E46" i="8"/>
  <c r="D46" i="8"/>
  <c r="C46" i="8"/>
  <c r="G45" i="8"/>
  <c r="F45" i="8"/>
  <c r="E45" i="8"/>
  <c r="D45" i="8"/>
  <c r="C45" i="8"/>
  <c r="G44" i="8"/>
  <c r="F44" i="8"/>
  <c r="E44" i="8"/>
  <c r="D44" i="8"/>
  <c r="C44" i="8"/>
  <c r="G43" i="8"/>
  <c r="F43" i="8"/>
  <c r="E43" i="8"/>
  <c r="D43" i="8"/>
  <c r="C43" i="8"/>
  <c r="G42" i="8"/>
  <c r="F42" i="8"/>
  <c r="E42" i="8"/>
  <c r="D42" i="8"/>
  <c r="C42" i="8"/>
  <c r="G41" i="8"/>
  <c r="F41" i="8"/>
  <c r="E41" i="8"/>
  <c r="D41" i="8"/>
  <c r="C41" i="8"/>
  <c r="G40" i="8"/>
  <c r="F40" i="8"/>
  <c r="E40" i="8"/>
  <c r="D40" i="8"/>
  <c r="C40" i="8"/>
  <c r="G39" i="8"/>
  <c r="F39" i="8"/>
  <c r="E39" i="8"/>
  <c r="D39" i="8"/>
  <c r="C39" i="8"/>
  <c r="G38" i="8"/>
  <c r="F38" i="8"/>
  <c r="E38" i="8"/>
  <c r="D38" i="8"/>
  <c r="C38" i="8"/>
  <c r="G37" i="8"/>
  <c r="F37" i="8"/>
  <c r="E37" i="8"/>
  <c r="D37" i="8"/>
  <c r="C37" i="8"/>
  <c r="G36" i="8"/>
  <c r="F36" i="8"/>
  <c r="E36" i="8"/>
  <c r="D36" i="8"/>
  <c r="C36" i="8"/>
  <c r="G35" i="8"/>
  <c r="F35" i="8"/>
  <c r="E35" i="8"/>
  <c r="D35" i="8"/>
  <c r="C35" i="8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1" i="8"/>
  <c r="F31" i="8"/>
  <c r="E31" i="8"/>
  <c r="D31" i="8"/>
  <c r="C31" i="8"/>
  <c r="G30" i="8"/>
  <c r="F30" i="8"/>
  <c r="E30" i="8"/>
  <c r="D30" i="8"/>
  <c r="C30" i="8"/>
  <c r="G29" i="8"/>
  <c r="F29" i="8"/>
  <c r="E29" i="8"/>
  <c r="D29" i="8"/>
  <c r="C29" i="8"/>
  <c r="G28" i="8"/>
  <c r="F28" i="8"/>
  <c r="E28" i="8"/>
  <c r="D28" i="8"/>
  <c r="C28" i="8"/>
  <c r="G27" i="8"/>
  <c r="F27" i="8"/>
  <c r="E27" i="8"/>
  <c r="D27" i="8"/>
  <c r="C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F20" i="8"/>
  <c r="E20" i="8"/>
  <c r="D20" i="8"/>
  <c r="C20" i="8"/>
  <c r="G19" i="8"/>
  <c r="F19" i="8"/>
  <c r="E19" i="8"/>
  <c r="D19" i="8"/>
  <c r="C19" i="8"/>
  <c r="G18" i="8"/>
  <c r="F18" i="8"/>
  <c r="E18" i="8"/>
  <c r="D18" i="8"/>
  <c r="C18" i="8"/>
  <c r="G17" i="8"/>
  <c r="F17" i="8"/>
  <c r="E17" i="8"/>
  <c r="D17" i="8"/>
  <c r="C17" i="8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A9" i="8"/>
  <c r="C11" i="6" l="1"/>
  <c r="E9" i="6"/>
  <c r="C12" i="6"/>
  <c r="C14" i="6"/>
  <c r="C8" i="6"/>
  <c r="C13" i="6"/>
  <c r="C15" i="6"/>
  <c r="D8" i="6"/>
  <c r="C10" i="6"/>
  <c r="C9" i="6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7" i="6"/>
  <c r="D7" i="4"/>
  <c r="D7" i="6" s="1"/>
  <c r="E7" i="4"/>
  <c r="E7" i="6" s="1"/>
  <c r="F7" i="4"/>
  <c r="F7" i="6" s="1"/>
  <c r="G7" i="4"/>
  <c r="G7" i="6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7" i="3"/>
  <c r="B7" i="4" l="1"/>
  <c r="A7" i="4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B7" i="3"/>
  <c r="A7" i="3"/>
</calcChain>
</file>

<file path=xl/sharedStrings.xml><?xml version="1.0" encoding="utf-8"?>
<sst xmlns="http://schemas.openxmlformats.org/spreadsheetml/2006/main" count="124" uniqueCount="50">
  <si>
    <t>Batch File</t>
  </si>
  <si>
    <t>Instrument</t>
  </si>
  <si>
    <t>File Name</t>
  </si>
  <si>
    <t>Sample Name</t>
  </si>
  <si>
    <t>readout reformat</t>
  </si>
  <si>
    <t>LRB</t>
  </si>
  <si>
    <t>ICV 50 ppm</t>
  </si>
  <si>
    <t>Acephate</t>
  </si>
  <si>
    <t>Acequinocyl</t>
  </si>
  <si>
    <t>Acetamiprid</t>
  </si>
  <si>
    <t>Aldicarb</t>
  </si>
  <si>
    <t>Sample Prep Variables</t>
  </si>
  <si>
    <t>Sample Weight (g)</t>
  </si>
  <si>
    <t>Dilution Factor</t>
  </si>
  <si>
    <t>Extraction Vol. (mL)</t>
  </si>
  <si>
    <t>mg/g</t>
  </si>
  <si>
    <t>Calculation sheet</t>
  </si>
  <si>
    <t>ug/g</t>
  </si>
  <si>
    <t>Abamectin (group)</t>
  </si>
  <si>
    <t>Total Dilution</t>
  </si>
  <si>
    <t>LOQ (ug/g)</t>
  </si>
  <si>
    <t>ng/mL - Readout from Instrument</t>
  </si>
  <si>
    <t>Instrument LOQs (ng/mL)</t>
  </si>
  <si>
    <t>Instrument ULOQs (ng/mL)</t>
  </si>
  <si>
    <t>LFB</t>
  </si>
  <si>
    <t>LFM</t>
  </si>
  <si>
    <t>LFMD</t>
  </si>
  <si>
    <t>CCV</t>
  </si>
  <si>
    <t>AVCV</t>
  </si>
  <si>
    <t>MRL1</t>
  </si>
  <si>
    <t>MRL2</t>
  </si>
  <si>
    <t>QC Results</t>
  </si>
  <si>
    <t>ng/mL - Instrument Readout</t>
  </si>
  <si>
    <t>Data File Name</t>
  </si>
  <si>
    <t>Chlorofenpyr</t>
  </si>
  <si>
    <t>Cyfluthrin (group)</t>
  </si>
  <si>
    <t>Cypermethrin (group)</t>
  </si>
  <si>
    <t>MGK-264 (group</t>
  </si>
  <si>
    <t>Parathion-methyl</t>
  </si>
  <si>
    <t>GCMS-TQ8050 NX</t>
  </si>
  <si>
    <t>Unspiked Sample (for LFM correction)</t>
  </si>
  <si>
    <t>LFM/LFMD RPD Value</t>
  </si>
  <si>
    <t>LFM/LFMD RPD Status</t>
  </si>
  <si>
    <t>LFM Calculations (if subtraction needed from unspiked sample)</t>
  </si>
  <si>
    <t>Total Dilution (mL)</t>
  </si>
  <si>
    <t>Spike Level</t>
  </si>
  <si>
    <t>Unspiked Sample</t>
  </si>
  <si>
    <t>LFM Recovery</t>
  </si>
  <si>
    <t>LFM Status</t>
  </si>
  <si>
    <t>MGK-264 (group)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</si>
</sst>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9" fontId="0" fillId="0" borderId="0" xfId="1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5"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6"/>
  <sheetViews>
    <sheetView workbookViewId="0">
      <selection activeCell="B2" sqref="B2"/>
    </sheetView>
  </sheetViews>
  <sheetFormatPr defaultRowHeight="15" x14ac:dyDescent="0.25"/>
  <cols>
    <col min="1" max="1" width="15" bestFit="1" customWidth="1"/>
    <col min="2" max="2" width="25" customWidth="1"/>
    <col min="3" max="3" width="13.42578125" bestFit="1" customWidth="1"/>
    <col min="4" max="4" width="15.7109375" customWidth="1"/>
    <col min="5" max="5" width="14.7109375" customWidth="1"/>
    <col min="6" max="6" width="14.42578125" customWidth="1"/>
    <col min="7" max="7" width="21.5703125" customWidth="1"/>
    <col min="9" max="9" width="17.28515625" hidden="1" customWidth="1"/>
    <col min="10" max="10" width="11.5703125" hidden="1" customWidth="1"/>
    <col min="11" max="11" width="13.5703125" hidden="1" customWidth="1"/>
    <col min="12" max="13" width="12" hidden="1" customWidth="1"/>
    <col min="14" max="14" width="8.85546875" hidden="1" customWidth="1"/>
  </cols>
  <sheetData>
    <row r="2" spans="1:18" x14ac:dyDescent="0.25">
      <c r="A2" s="1" t="s">
        <v>0</v>
      </c>
      <c r="B2" s="1"/>
    </row>
    <row r="3" spans="1:18" x14ac:dyDescent="0.25">
      <c r="A3" s="1" t="s">
        <v>1</v>
      </c>
      <c r="B3" s="1" t="s">
        <v>39</v>
      </c>
    </row>
    <row r="5" spans="1:18" x14ac:dyDescent="0.25">
      <c r="A5" s="13" t="s">
        <v>33</v>
      </c>
      <c r="B5" s="13" t="s">
        <v>3</v>
      </c>
      <c r="C5" s="12" t="s">
        <v>32</v>
      </c>
      <c r="D5" s="12"/>
      <c r="E5" s="12"/>
      <c r="F5" s="12"/>
      <c r="G5" s="12"/>
      <c r="I5" s="12" t="s">
        <v>4</v>
      </c>
      <c r="J5" s="12"/>
      <c r="K5" s="12"/>
      <c r="L5" s="12"/>
      <c r="M5" s="12"/>
    </row>
    <row r="6" spans="1:18" x14ac:dyDescent="0.25">
      <c r="A6" s="13"/>
      <c r="B6" s="13"/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/>
      <c r="O6" s="1"/>
      <c r="P6" s="1"/>
      <c r="Q6" s="1"/>
      <c r="R6" s="1"/>
    </row>
    <row r="7" spans="1:18" x14ac:dyDescent="0.25">
      <c r="C7" s="6"/>
      <c r="I7">
        <f>IF(C7= "-----", 0,C7)</f>
        <v>0</v>
      </c>
      <c r="J7">
        <f t="shared" ref="J7:M7" si="0">IF(D7= "-----", 0,D7)</f>
        <v>0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8" x14ac:dyDescent="0.25">
      <c r="D8" s="6"/>
      <c r="I8">
        <f t="shared" ref="I8:I53" si="1">IF(C8= "-----", 0,C8)</f>
        <v>0</v>
      </c>
      <c r="J8">
        <f t="shared" ref="J8:J53" si="2">IF(D8= "-----", 0,D8)</f>
        <v>0</v>
      </c>
      <c r="K8">
        <f t="shared" ref="K8:K53" si="3">IF(E8= "-----", 0,E8)</f>
        <v>0</v>
      </c>
      <c r="L8">
        <f t="shared" ref="L8:L53" si="4">IF(F8= "-----", 0,F8)</f>
        <v>0</v>
      </c>
      <c r="M8">
        <f t="shared" ref="M8:M53" si="5">IF(G8= "-----", 0,G8)</f>
        <v>0</v>
      </c>
    </row>
    <row r="9" spans="1:18" x14ac:dyDescent="0.25">
      <c r="E9" s="6"/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8" x14ac:dyDescent="0.25"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</row>
    <row r="11" spans="1:18" x14ac:dyDescent="0.25"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</row>
    <row r="12" spans="1:18" x14ac:dyDescent="0.25"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</row>
    <row r="13" spans="1:18" x14ac:dyDescent="0.25"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</row>
    <row r="14" spans="1:18" x14ac:dyDescent="0.25"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</row>
    <row r="15" spans="1:18" x14ac:dyDescent="0.25"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</row>
    <row r="16" spans="1:18" x14ac:dyDescent="0.25"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</row>
    <row r="17" spans="9:13" x14ac:dyDescent="0.25"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</row>
    <row r="18" spans="9:13" x14ac:dyDescent="0.25"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</row>
    <row r="19" spans="9:13" x14ac:dyDescent="0.25"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</row>
    <row r="20" spans="9:13" x14ac:dyDescent="0.25"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</row>
    <row r="21" spans="9:13" x14ac:dyDescent="0.25"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</row>
    <row r="22" spans="9:13" x14ac:dyDescent="0.25"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</row>
    <row r="23" spans="9:13" x14ac:dyDescent="0.25"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</row>
    <row r="24" spans="9:13" x14ac:dyDescent="0.25"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</row>
    <row r="25" spans="9:13" x14ac:dyDescent="0.25"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9:13" x14ac:dyDescent="0.25"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</row>
    <row r="27" spans="9:13" x14ac:dyDescent="0.25"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</row>
    <row r="28" spans="9:13" x14ac:dyDescent="0.25"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</row>
    <row r="29" spans="9:13" x14ac:dyDescent="0.25"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</row>
    <row r="30" spans="9:13" x14ac:dyDescent="0.25"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</row>
    <row r="31" spans="9:13" x14ac:dyDescent="0.25"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</row>
    <row r="32" spans="9:13" x14ac:dyDescent="0.25"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</row>
    <row r="33" spans="9:13" x14ac:dyDescent="0.25"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</row>
    <row r="34" spans="9:13" x14ac:dyDescent="0.25"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</row>
    <row r="35" spans="9:13" x14ac:dyDescent="0.25"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</row>
    <row r="36" spans="9:13" x14ac:dyDescent="0.25"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</row>
    <row r="37" spans="9:13" x14ac:dyDescent="0.25"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</row>
    <row r="38" spans="9:13" x14ac:dyDescent="0.25"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</row>
    <row r="39" spans="9:13" x14ac:dyDescent="0.25"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</row>
    <row r="40" spans="9:13" x14ac:dyDescent="0.25"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</row>
    <row r="41" spans="9:13" x14ac:dyDescent="0.25"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</row>
    <row r="42" spans="9:13" x14ac:dyDescent="0.25"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</row>
    <row r="43" spans="9:13" x14ac:dyDescent="0.25"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</row>
    <row r="44" spans="9:13" x14ac:dyDescent="0.25"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</row>
    <row r="45" spans="9:13" x14ac:dyDescent="0.25"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</row>
    <row r="46" spans="9:13" x14ac:dyDescent="0.25"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</row>
    <row r="47" spans="9:13" x14ac:dyDescent="0.25"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</row>
    <row r="48" spans="9:13" x14ac:dyDescent="0.25"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</row>
    <row r="49" spans="3:13" x14ac:dyDescent="0.25"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</row>
    <row r="50" spans="3:13" x14ac:dyDescent="0.25"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</row>
    <row r="51" spans="3:13" x14ac:dyDescent="0.25"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</row>
    <row r="52" spans="3:13" x14ac:dyDescent="0.25"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</row>
    <row r="53" spans="3:13" x14ac:dyDescent="0.25"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</row>
    <row r="55" spans="3:13" x14ac:dyDescent="0.25">
      <c r="C55" s="1"/>
      <c r="D55" s="1"/>
      <c r="E55" s="1"/>
      <c r="F55" s="1"/>
      <c r="G55" s="1"/>
    </row>
    <row r="56" spans="3:13" x14ac:dyDescent="0.25">
      <c r="C56" s="3"/>
      <c r="D56" s="3"/>
      <c r="E56" s="3"/>
      <c r="F56" s="3"/>
      <c r="G56" s="3"/>
    </row>
  </sheetData>
  <mergeCells count="4">
    <mergeCell ref="I5:M5"/>
    <mergeCell ref="A5:A6"/>
    <mergeCell ref="B5:B6"/>
    <mergeCell ref="C5:G5"/>
  </mergeCells>
  <conditionalFormatting sqref="A7:G54">
    <cfRule type="expression" dxfId="24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opLeftCell="A11" workbookViewId="0">
      <selection activeCell="B2" sqref="B2"/>
    </sheetView>
  </sheetViews>
  <sheetFormatPr defaultRowHeight="15" x14ac:dyDescent="0.25"/>
  <cols>
    <col min="1" max="1" width="16" customWidth="1"/>
    <col min="2" max="2" width="34" bestFit="1" customWidth="1"/>
    <col min="3" max="3" width="17.140625" bestFit="1" customWidth="1"/>
    <col min="4" max="4" width="17.28515625" bestFit="1" customWidth="1"/>
    <col min="5" max="5" width="20.28515625" customWidth="1"/>
    <col min="6" max="6" width="16.5703125" bestFit="1" customWidth="1"/>
    <col min="7" max="7" width="20" bestFit="1" customWidth="1"/>
    <col min="8" max="8" width="15.140625" bestFit="1" customWidth="1"/>
    <col min="9" max="9" width="16.28515625" bestFit="1" customWidth="1"/>
  </cols>
  <sheetData>
    <row r="2" spans="1:7" x14ac:dyDescent="0.25">
      <c r="A2" s="1" t="s">
        <v>0</v>
      </c>
      <c r="B2" s="1">
        <f>'Instrument Data'!B2</f>
        <v>0</v>
      </c>
    </row>
    <row r="3" spans="1:7" x14ac:dyDescent="0.25">
      <c r="A3" s="1" t="s">
        <v>1</v>
      </c>
      <c r="B3" s="1" t="s">
        <v>39</v>
      </c>
    </row>
    <row r="5" spans="1:7" x14ac:dyDescent="0.25">
      <c r="C5" s="12" t="s">
        <v>21</v>
      </c>
      <c r="D5" s="12"/>
      <c r="E5" s="12"/>
      <c r="F5" s="12"/>
      <c r="G5" s="12"/>
    </row>
    <row r="6" spans="1:7" x14ac:dyDescent="0.25">
      <c r="A6" s="7" t="s">
        <v>33</v>
      </c>
      <c r="B6" s="7" t="s">
        <v>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</row>
    <row r="7" spans="1:7" x14ac:dyDescent="0.25">
      <c r="B7" t="s">
        <v>5</v>
      </c>
      <c r="C7" s="6"/>
      <c r="D7" s="6"/>
      <c r="E7" s="6"/>
      <c r="F7" s="6"/>
      <c r="G7" s="6"/>
    </row>
    <row r="8" spans="1:7" x14ac:dyDescent="0.25">
      <c r="B8" t="s">
        <v>5</v>
      </c>
      <c r="C8" s="6"/>
      <c r="D8" s="6"/>
      <c r="E8" s="6"/>
      <c r="F8" s="6"/>
      <c r="G8" s="6"/>
    </row>
    <row r="9" spans="1:7" x14ac:dyDescent="0.25">
      <c r="B9" t="s">
        <v>5</v>
      </c>
      <c r="C9" s="6"/>
      <c r="D9" s="6"/>
      <c r="E9" s="6"/>
      <c r="F9" s="6"/>
      <c r="G9" s="6"/>
    </row>
    <row r="10" spans="1:7" x14ac:dyDescent="0.25">
      <c r="A10" s="14"/>
      <c r="B10" t="s">
        <v>5</v>
      </c>
      <c r="C10" s="6"/>
      <c r="D10" s="6"/>
      <c r="E10" s="6"/>
      <c r="F10" s="6"/>
      <c r="G10" s="6"/>
    </row>
    <row r="11" spans="1:7" x14ac:dyDescent="0.25">
      <c r="A11" s="14"/>
      <c r="B11" t="s">
        <v>29</v>
      </c>
      <c r="C11" s="6"/>
      <c r="D11" s="6"/>
      <c r="E11" s="6"/>
      <c r="F11" s="6"/>
      <c r="G11" s="6"/>
    </row>
    <row r="12" spans="1:7" x14ac:dyDescent="0.25">
      <c r="B12" t="s">
        <v>30</v>
      </c>
      <c r="C12" s="6"/>
      <c r="D12" s="6"/>
      <c r="E12" s="6"/>
      <c r="F12" s="6"/>
      <c r="G12" s="6"/>
    </row>
    <row r="13" spans="1:7" x14ac:dyDescent="0.25">
      <c r="B13" t="s">
        <v>24</v>
      </c>
    </row>
    <row r="14" spans="1:7" x14ac:dyDescent="0.25">
      <c r="B14" t="s">
        <v>25</v>
      </c>
    </row>
    <row r="15" spans="1:7" x14ac:dyDescent="0.25">
      <c r="B15" t="s">
        <v>26</v>
      </c>
    </row>
    <row r="16" spans="1:7" x14ac:dyDescent="0.25">
      <c r="B16" t="s">
        <v>6</v>
      </c>
    </row>
    <row r="17" spans="2:7" x14ac:dyDescent="0.25">
      <c r="B17" t="s">
        <v>6</v>
      </c>
    </row>
    <row r="18" spans="2:7" x14ac:dyDescent="0.25">
      <c r="B18" t="s">
        <v>6</v>
      </c>
    </row>
    <row r="19" spans="2:7" x14ac:dyDescent="0.25">
      <c r="B19" t="s">
        <v>6</v>
      </c>
    </row>
    <row r="20" spans="2:7" x14ac:dyDescent="0.25">
      <c r="B20" t="s">
        <v>27</v>
      </c>
    </row>
    <row r="21" spans="2:7" x14ac:dyDescent="0.25">
      <c r="B21" t="s">
        <v>28</v>
      </c>
    </row>
    <row r="22" spans="2:7" x14ac:dyDescent="0.25">
      <c r="B22" t="s">
        <v>40</v>
      </c>
    </row>
    <row r="31" spans="2:7" x14ac:dyDescent="0.25">
      <c r="B31" s="1" t="s">
        <v>31</v>
      </c>
      <c r="C31" s="1" t="s">
        <v>34</v>
      </c>
      <c r="D31" s="1" t="s">
        <v>35</v>
      </c>
      <c r="E31" s="1" t="s">
        <v>36</v>
      </c>
      <c r="F31" s="1" t="s">
        <v>37</v>
      </c>
      <c r="G31" s="1" t="s">
        <v>38</v>
      </c>
    </row>
    <row r="32" spans="2:7" x14ac:dyDescent="0.25">
      <c r="B32" t="str">
        <f>B7</f>
        <v>LRB</v>
      </c>
      <c r="C32" t="str">
        <f>IF(OR(C7&lt;'ug per g LOQ''s'!$C$6,'QC Samples'!C7="-----"),"Pass","Fail")</f>
        <v>Pass</v>
      </c>
      <c r="D32" t="str">
        <f>IF(OR(D7&lt;'ug per g LOQ''s'!$C$6,'QC Samples'!D7="-----"),"Pass","Fail")</f>
        <v>Pass</v>
      </c>
      <c r="E32" t="str">
        <f>IF(OR(E7&lt;'ug per g LOQ''s'!$C$6,'QC Samples'!E7="-----"),"Pass","Fail")</f>
        <v>Pass</v>
      </c>
      <c r="F32" t="str">
        <f>IF(OR(F7&lt;'ug per g LOQ''s'!$C$6,'QC Samples'!F7="-----"),"Pass","Fail")</f>
        <v>Pass</v>
      </c>
      <c r="G32" t="str">
        <f>IF(OR(G7&lt;'ug per g LOQ''s'!$C$6,'QC Samples'!G7="-----"),"Pass","Fail")</f>
        <v>Pass</v>
      </c>
    </row>
    <row r="33" spans="2:7" x14ac:dyDescent="0.25">
      <c r="B33" t="str">
        <f t="shared" ref="B33:B35" si="0">B8</f>
        <v>LRB</v>
      </c>
      <c r="C33" t="str">
        <f>IF(OR(C8&lt;'ug per g LOQ''s'!$C$6,'QC Samples'!C8="-----"),"Pass","Fail")</f>
        <v>Pass</v>
      </c>
      <c r="D33" t="str">
        <f>IF(OR(D8&lt;'ug per g LOQ''s'!$C$6,'QC Samples'!D8="-----"),"Pass","Fail")</f>
        <v>Pass</v>
      </c>
      <c r="E33" t="str">
        <f>IF(OR(E8&lt;'ug per g LOQ''s'!$C$6,'QC Samples'!E8="-----"),"Pass","Fail")</f>
        <v>Pass</v>
      </c>
      <c r="F33" t="str">
        <f>IF(OR(F8&lt;'ug per g LOQ''s'!$C$6,'QC Samples'!F8="-----"),"Pass","Fail")</f>
        <v>Pass</v>
      </c>
      <c r="G33" t="str">
        <f>IF(OR(G8&lt;'ug per g LOQ''s'!$C$6,'QC Samples'!G8="-----"),"Pass","Fail")</f>
        <v>Pass</v>
      </c>
    </row>
    <row r="34" spans="2:7" x14ac:dyDescent="0.25">
      <c r="B34" t="str">
        <f t="shared" si="0"/>
        <v>LRB</v>
      </c>
      <c r="C34" t="str">
        <f>IF(OR(C9&lt;'ug per g LOQ''s'!$C$6,'QC Samples'!C9="-----"),"Pass","Fail")</f>
        <v>Pass</v>
      </c>
      <c r="D34" t="str">
        <f>IF(OR(D9&lt;'ug per g LOQ''s'!$C$6,'QC Samples'!D9="-----"),"Pass","Fail")</f>
        <v>Pass</v>
      </c>
      <c r="E34" t="str">
        <f>IF(OR(E9&lt;'ug per g LOQ''s'!$C$6,'QC Samples'!E9="-----"),"Pass","Fail")</f>
        <v>Pass</v>
      </c>
      <c r="F34" t="str">
        <f>IF(OR(F9&lt;'ug per g LOQ''s'!$C$6,'QC Samples'!F9="-----"),"Pass","Fail")</f>
        <v>Pass</v>
      </c>
      <c r="G34" t="str">
        <f>IF(OR(G9&lt;'ug per g LOQ''s'!$C$6,'QC Samples'!G9="-----"),"Pass","Fail")</f>
        <v>Pass</v>
      </c>
    </row>
    <row r="35" spans="2:7" x14ac:dyDescent="0.25">
      <c r="B35" t="str">
        <f t="shared" si="0"/>
        <v>LRB</v>
      </c>
      <c r="C35" t="str">
        <f>IF(OR(C10&lt;'ug per g LOQ''s'!$C$6,'QC Samples'!C10="-----"),"Pass","Fail")</f>
        <v>Pass</v>
      </c>
      <c r="D35" t="str">
        <f>IF(OR(D10&lt;'ug per g LOQ''s'!$C$6,'QC Samples'!D10="-----"),"Pass","Fail")</f>
        <v>Pass</v>
      </c>
      <c r="E35" t="str">
        <f>IF(OR(E10&lt;'ug per g LOQ''s'!$C$6,'QC Samples'!E10="-----"),"Pass","Fail")</f>
        <v>Pass</v>
      </c>
      <c r="F35" t="str">
        <f>IF(OR(F10&lt;'ug per g LOQ''s'!$C$6,'QC Samples'!F10="-----"),"Pass","Fail")</f>
        <v>Pass</v>
      </c>
      <c r="G35" t="str">
        <f>IF(OR(G10&lt;'ug per g LOQ''s'!$C$6,'QC Samples'!G10="-----"),"Pass","Fail")</f>
        <v>Pass</v>
      </c>
    </row>
    <row r="36" spans="2:7" x14ac:dyDescent="0.25">
      <c r="B36" t="str">
        <f t="shared" ref="B36:B44" si="1">B13</f>
        <v>LFB</v>
      </c>
      <c r="C36" t="str">
        <f>IF(AND(C13&gt;=35,C13&lt;=65),"Pass","Fail")</f>
        <v>Fail</v>
      </c>
      <c r="D36" t="str">
        <f t="shared" ref="D36:G36" si="2">IF(AND(D13&gt;=35,D13&lt;=65),"Pass","Fail")</f>
        <v>Fail</v>
      </c>
      <c r="E36" t="str">
        <f t="shared" si="2"/>
        <v>Fail</v>
      </c>
      <c r="F36" t="str">
        <f t="shared" si="2"/>
        <v>Fail</v>
      </c>
      <c r="G36" t="str">
        <f t="shared" si="2"/>
        <v>Fail</v>
      </c>
    </row>
    <row r="37" spans="2:7" x14ac:dyDescent="0.25">
      <c r="B37" t="str">
        <f t="shared" si="1"/>
        <v>LFM</v>
      </c>
      <c r="C37" t="str">
        <f t="shared" ref="C37:G37" si="3">IF(AND(C14&gt;=35,C14&lt;=65),"Pass","Fail")</f>
        <v>Fail</v>
      </c>
      <c r="D37" t="str">
        <f t="shared" si="3"/>
        <v>Fail</v>
      </c>
      <c r="E37" t="str">
        <f t="shared" si="3"/>
        <v>Fail</v>
      </c>
      <c r="F37" t="str">
        <f t="shared" si="3"/>
        <v>Fail</v>
      </c>
      <c r="G37" t="str">
        <f t="shared" si="3"/>
        <v>Fail</v>
      </c>
    </row>
    <row r="38" spans="2:7" x14ac:dyDescent="0.25">
      <c r="B38" t="str">
        <f t="shared" si="1"/>
        <v>LFMD</v>
      </c>
      <c r="C38" t="str">
        <f t="shared" ref="C38:G38" si="4">IF(AND(C15&gt;=35,C15&lt;=65),"Pass","Fail")</f>
        <v>Fail</v>
      </c>
      <c r="D38" t="str">
        <f t="shared" si="4"/>
        <v>Fail</v>
      </c>
      <c r="E38" t="str">
        <f t="shared" si="4"/>
        <v>Fail</v>
      </c>
      <c r="F38" t="str">
        <f t="shared" si="4"/>
        <v>Fail</v>
      </c>
      <c r="G38" t="str">
        <f t="shared" si="4"/>
        <v>Fail</v>
      </c>
    </row>
    <row r="39" spans="2:7" x14ac:dyDescent="0.25">
      <c r="B39" t="str">
        <f t="shared" si="1"/>
        <v>ICV 50 ppm</v>
      </c>
      <c r="C39" t="str">
        <f t="shared" ref="C39:G39" si="5">IF(AND(C16&gt;=35,C16&lt;=65),"Pass","Fail")</f>
        <v>Fail</v>
      </c>
      <c r="D39" t="str">
        <f t="shared" si="5"/>
        <v>Fail</v>
      </c>
      <c r="E39" t="str">
        <f t="shared" si="5"/>
        <v>Fail</v>
      </c>
      <c r="F39" t="str">
        <f t="shared" si="5"/>
        <v>Fail</v>
      </c>
      <c r="G39" t="str">
        <f t="shared" si="5"/>
        <v>Fail</v>
      </c>
    </row>
    <row r="40" spans="2:7" x14ac:dyDescent="0.25">
      <c r="B40" t="str">
        <f t="shared" si="1"/>
        <v>ICV 50 ppm</v>
      </c>
      <c r="C40" t="str">
        <f t="shared" ref="C40:G40" si="6">IF(AND(C17&gt;=35,C17&lt;=65),"Pass","Fail")</f>
        <v>Fail</v>
      </c>
      <c r="D40" t="str">
        <f t="shared" si="6"/>
        <v>Fail</v>
      </c>
      <c r="E40" t="str">
        <f t="shared" si="6"/>
        <v>Fail</v>
      </c>
      <c r="F40" t="str">
        <f t="shared" si="6"/>
        <v>Fail</v>
      </c>
      <c r="G40" t="str">
        <f t="shared" si="6"/>
        <v>Fail</v>
      </c>
    </row>
    <row r="41" spans="2:7" x14ac:dyDescent="0.25">
      <c r="B41" t="str">
        <f t="shared" si="1"/>
        <v>ICV 50 ppm</v>
      </c>
      <c r="C41" t="str">
        <f t="shared" ref="C41:G41" si="7">IF(AND(C18&gt;=35,C18&lt;=65),"Pass","Fail")</f>
        <v>Fail</v>
      </c>
      <c r="D41" t="str">
        <f t="shared" si="7"/>
        <v>Fail</v>
      </c>
      <c r="E41" t="str">
        <f t="shared" si="7"/>
        <v>Fail</v>
      </c>
      <c r="F41" t="str">
        <f t="shared" si="7"/>
        <v>Fail</v>
      </c>
      <c r="G41" t="str">
        <f t="shared" si="7"/>
        <v>Fail</v>
      </c>
    </row>
    <row r="42" spans="2:7" x14ac:dyDescent="0.25">
      <c r="B42" t="str">
        <f t="shared" si="1"/>
        <v>ICV 50 ppm</v>
      </c>
      <c r="C42" t="str">
        <f t="shared" ref="C42:G42" si="8">IF(AND(C19&gt;=35,C19&lt;=65),"Pass","Fail")</f>
        <v>Fail</v>
      </c>
      <c r="D42" t="str">
        <f t="shared" si="8"/>
        <v>Fail</v>
      </c>
      <c r="E42" t="str">
        <f t="shared" si="8"/>
        <v>Fail</v>
      </c>
      <c r="F42" t="str">
        <f t="shared" si="8"/>
        <v>Fail</v>
      </c>
      <c r="G42" t="str">
        <f t="shared" si="8"/>
        <v>Fail</v>
      </c>
    </row>
    <row r="43" spans="2:7" x14ac:dyDescent="0.25">
      <c r="B43" t="str">
        <f t="shared" si="1"/>
        <v>CCV</v>
      </c>
      <c r="C43" t="str">
        <f t="shared" ref="C43:G44" si="9">IF(AND(C20&gt;=35,C20&lt;=65),"Pass","Fail")</f>
        <v>Fail</v>
      </c>
      <c r="D43" t="str">
        <f t="shared" si="9"/>
        <v>Fail</v>
      </c>
      <c r="E43" t="str">
        <f t="shared" si="9"/>
        <v>Fail</v>
      </c>
      <c r="F43" t="str">
        <f t="shared" si="9"/>
        <v>Fail</v>
      </c>
      <c r="G43" t="str">
        <f t="shared" si="9"/>
        <v>Fail</v>
      </c>
    </row>
    <row r="44" spans="2:7" x14ac:dyDescent="0.25">
      <c r="B44" t="str">
        <f t="shared" si="1"/>
        <v>AVCV</v>
      </c>
      <c r="C44" t="str">
        <f>IF(AND(C21&gt;=35,C21&lt;=65),"Pass","Fail")</f>
        <v>Fail</v>
      </c>
      <c r="D44" t="str">
        <f t="shared" si="9"/>
        <v>Fail</v>
      </c>
      <c r="E44" t="str">
        <f t="shared" si="9"/>
        <v>Fail</v>
      </c>
      <c r="F44" t="str">
        <f t="shared" si="9"/>
        <v>Fail</v>
      </c>
      <c r="G44" t="str">
        <f t="shared" si="9"/>
        <v>Fail</v>
      </c>
    </row>
    <row r="45" spans="2:7" x14ac:dyDescent="0.25">
      <c r="B45" t="s">
        <v>41</v>
      </c>
      <c r="C45" s="10" t="e">
        <f>ABS(C14-C15)/AVERAGE(C14:C15)</f>
        <v>#DIV/0!</v>
      </c>
      <c r="D45" s="10" t="e">
        <f t="shared" ref="D45:G45" si="10">ABS(D14-D15)/AVERAGE(D14:D15)</f>
        <v>#DIV/0!</v>
      </c>
      <c r="E45" s="10" t="e">
        <f t="shared" si="10"/>
        <v>#DIV/0!</v>
      </c>
      <c r="F45" s="10" t="e">
        <f t="shared" si="10"/>
        <v>#DIV/0!</v>
      </c>
      <c r="G45" s="10" t="e">
        <f t="shared" si="10"/>
        <v>#DIV/0!</v>
      </c>
    </row>
    <row r="46" spans="2:7" x14ac:dyDescent="0.25">
      <c r="B46" t="s">
        <v>42</v>
      </c>
      <c r="C46" t="e">
        <f>IF(C45&lt;20%,"Pass","Fail")</f>
        <v>#DIV/0!</v>
      </c>
      <c r="D46" t="e">
        <f t="shared" ref="D46:G46" si="11">IF(D45&lt;20%,"Pass","Fail")</f>
        <v>#DIV/0!</v>
      </c>
      <c r="E46" t="e">
        <f t="shared" si="11"/>
        <v>#DIV/0!</v>
      </c>
      <c r="F46" t="e">
        <f t="shared" si="11"/>
        <v>#DIV/0!</v>
      </c>
      <c r="G46" t="e">
        <f t="shared" si="11"/>
        <v>#DIV/0!</v>
      </c>
    </row>
    <row r="48" spans="2:7" x14ac:dyDescent="0.25">
      <c r="B48" s="1" t="s">
        <v>43</v>
      </c>
    </row>
    <row r="49" spans="2:10" x14ac:dyDescent="0.25">
      <c r="E49" s="1" t="s">
        <v>34</v>
      </c>
      <c r="F49" s="1" t="s">
        <v>35</v>
      </c>
      <c r="G49" s="1" t="s">
        <v>36</v>
      </c>
      <c r="H49" s="1" t="s">
        <v>37</v>
      </c>
      <c r="I49" s="1" t="s">
        <v>38</v>
      </c>
    </row>
    <row r="50" spans="2:10" x14ac:dyDescent="0.25">
      <c r="C50" s="4" t="s">
        <v>12</v>
      </c>
      <c r="D50" t="s">
        <v>44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</row>
    <row r="51" spans="2:10" x14ac:dyDescent="0.25">
      <c r="B51" t="s">
        <v>25</v>
      </c>
      <c r="C51">
        <v>1</v>
      </c>
      <c r="D51">
        <v>50</v>
      </c>
      <c r="E51">
        <f>(C15*$D51/1000)/$C51</f>
        <v>0</v>
      </c>
      <c r="F51">
        <f t="shared" ref="F51:I51" si="12">(D15*$D51/1000)/$C51</f>
        <v>0</v>
      </c>
      <c r="G51">
        <f t="shared" si="12"/>
        <v>0</v>
      </c>
      <c r="H51">
        <f t="shared" si="12"/>
        <v>0</v>
      </c>
      <c r="I51">
        <f t="shared" si="12"/>
        <v>0</v>
      </c>
    </row>
    <row r="52" spans="2:10" x14ac:dyDescent="0.25">
      <c r="B52" t="s">
        <v>45</v>
      </c>
      <c r="C52">
        <v>1</v>
      </c>
      <c r="D52">
        <v>50</v>
      </c>
      <c r="E52">
        <f>(50*$D52/1000)/$C52</f>
        <v>2.5</v>
      </c>
      <c r="F52">
        <f t="shared" ref="F52:I52" si="13">(50*$D52/1000)/$C52</f>
        <v>2.5</v>
      </c>
      <c r="G52">
        <f t="shared" si="13"/>
        <v>2.5</v>
      </c>
      <c r="H52">
        <f t="shared" si="13"/>
        <v>2.5</v>
      </c>
      <c r="I52">
        <f t="shared" si="13"/>
        <v>2.5</v>
      </c>
    </row>
    <row r="53" spans="2:10" x14ac:dyDescent="0.25">
      <c r="B53" t="s">
        <v>46</v>
      </c>
      <c r="C53">
        <v>1</v>
      </c>
      <c r="D53">
        <v>50</v>
      </c>
      <c r="E53">
        <f>(C22*$D53/1000)/$C53</f>
        <v>0</v>
      </c>
      <c r="F53">
        <f t="shared" ref="F53:I53" si="14">(D22*$D53/1000)/$C53</f>
        <v>0</v>
      </c>
      <c r="G53">
        <f t="shared" si="14"/>
        <v>0</v>
      </c>
      <c r="H53">
        <f t="shared" si="14"/>
        <v>0</v>
      </c>
      <c r="I53">
        <f t="shared" si="14"/>
        <v>0</v>
      </c>
    </row>
    <row r="54" spans="2:10" x14ac:dyDescent="0.25">
      <c r="C54" s="12" t="s">
        <v>47</v>
      </c>
      <c r="D54" s="12"/>
      <c r="E54" s="10">
        <f>(E51-E53)/E52</f>
        <v>0</v>
      </c>
      <c r="F54" s="10">
        <f t="shared" ref="F54:I54" si="15">(F51-F53)/F52</f>
        <v>0</v>
      </c>
      <c r="G54" s="10">
        <f t="shared" si="15"/>
        <v>0</v>
      </c>
      <c r="H54" s="10">
        <f t="shared" si="15"/>
        <v>0</v>
      </c>
      <c r="I54" s="10">
        <f t="shared" si="15"/>
        <v>0</v>
      </c>
      <c r="J54" s="10"/>
    </row>
    <row r="55" spans="2:10" x14ac:dyDescent="0.25">
      <c r="C55" s="12" t="s">
        <v>48</v>
      </c>
      <c r="D55" s="12"/>
      <c r="E55" t="str">
        <f>IF(AND(E54&lt;=130%,E54&gt;=70%),"Pass","Fail")</f>
        <v>Fail</v>
      </c>
      <c r="F55" t="str">
        <f t="shared" ref="F55:I55" si="16">IF(AND(F54&lt;=130%,F54&gt;=70%),"Pass","Fail")</f>
        <v>Fail</v>
      </c>
      <c r="G55" t="str">
        <f t="shared" si="16"/>
        <v>Fail</v>
      </c>
      <c r="H55" t="str">
        <f t="shared" si="16"/>
        <v>Fail</v>
      </c>
      <c r="I55" t="str">
        <f t="shared" si="16"/>
        <v>Fail</v>
      </c>
    </row>
  </sheetData>
  <mergeCells count="4">
    <mergeCell ref="C5:G5"/>
    <mergeCell ref="A10:A11"/>
    <mergeCell ref="C54:D54"/>
    <mergeCell ref="C55:D55"/>
  </mergeCells>
  <conditionalFormatting sqref="A6:B6">
    <cfRule type="expression" dxfId="23" priority="16">
      <formula>MOD(ROW(),2)=1</formula>
    </cfRule>
  </conditionalFormatting>
  <conditionalFormatting sqref="B23:G29 B32:B44 C7:G22">
    <cfRule type="expression" dxfId="22" priority="15">
      <formula>MOD(ROW(),2)=1</formula>
    </cfRule>
  </conditionalFormatting>
  <conditionalFormatting sqref="B7:B22">
    <cfRule type="expression" dxfId="21" priority="14">
      <formula>MOD(ROW(),2)=1</formula>
    </cfRule>
  </conditionalFormatting>
  <conditionalFormatting sqref="B31:B44">
    <cfRule type="containsText" dxfId="20" priority="12" operator="containsText" text="Fail">
      <formula>NOT(ISERROR(SEARCH("Fail",B31)))</formula>
    </cfRule>
  </conditionalFormatting>
  <conditionalFormatting sqref="B32:G44 B47:G47 B56:G297 E49:G49 E50:I50">
    <cfRule type="containsText" dxfId="19" priority="10" operator="containsText" text="Fail">
      <formula>NOT(ISERROR(SEARCH("Fail",B32)))</formula>
    </cfRule>
  </conditionalFormatting>
  <conditionalFormatting sqref="B45">
    <cfRule type="expression" dxfId="18" priority="9">
      <formula>MOD(ROW(),2)=1</formula>
    </cfRule>
  </conditionalFormatting>
  <conditionalFormatting sqref="B45:B46">
    <cfRule type="containsText" dxfId="17" priority="8" operator="containsText" text="Fail">
      <formula>NOT(ISERROR(SEARCH("Fail",B45)))</formula>
    </cfRule>
  </conditionalFormatting>
  <conditionalFormatting sqref="C45:G45">
    <cfRule type="containsText" dxfId="16" priority="7" operator="containsText" text="Fail">
      <formula>NOT(ISERROR(SEARCH("Fail",C45)))</formula>
    </cfRule>
  </conditionalFormatting>
  <conditionalFormatting sqref="C46:G46">
    <cfRule type="containsText" dxfId="15" priority="6" operator="containsText" text="Fail">
      <formula>NOT(ISERROR(SEARCH("Fail",C46)))</formula>
    </cfRule>
  </conditionalFormatting>
  <conditionalFormatting sqref="B48:D55">
    <cfRule type="containsText" dxfId="14" priority="5" operator="containsText" text="Fail">
      <formula>NOT(ISERROR(SEARCH("Fail",B48)))</formula>
    </cfRule>
  </conditionalFormatting>
  <conditionalFormatting sqref="E51:I51">
    <cfRule type="containsText" dxfId="13" priority="4" operator="containsText" text="Fail">
      <formula>NOT(ISERROR(SEARCH("Fail",E51)))</formula>
    </cfRule>
  </conditionalFormatting>
  <conditionalFormatting sqref="E52:I52">
    <cfRule type="containsText" dxfId="12" priority="3" operator="containsText" text="Fail">
      <formula>NOT(ISERROR(SEARCH("Fail",E52)))</formula>
    </cfRule>
  </conditionalFormatting>
  <conditionalFormatting sqref="E53:I53">
    <cfRule type="containsText" dxfId="11" priority="2" operator="containsText" text="Fail">
      <formula>NOT(ISERROR(SEARCH("Fail",E53)))</formula>
    </cfRule>
  </conditionalFormatting>
  <conditionalFormatting sqref="E54:J55">
    <cfRule type="containsText" dxfId="10" priority="1" operator="containsText" text="Fail">
      <formula>NOT(ISERROR(SEARCH("Fail",E54)))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3"/>
  <sheetViews>
    <sheetView zoomScale="85" zoomScaleNormal="85" workbookViewId="0">
      <selection activeCell="B3" sqref="B3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42578125" style="4" bestFit="1" customWidth="1"/>
    <col min="4" max="4" width="18.7109375" style="4" bestFit="1" customWidth="1"/>
    <col min="5" max="6" width="13.7109375" style="4" bestFit="1" customWidth="1"/>
  </cols>
  <sheetData>
    <row r="2" spans="1:6" x14ac:dyDescent="0.25">
      <c r="A2" s="1" t="s">
        <v>0</v>
      </c>
      <c r="B2" s="1">
        <f>'Instrument Data'!B2</f>
        <v>0</v>
      </c>
    </row>
    <row r="3" spans="1:6" x14ac:dyDescent="0.25">
      <c r="A3" s="1" t="s">
        <v>1</v>
      </c>
      <c r="B3" s="1" t="s">
        <v>39</v>
      </c>
    </row>
    <row r="5" spans="1:6" x14ac:dyDescent="0.25">
      <c r="A5" s="13" t="s">
        <v>2</v>
      </c>
      <c r="B5" s="13" t="s">
        <v>3</v>
      </c>
      <c r="C5" s="12" t="s">
        <v>11</v>
      </c>
      <c r="D5" s="12"/>
      <c r="E5" s="12"/>
      <c r="F5" s="12"/>
    </row>
    <row r="6" spans="1:6" x14ac:dyDescent="0.25">
      <c r="A6" s="13"/>
      <c r="B6" s="13"/>
      <c r="C6" s="2" t="s">
        <v>12</v>
      </c>
      <c r="D6" s="2" t="s">
        <v>14</v>
      </c>
      <c r="E6" s="2" t="s">
        <v>13</v>
      </c>
      <c r="F6" s="2" t="s">
        <v>19</v>
      </c>
    </row>
    <row r="7" spans="1:6" x14ac:dyDescent="0.25">
      <c r="A7">
        <f>'Instrument Data'!A7</f>
        <v>0</v>
      </c>
      <c r="B7">
        <f>'Instrument Data'!B7</f>
        <v>0</v>
      </c>
      <c r="C7" s="4">
        <v>1</v>
      </c>
      <c r="D7" s="4">
        <v>10</v>
      </c>
      <c r="E7" s="4">
        <v>5</v>
      </c>
      <c r="F7" s="4">
        <f>D7*E7</f>
        <v>50</v>
      </c>
    </row>
    <row r="8" spans="1:6" x14ac:dyDescent="0.25">
      <c r="A8">
        <f>'Instrument Data'!A8</f>
        <v>0</v>
      </c>
      <c r="B8">
        <f>'Instrument Data'!B8</f>
        <v>0</v>
      </c>
      <c r="C8" s="4">
        <v>1</v>
      </c>
      <c r="D8" s="4">
        <v>10</v>
      </c>
      <c r="E8" s="4">
        <v>5</v>
      </c>
      <c r="F8" s="4">
        <f t="shared" ref="F8:F54" si="0">D8*E8</f>
        <v>50</v>
      </c>
    </row>
    <row r="9" spans="1:6" x14ac:dyDescent="0.25">
      <c r="A9">
        <f>'Instrument Data'!A9</f>
        <v>0</v>
      </c>
      <c r="B9">
        <f>'Instrument Data'!B9</f>
        <v>0</v>
      </c>
      <c r="C9" s="4">
        <v>1</v>
      </c>
      <c r="D9" s="4">
        <v>10</v>
      </c>
      <c r="E9" s="4">
        <v>5</v>
      </c>
      <c r="F9" s="4">
        <f t="shared" si="0"/>
        <v>50</v>
      </c>
    </row>
    <row r="10" spans="1:6" x14ac:dyDescent="0.25">
      <c r="A10">
        <f>'Instrument Data'!A10</f>
        <v>0</v>
      </c>
      <c r="B10">
        <f>'Instrument Data'!B10</f>
        <v>0</v>
      </c>
      <c r="C10" s="4">
        <v>1</v>
      </c>
      <c r="D10" s="4">
        <v>10</v>
      </c>
      <c r="E10" s="4">
        <v>5</v>
      </c>
      <c r="F10" s="4">
        <f t="shared" si="0"/>
        <v>50</v>
      </c>
    </row>
    <row r="11" spans="1:6" x14ac:dyDescent="0.25">
      <c r="A11">
        <f>'Instrument Data'!A11</f>
        <v>0</v>
      </c>
      <c r="B11">
        <f>'Instrument Data'!B11</f>
        <v>0</v>
      </c>
      <c r="C11" s="4">
        <v>1</v>
      </c>
      <c r="D11" s="4">
        <v>10</v>
      </c>
      <c r="E11" s="4">
        <v>5</v>
      </c>
      <c r="F11" s="4">
        <f t="shared" si="0"/>
        <v>50</v>
      </c>
    </row>
    <row r="12" spans="1:6" x14ac:dyDescent="0.25">
      <c r="A12">
        <f>'Instrument Data'!A12</f>
        <v>0</v>
      </c>
      <c r="B12">
        <f>'Instrument Data'!B12</f>
        <v>0</v>
      </c>
      <c r="C12" s="4">
        <v>1</v>
      </c>
      <c r="D12" s="4">
        <v>10</v>
      </c>
      <c r="E12" s="4">
        <v>5</v>
      </c>
      <c r="F12" s="4">
        <f t="shared" si="0"/>
        <v>50</v>
      </c>
    </row>
    <row r="13" spans="1:6" x14ac:dyDescent="0.25">
      <c r="A13">
        <f>'Instrument Data'!A13</f>
        <v>0</v>
      </c>
      <c r="B13">
        <f>'Instrument Data'!B13</f>
        <v>0</v>
      </c>
      <c r="C13" s="4">
        <v>1</v>
      </c>
      <c r="D13" s="4">
        <v>10</v>
      </c>
      <c r="E13" s="4">
        <v>5</v>
      </c>
      <c r="F13" s="4">
        <f t="shared" si="0"/>
        <v>50</v>
      </c>
    </row>
    <row r="14" spans="1:6" x14ac:dyDescent="0.25">
      <c r="A14">
        <f>'Instrument Data'!A14</f>
        <v>0</v>
      </c>
      <c r="B14">
        <f>'Instrument Data'!B14</f>
        <v>0</v>
      </c>
      <c r="C14" s="4">
        <v>1</v>
      </c>
      <c r="D14" s="4">
        <v>10</v>
      </c>
      <c r="E14" s="4">
        <v>5</v>
      </c>
      <c r="F14" s="4">
        <f t="shared" si="0"/>
        <v>50</v>
      </c>
    </row>
    <row r="15" spans="1:6" x14ac:dyDescent="0.25">
      <c r="A15">
        <f>'Instrument Data'!A15</f>
        <v>0</v>
      </c>
      <c r="B15">
        <f>'Instrument Data'!B15</f>
        <v>0</v>
      </c>
      <c r="C15" s="4">
        <v>1</v>
      </c>
      <c r="D15" s="4">
        <v>10</v>
      </c>
      <c r="E15" s="4">
        <v>5</v>
      </c>
      <c r="F15" s="4">
        <f t="shared" si="0"/>
        <v>50</v>
      </c>
    </row>
    <row r="16" spans="1:6" x14ac:dyDescent="0.25">
      <c r="A16">
        <f>'Instrument Data'!A16</f>
        <v>0</v>
      </c>
      <c r="B16">
        <f>'Instrument Data'!B16</f>
        <v>0</v>
      </c>
      <c r="C16" s="4">
        <v>1</v>
      </c>
      <c r="D16" s="4">
        <v>10</v>
      </c>
      <c r="E16" s="4">
        <v>5</v>
      </c>
      <c r="F16" s="4">
        <f t="shared" si="0"/>
        <v>50</v>
      </c>
    </row>
    <row r="17" spans="1:6" x14ac:dyDescent="0.25">
      <c r="A17">
        <f>'Instrument Data'!A17</f>
        <v>0</v>
      </c>
      <c r="B17">
        <f>'Instrument Data'!B17</f>
        <v>0</v>
      </c>
      <c r="C17" s="4">
        <v>1</v>
      </c>
      <c r="D17" s="4">
        <v>10</v>
      </c>
      <c r="E17" s="4">
        <v>5</v>
      </c>
      <c r="F17" s="4">
        <f t="shared" si="0"/>
        <v>50</v>
      </c>
    </row>
    <row r="18" spans="1:6" x14ac:dyDescent="0.25">
      <c r="A18">
        <f>'Instrument Data'!A18</f>
        <v>0</v>
      </c>
      <c r="B18">
        <f>'Instrument Data'!B18</f>
        <v>0</v>
      </c>
      <c r="C18" s="4">
        <v>1</v>
      </c>
      <c r="D18" s="4">
        <v>10</v>
      </c>
      <c r="E18" s="4">
        <v>5</v>
      </c>
      <c r="F18" s="4">
        <f t="shared" si="0"/>
        <v>50</v>
      </c>
    </row>
    <row r="19" spans="1:6" x14ac:dyDescent="0.25">
      <c r="A19">
        <f>'Instrument Data'!A19</f>
        <v>0</v>
      </c>
      <c r="B19">
        <f>'Instrument Data'!B19</f>
        <v>0</v>
      </c>
      <c r="C19" s="4">
        <v>1</v>
      </c>
      <c r="D19" s="4">
        <v>10</v>
      </c>
      <c r="E19" s="4">
        <v>5</v>
      </c>
      <c r="F19" s="4">
        <f t="shared" si="0"/>
        <v>50</v>
      </c>
    </row>
    <row r="20" spans="1:6" x14ac:dyDescent="0.25">
      <c r="A20">
        <f>'Instrument Data'!A20</f>
        <v>0</v>
      </c>
      <c r="B20">
        <f>'Instrument Data'!B20</f>
        <v>0</v>
      </c>
      <c r="C20" s="4">
        <v>1</v>
      </c>
      <c r="D20" s="4">
        <v>10</v>
      </c>
      <c r="E20" s="4">
        <v>5</v>
      </c>
      <c r="F20" s="4">
        <f t="shared" si="0"/>
        <v>50</v>
      </c>
    </row>
    <row r="21" spans="1:6" x14ac:dyDescent="0.25">
      <c r="A21">
        <f>'Instrument Data'!A21</f>
        <v>0</v>
      </c>
      <c r="B21">
        <f>'Instrument Data'!B21</f>
        <v>0</v>
      </c>
      <c r="C21" s="4">
        <v>1</v>
      </c>
      <c r="D21" s="4">
        <v>10</v>
      </c>
      <c r="E21" s="4">
        <v>5</v>
      </c>
      <c r="F21" s="4">
        <f t="shared" si="0"/>
        <v>50</v>
      </c>
    </row>
    <row r="22" spans="1:6" x14ac:dyDescent="0.25">
      <c r="A22">
        <f>'Instrument Data'!A22</f>
        <v>0</v>
      </c>
      <c r="B22">
        <f>'Instrument Data'!B22</f>
        <v>0</v>
      </c>
      <c r="C22" s="4">
        <v>1</v>
      </c>
      <c r="D22" s="4">
        <v>10</v>
      </c>
      <c r="E22" s="4">
        <v>5</v>
      </c>
      <c r="F22" s="4">
        <f t="shared" si="0"/>
        <v>50</v>
      </c>
    </row>
    <row r="23" spans="1:6" x14ac:dyDescent="0.25">
      <c r="A23">
        <f>'Instrument Data'!A23</f>
        <v>0</v>
      </c>
      <c r="B23">
        <f>'Instrument Data'!B23</f>
        <v>0</v>
      </c>
      <c r="C23" s="4">
        <v>1</v>
      </c>
      <c r="D23" s="4">
        <v>10</v>
      </c>
      <c r="E23" s="4">
        <v>5</v>
      </c>
      <c r="F23" s="4">
        <f t="shared" si="0"/>
        <v>50</v>
      </c>
    </row>
    <row r="24" spans="1:6" x14ac:dyDescent="0.25">
      <c r="A24">
        <f>'Instrument Data'!A24</f>
        <v>0</v>
      </c>
      <c r="B24">
        <f>'Instrument Data'!B24</f>
        <v>0</v>
      </c>
      <c r="C24" s="4">
        <v>1</v>
      </c>
      <c r="D24" s="4">
        <v>10</v>
      </c>
      <c r="E24" s="4">
        <v>5</v>
      </c>
      <c r="F24" s="4">
        <f t="shared" si="0"/>
        <v>50</v>
      </c>
    </row>
    <row r="25" spans="1:6" x14ac:dyDescent="0.25">
      <c r="A25">
        <f>'Instrument Data'!A25</f>
        <v>0</v>
      </c>
      <c r="B25">
        <f>'Instrument Data'!B25</f>
        <v>0</v>
      </c>
      <c r="C25" s="4">
        <v>1</v>
      </c>
      <c r="D25" s="4">
        <v>10</v>
      </c>
      <c r="E25" s="4">
        <v>5</v>
      </c>
      <c r="F25" s="4">
        <f t="shared" si="0"/>
        <v>50</v>
      </c>
    </row>
    <row r="26" spans="1:6" x14ac:dyDescent="0.25">
      <c r="A26">
        <f>'Instrument Data'!A26</f>
        <v>0</v>
      </c>
      <c r="B26">
        <f>'Instrument Data'!B26</f>
        <v>0</v>
      </c>
      <c r="C26" s="4">
        <v>1</v>
      </c>
      <c r="D26" s="4">
        <v>10</v>
      </c>
      <c r="E26" s="4">
        <v>5</v>
      </c>
      <c r="F26" s="4">
        <f t="shared" si="0"/>
        <v>50</v>
      </c>
    </row>
    <row r="27" spans="1:6" x14ac:dyDescent="0.25">
      <c r="A27">
        <f>'Instrument Data'!A27</f>
        <v>0</v>
      </c>
      <c r="B27">
        <f>'Instrument Data'!B27</f>
        <v>0</v>
      </c>
      <c r="C27" s="4">
        <v>1</v>
      </c>
      <c r="D27" s="4">
        <v>10</v>
      </c>
      <c r="E27" s="4">
        <v>5</v>
      </c>
      <c r="F27" s="4">
        <f t="shared" si="0"/>
        <v>50</v>
      </c>
    </row>
    <row r="28" spans="1:6" x14ac:dyDescent="0.25">
      <c r="A28">
        <f>'Instrument Data'!A28</f>
        <v>0</v>
      </c>
      <c r="B28">
        <f>'Instrument Data'!B28</f>
        <v>0</v>
      </c>
      <c r="C28" s="4">
        <v>1</v>
      </c>
      <c r="D28" s="4">
        <v>10</v>
      </c>
      <c r="E28" s="4">
        <v>5</v>
      </c>
      <c r="F28" s="4">
        <f t="shared" si="0"/>
        <v>50</v>
      </c>
    </row>
    <row r="29" spans="1:6" x14ac:dyDescent="0.25">
      <c r="A29">
        <f>'Instrument Data'!A29</f>
        <v>0</v>
      </c>
      <c r="B29">
        <f>'Instrument Data'!B29</f>
        <v>0</v>
      </c>
      <c r="C29" s="4">
        <v>1</v>
      </c>
      <c r="D29" s="4">
        <v>10</v>
      </c>
      <c r="E29" s="4">
        <v>5</v>
      </c>
      <c r="F29" s="4">
        <f t="shared" si="0"/>
        <v>50</v>
      </c>
    </row>
    <row r="30" spans="1:6" x14ac:dyDescent="0.25">
      <c r="A30">
        <f>'Instrument Data'!A30</f>
        <v>0</v>
      </c>
      <c r="B30">
        <f>'Instrument Data'!B30</f>
        <v>0</v>
      </c>
      <c r="C30" s="4">
        <v>1</v>
      </c>
      <c r="D30" s="4">
        <v>10</v>
      </c>
      <c r="E30" s="4">
        <v>5</v>
      </c>
      <c r="F30" s="4">
        <f t="shared" si="0"/>
        <v>50</v>
      </c>
    </row>
    <row r="31" spans="1:6" x14ac:dyDescent="0.25">
      <c r="A31">
        <f>'Instrument Data'!A31</f>
        <v>0</v>
      </c>
      <c r="B31">
        <f>'Instrument Data'!B31</f>
        <v>0</v>
      </c>
      <c r="C31" s="4">
        <v>1</v>
      </c>
      <c r="D31" s="4">
        <v>10</v>
      </c>
      <c r="E31" s="4">
        <v>5</v>
      </c>
      <c r="F31" s="4">
        <f t="shared" si="0"/>
        <v>50</v>
      </c>
    </row>
    <row r="32" spans="1:6" x14ac:dyDescent="0.25">
      <c r="A32">
        <f>'Instrument Data'!A32</f>
        <v>0</v>
      </c>
      <c r="B32">
        <f>'Instrument Data'!B32</f>
        <v>0</v>
      </c>
      <c r="C32" s="4">
        <v>1</v>
      </c>
      <c r="D32" s="4">
        <v>10</v>
      </c>
      <c r="E32" s="4">
        <v>5</v>
      </c>
      <c r="F32" s="4">
        <f t="shared" si="0"/>
        <v>50</v>
      </c>
    </row>
    <row r="33" spans="1:6" x14ac:dyDescent="0.25">
      <c r="A33">
        <f>'Instrument Data'!A33</f>
        <v>0</v>
      </c>
      <c r="B33">
        <f>'Instrument Data'!B33</f>
        <v>0</v>
      </c>
      <c r="C33" s="4">
        <v>1</v>
      </c>
      <c r="D33" s="4">
        <v>10</v>
      </c>
      <c r="E33" s="4">
        <v>5</v>
      </c>
      <c r="F33" s="4">
        <f t="shared" si="0"/>
        <v>50</v>
      </c>
    </row>
    <row r="34" spans="1:6" x14ac:dyDescent="0.25">
      <c r="A34">
        <f>'Instrument Data'!A34</f>
        <v>0</v>
      </c>
      <c r="B34">
        <f>'Instrument Data'!B34</f>
        <v>0</v>
      </c>
      <c r="C34" s="4">
        <v>1</v>
      </c>
      <c r="D34" s="4">
        <v>10</v>
      </c>
      <c r="E34" s="4">
        <v>5</v>
      </c>
      <c r="F34" s="4">
        <f t="shared" si="0"/>
        <v>50</v>
      </c>
    </row>
    <row r="35" spans="1:6" x14ac:dyDescent="0.25">
      <c r="A35">
        <f>'Instrument Data'!A35</f>
        <v>0</v>
      </c>
      <c r="B35">
        <f>'Instrument Data'!B35</f>
        <v>0</v>
      </c>
      <c r="C35" s="4">
        <v>1</v>
      </c>
      <c r="D35" s="4">
        <v>10</v>
      </c>
      <c r="E35" s="4">
        <v>5</v>
      </c>
      <c r="F35" s="4">
        <f t="shared" si="0"/>
        <v>50</v>
      </c>
    </row>
    <row r="36" spans="1:6" x14ac:dyDescent="0.25">
      <c r="A36">
        <f>'Instrument Data'!A36</f>
        <v>0</v>
      </c>
      <c r="B36">
        <f>'Instrument Data'!B36</f>
        <v>0</v>
      </c>
      <c r="C36" s="4">
        <v>1</v>
      </c>
      <c r="D36" s="4">
        <v>10</v>
      </c>
      <c r="E36" s="4">
        <v>5</v>
      </c>
      <c r="F36" s="4">
        <f t="shared" si="0"/>
        <v>50</v>
      </c>
    </row>
    <row r="37" spans="1:6" x14ac:dyDescent="0.25">
      <c r="A37">
        <f>'Instrument Data'!A37</f>
        <v>0</v>
      </c>
      <c r="B37">
        <f>'Instrument Data'!B37</f>
        <v>0</v>
      </c>
      <c r="C37" s="4">
        <v>1</v>
      </c>
      <c r="D37" s="4">
        <v>10</v>
      </c>
      <c r="E37" s="4">
        <v>5</v>
      </c>
      <c r="F37" s="4">
        <f t="shared" si="0"/>
        <v>50</v>
      </c>
    </row>
    <row r="38" spans="1:6" x14ac:dyDescent="0.25">
      <c r="A38">
        <f>'Instrument Data'!A38</f>
        <v>0</v>
      </c>
      <c r="B38">
        <f>'Instrument Data'!B38</f>
        <v>0</v>
      </c>
      <c r="C38" s="4">
        <v>1</v>
      </c>
      <c r="D38" s="4">
        <v>10</v>
      </c>
      <c r="E38" s="4">
        <v>5</v>
      </c>
      <c r="F38" s="4">
        <f t="shared" si="0"/>
        <v>50</v>
      </c>
    </row>
    <row r="39" spans="1:6" x14ac:dyDescent="0.25">
      <c r="A39">
        <f>'Instrument Data'!A39</f>
        <v>0</v>
      </c>
      <c r="B39">
        <f>'Instrument Data'!B39</f>
        <v>0</v>
      </c>
      <c r="C39" s="4">
        <v>1</v>
      </c>
      <c r="D39" s="4">
        <v>10</v>
      </c>
      <c r="E39" s="4">
        <v>5</v>
      </c>
      <c r="F39" s="4">
        <f t="shared" si="0"/>
        <v>50</v>
      </c>
    </row>
    <row r="40" spans="1:6" x14ac:dyDescent="0.25">
      <c r="A40">
        <f>'Instrument Data'!A40</f>
        <v>0</v>
      </c>
      <c r="B40">
        <f>'Instrument Data'!B40</f>
        <v>0</v>
      </c>
      <c r="C40" s="4">
        <v>1</v>
      </c>
      <c r="D40" s="4">
        <v>10</v>
      </c>
      <c r="E40" s="4">
        <v>5</v>
      </c>
      <c r="F40" s="4">
        <f t="shared" si="0"/>
        <v>50</v>
      </c>
    </row>
    <row r="41" spans="1:6" x14ac:dyDescent="0.25">
      <c r="A41">
        <f>'Instrument Data'!A41</f>
        <v>0</v>
      </c>
      <c r="B41">
        <f>'Instrument Data'!B41</f>
        <v>0</v>
      </c>
      <c r="C41" s="4">
        <v>1</v>
      </c>
      <c r="D41" s="4">
        <v>10</v>
      </c>
      <c r="E41" s="4">
        <v>5</v>
      </c>
      <c r="F41" s="4">
        <f t="shared" si="0"/>
        <v>50</v>
      </c>
    </row>
    <row r="42" spans="1:6" x14ac:dyDescent="0.25">
      <c r="A42">
        <f>'Instrument Data'!A42</f>
        <v>0</v>
      </c>
      <c r="B42">
        <f>'Instrument Data'!B42</f>
        <v>0</v>
      </c>
      <c r="C42" s="4">
        <v>1</v>
      </c>
      <c r="D42" s="4">
        <v>10</v>
      </c>
      <c r="E42" s="4">
        <v>5</v>
      </c>
      <c r="F42" s="4">
        <f t="shared" si="0"/>
        <v>50</v>
      </c>
    </row>
    <row r="43" spans="1:6" x14ac:dyDescent="0.25">
      <c r="A43">
        <f>'Instrument Data'!A43</f>
        <v>0</v>
      </c>
      <c r="B43">
        <f>'Instrument Data'!B43</f>
        <v>0</v>
      </c>
      <c r="C43" s="4">
        <v>1</v>
      </c>
      <c r="D43" s="4">
        <v>10</v>
      </c>
      <c r="E43" s="4">
        <v>5</v>
      </c>
      <c r="F43" s="4">
        <f t="shared" si="0"/>
        <v>50</v>
      </c>
    </row>
    <row r="44" spans="1:6" x14ac:dyDescent="0.25">
      <c r="A44">
        <f>'Instrument Data'!A44</f>
        <v>0</v>
      </c>
      <c r="B44">
        <f>'Instrument Data'!B44</f>
        <v>0</v>
      </c>
      <c r="C44" s="4">
        <v>1</v>
      </c>
      <c r="D44" s="4">
        <v>10</v>
      </c>
      <c r="E44" s="4">
        <v>5</v>
      </c>
      <c r="F44" s="4">
        <f t="shared" si="0"/>
        <v>50</v>
      </c>
    </row>
    <row r="45" spans="1:6" x14ac:dyDescent="0.25">
      <c r="A45">
        <f>'Instrument Data'!A45</f>
        <v>0</v>
      </c>
      <c r="B45">
        <f>'Instrument Data'!B45</f>
        <v>0</v>
      </c>
      <c r="C45" s="4">
        <v>1</v>
      </c>
      <c r="D45" s="4">
        <v>10</v>
      </c>
      <c r="E45" s="4">
        <v>5</v>
      </c>
      <c r="F45" s="4">
        <f t="shared" si="0"/>
        <v>50</v>
      </c>
    </row>
    <row r="46" spans="1:6" x14ac:dyDescent="0.25">
      <c r="A46">
        <f>'Instrument Data'!A46</f>
        <v>0</v>
      </c>
      <c r="B46">
        <f>'Instrument Data'!B46</f>
        <v>0</v>
      </c>
      <c r="C46" s="4">
        <v>1</v>
      </c>
      <c r="D46" s="4">
        <v>10</v>
      </c>
      <c r="E46" s="4">
        <v>5</v>
      </c>
      <c r="F46" s="4">
        <f t="shared" si="0"/>
        <v>50</v>
      </c>
    </row>
    <row r="47" spans="1:6" x14ac:dyDescent="0.25">
      <c r="A47">
        <f>'Instrument Data'!A47</f>
        <v>0</v>
      </c>
      <c r="B47">
        <f>'Instrument Data'!B47</f>
        <v>0</v>
      </c>
      <c r="C47" s="4">
        <v>1</v>
      </c>
      <c r="D47" s="4">
        <v>10</v>
      </c>
      <c r="E47" s="4">
        <v>5</v>
      </c>
      <c r="F47" s="4">
        <f t="shared" si="0"/>
        <v>50</v>
      </c>
    </row>
    <row r="48" spans="1:6" x14ac:dyDescent="0.25">
      <c r="A48">
        <f>'Instrument Data'!A48</f>
        <v>0</v>
      </c>
      <c r="B48">
        <f>'Instrument Data'!B48</f>
        <v>0</v>
      </c>
      <c r="C48" s="4">
        <v>1</v>
      </c>
      <c r="D48" s="4">
        <v>10</v>
      </c>
      <c r="E48" s="4">
        <v>5</v>
      </c>
      <c r="F48" s="4">
        <f t="shared" si="0"/>
        <v>50</v>
      </c>
    </row>
    <row r="49" spans="1:6" x14ac:dyDescent="0.25">
      <c r="A49">
        <f>'Instrument Data'!A49</f>
        <v>0</v>
      </c>
      <c r="B49">
        <f>'Instrument Data'!B49</f>
        <v>0</v>
      </c>
      <c r="C49" s="4">
        <v>1</v>
      </c>
      <c r="D49" s="4">
        <v>10</v>
      </c>
      <c r="E49" s="4">
        <v>5</v>
      </c>
      <c r="F49" s="4">
        <f t="shared" si="0"/>
        <v>50</v>
      </c>
    </row>
    <row r="50" spans="1:6" x14ac:dyDescent="0.25">
      <c r="A50">
        <f>'Instrument Data'!A50</f>
        <v>0</v>
      </c>
      <c r="B50">
        <f>'Instrument Data'!B50</f>
        <v>0</v>
      </c>
      <c r="C50" s="4">
        <v>1</v>
      </c>
      <c r="D50" s="4">
        <v>10</v>
      </c>
      <c r="E50" s="4">
        <v>5</v>
      </c>
      <c r="F50" s="4">
        <f t="shared" si="0"/>
        <v>50</v>
      </c>
    </row>
    <row r="51" spans="1:6" x14ac:dyDescent="0.25">
      <c r="A51">
        <f>'Instrument Data'!A51</f>
        <v>0</v>
      </c>
      <c r="B51">
        <f>'Instrument Data'!B51</f>
        <v>0</v>
      </c>
      <c r="C51" s="4">
        <v>1</v>
      </c>
      <c r="D51" s="4">
        <v>10</v>
      </c>
      <c r="E51" s="4">
        <v>5</v>
      </c>
      <c r="F51" s="4">
        <f t="shared" si="0"/>
        <v>50</v>
      </c>
    </row>
    <row r="52" spans="1:6" x14ac:dyDescent="0.25">
      <c r="A52">
        <f>'Instrument Data'!A52</f>
        <v>0</v>
      </c>
      <c r="B52">
        <f>'Instrument Data'!B52</f>
        <v>0</v>
      </c>
      <c r="C52" s="4">
        <v>1</v>
      </c>
      <c r="D52" s="4">
        <v>10</v>
      </c>
      <c r="E52" s="4">
        <v>5</v>
      </c>
      <c r="F52" s="4">
        <f t="shared" si="0"/>
        <v>50</v>
      </c>
    </row>
    <row r="53" spans="1:6" x14ac:dyDescent="0.25">
      <c r="A53">
        <f>'Instrument Data'!A53</f>
        <v>0</v>
      </c>
      <c r="B53">
        <f>'Instrument Data'!B53</f>
        <v>0</v>
      </c>
      <c r="C53" s="4">
        <v>1</v>
      </c>
      <c r="D53" s="4">
        <v>10</v>
      </c>
      <c r="E53" s="4">
        <v>5</v>
      </c>
      <c r="F53" s="4">
        <f t="shared" si="0"/>
        <v>50</v>
      </c>
    </row>
    <row r="54" spans="1:6" x14ac:dyDescent="0.25">
      <c r="C54" s="4">
        <v>1</v>
      </c>
      <c r="D54" s="4">
        <v>10</v>
      </c>
      <c r="E54" s="4">
        <v>5</v>
      </c>
      <c r="F54" s="4">
        <f t="shared" si="0"/>
        <v>50</v>
      </c>
    </row>
    <row r="55" spans="1:6" x14ac:dyDescent="0.25">
      <c r="C55" s="2"/>
      <c r="D55" s="2"/>
      <c r="E55" s="2"/>
      <c r="F55" s="2"/>
    </row>
    <row r="56" spans="1:6" x14ac:dyDescent="0.25">
      <c r="C56" s="12"/>
      <c r="D56" s="12"/>
      <c r="E56" s="12"/>
      <c r="F56" s="12"/>
    </row>
    <row r="58" spans="1:6" x14ac:dyDescent="0.25">
      <c r="B58" s="4"/>
      <c r="E58"/>
      <c r="F58"/>
    </row>
    <row r="59" spans="1:6" x14ac:dyDescent="0.25">
      <c r="B59" s="4"/>
      <c r="E59"/>
      <c r="F59"/>
    </row>
    <row r="60" spans="1:6" x14ac:dyDescent="0.25">
      <c r="B60" s="4"/>
      <c r="E60"/>
      <c r="F60"/>
    </row>
    <row r="61" spans="1:6" x14ac:dyDescent="0.25">
      <c r="B61" s="4"/>
      <c r="E61"/>
      <c r="F61"/>
    </row>
    <row r="62" spans="1:6" x14ac:dyDescent="0.25">
      <c r="B62" s="4"/>
      <c r="E62"/>
      <c r="F62"/>
    </row>
    <row r="63" spans="1:6" x14ac:dyDescent="0.25">
      <c r="B63" s="4"/>
      <c r="E63"/>
      <c r="F63"/>
    </row>
    <row r="64" spans="1:6" x14ac:dyDescent="0.25">
      <c r="B64" s="4"/>
      <c r="E64"/>
      <c r="F64"/>
    </row>
    <row r="65" spans="2:6" x14ac:dyDescent="0.25">
      <c r="B65" s="4"/>
      <c r="E65"/>
      <c r="F65"/>
    </row>
    <row r="66" spans="2:6" x14ac:dyDescent="0.25">
      <c r="B66" s="4"/>
      <c r="E66"/>
      <c r="F66"/>
    </row>
    <row r="67" spans="2:6" x14ac:dyDescent="0.25">
      <c r="B67" s="4"/>
      <c r="E67"/>
      <c r="F67"/>
    </row>
    <row r="68" spans="2:6" x14ac:dyDescent="0.25">
      <c r="B68" s="4"/>
      <c r="E68"/>
      <c r="F68"/>
    </row>
    <row r="69" spans="2:6" x14ac:dyDescent="0.25">
      <c r="B69" s="4"/>
      <c r="E69"/>
      <c r="F69"/>
    </row>
    <row r="70" spans="2:6" x14ac:dyDescent="0.25">
      <c r="B70" s="4"/>
      <c r="E70"/>
      <c r="F70"/>
    </row>
    <row r="71" spans="2:6" x14ac:dyDescent="0.25">
      <c r="B71" s="4"/>
      <c r="E71"/>
      <c r="F71"/>
    </row>
    <row r="72" spans="2:6" x14ac:dyDescent="0.25">
      <c r="B72" s="4"/>
      <c r="E72"/>
      <c r="F72"/>
    </row>
    <row r="73" spans="2:6" x14ac:dyDescent="0.25">
      <c r="B73" s="4"/>
      <c r="E73"/>
      <c r="F73"/>
    </row>
  </sheetData>
  <mergeCells count="4">
    <mergeCell ref="A5:A6"/>
    <mergeCell ref="B5:B6"/>
    <mergeCell ref="C5:F5"/>
    <mergeCell ref="C56:F56"/>
  </mergeCells>
  <conditionalFormatting sqref="A7:B500">
    <cfRule type="expression" dxfId="9" priority="3">
      <formula>MOD(ROW(),2)=1</formula>
    </cfRule>
  </conditionalFormatting>
  <conditionalFormatting sqref="C7:F500">
    <cfRule type="expression" dxfId="8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workbookViewId="0">
      <selection activeCell="B9" sqref="B9"/>
    </sheetView>
  </sheetViews>
  <sheetFormatPr defaultRowHeight="15" x14ac:dyDescent="0.25"/>
  <cols>
    <col min="1" max="1" width="17.7109375" customWidth="1"/>
    <col min="2" max="2" width="30.7109375" bestFit="1" customWidth="1"/>
    <col min="3" max="3" width="17" style="5" bestFit="1" customWidth="1"/>
    <col min="4" max="4" width="16.5703125" style="4" bestFit="1" customWidth="1"/>
    <col min="5" max="5" width="20" style="4" bestFit="1" customWidth="1"/>
    <col min="6" max="6" width="15.140625" style="4" bestFit="1" customWidth="1"/>
    <col min="7" max="7" width="16.28515625" style="4" bestFit="1" customWidth="1"/>
  </cols>
  <sheetData>
    <row r="1" spans="1:7" x14ac:dyDescent="0.25">
      <c r="A1" t="s">
        <v>16</v>
      </c>
    </row>
    <row r="2" spans="1:7" x14ac:dyDescent="0.25">
      <c r="A2" s="1" t="s">
        <v>0</v>
      </c>
      <c r="B2" s="1">
        <f>'Instrument Data'!B2</f>
        <v>0</v>
      </c>
    </row>
    <row r="3" spans="1:7" x14ac:dyDescent="0.25">
      <c r="A3" s="1" t="s">
        <v>1</v>
      </c>
      <c r="B3" s="1" t="s">
        <v>39</v>
      </c>
    </row>
    <row r="5" spans="1:7" x14ac:dyDescent="0.25">
      <c r="A5" s="13" t="s">
        <v>2</v>
      </c>
      <c r="B5" s="13" t="s">
        <v>3</v>
      </c>
      <c r="C5" s="12" t="s">
        <v>17</v>
      </c>
      <c r="D5" s="12"/>
      <c r="E5" s="12"/>
      <c r="F5" s="12"/>
      <c r="G5" s="12"/>
    </row>
    <row r="6" spans="1:7" x14ac:dyDescent="0.25">
      <c r="A6" s="13"/>
      <c r="B6" s="13"/>
      <c r="C6" s="8" t="s">
        <v>34</v>
      </c>
      <c r="D6" s="8" t="s">
        <v>35</v>
      </c>
      <c r="E6" s="8" t="s">
        <v>36</v>
      </c>
      <c r="F6" s="8" t="s">
        <v>37</v>
      </c>
      <c r="G6" s="8" t="s">
        <v>38</v>
      </c>
    </row>
    <row r="7" spans="1:7" x14ac:dyDescent="0.25">
      <c r="A7">
        <f>'Instrument Data'!A7</f>
        <v>0</v>
      </c>
      <c r="B7">
        <v>7.7000000000000002E-3</v>
      </c>
      <c r="C7" s="11" t="str">
        <f>IF('ug per g Result'!C7=0,"ND",IF('ug per g Result'!C7&gt;'ug per g LOQ''s'!C62,"&gt;ULOQ",IF('ug per g Result'!C7&gt;'ug per g LOQ''s'!C9,'ug per g Result'!C7,"&lt;LOQ")))</f>
        <v>ND</v>
      </c>
      <c r="D7" s="11" t="str">
        <f>IF('ug per g Result'!D7=0,"ND",IF('ug per g Result'!D7&gt;'ug per g LOQ''s'!D62,"&gt;ULOQ",IF('ug per g Result'!D7&gt;'ug per g LOQ''s'!D9,'ug per g Result'!D7,"&lt;LOQ")))</f>
        <v>ND</v>
      </c>
      <c r="E7" s="11" t="str">
        <f>IF('ug per g Result'!E7=0,"ND",IF('ug per g Result'!E7&gt;'ug per g LOQ''s'!E62,"&gt;ULOQ",IF('ug per g Result'!E7&gt;'ug per g LOQ''s'!E9,'ug per g Result'!E7,"&lt;LOQ")))</f>
        <v>ND</v>
      </c>
      <c r="F7" s="11" t="str">
        <f>IF('ug per g Result'!F7=0,"ND",IF('ug per g Result'!F7&gt;'ug per g LOQ''s'!F62,"&gt;ULOQ",IF('ug per g Result'!F7&gt;'ug per g LOQ''s'!F9,'ug per g Result'!F7,"&lt;LOQ")))</f>
        <v>ND</v>
      </c>
      <c r="G7" s="11" t="str">
        <f>IF('ug per g Result'!G7=0,"ND",IF('ug per g Result'!G7&gt;'ug per g LOQ''s'!G62,"&gt;ULOQ",IF('ug per g Result'!G7&gt;'ug per g LOQ''s'!G9,'ug per g Result'!G7,"&lt;LOQ")))</f>
        <v>ND</v>
      </c>
    </row>
    <row r="8" spans="1:7" x14ac:dyDescent="0.25">
      <c r="A8">
        <f>'Instrument Data'!A8</f>
        <v>0</v>
      </c>
      <c r="B8">
        <v>7.7999999999999996E-3</v>
      </c>
      <c r="C8" s="11" t="str">
        <f>IF('ug per g Result'!C8=0,"ND",IF('ug per g Result'!C8&gt;'ug per g LOQ''s'!C63,"&gt;ULOQ",IF('ug per g Result'!C8&gt;'ug per g LOQ''s'!C10,'ug per g Result'!C8,"&lt;LOQ")))</f>
        <v>ND</v>
      </c>
      <c r="D8" s="11" t="str">
        <f>IF('ug per g Result'!D8=0,"ND",IF('ug per g Result'!D8&gt;'ug per g LOQ''s'!D63,"&gt;ULOQ",IF('ug per g Result'!D8&gt;'ug per g LOQ''s'!D10,'ug per g Result'!D8,"&lt;LOQ")))</f>
        <v>ND</v>
      </c>
      <c r="E8" s="11" t="str">
        <f>IF('ug per g Result'!E8=0,"ND",IF('ug per g Result'!E8&gt;'ug per g LOQ''s'!E63,"&gt;ULOQ",IF('ug per g Result'!E8&gt;'ug per g LOQ''s'!E10,'ug per g Result'!E8,"&lt;LOQ")))</f>
        <v>ND</v>
      </c>
      <c r="F8" s="11" t="str">
        <f>IF('ug per g Result'!F8=0,"ND",IF('ug per g Result'!F8&gt;'ug per g LOQ''s'!F63,"&gt;ULOQ",IF('ug per g Result'!F8&gt;'ug per g LOQ''s'!F10,'ug per g Result'!F8,"&lt;LOQ")))</f>
        <v>ND</v>
      </c>
      <c r="G8" s="11" t="str">
        <f>IF('ug per g Result'!G8=0,"ND",IF('ug per g Result'!G8&gt;'ug per g LOQ''s'!G63,"&gt;ULOQ",IF('ug per g Result'!G8&gt;'ug per g LOQ''s'!G10,'ug per g Result'!G8,"&lt;LOQ")))</f>
        <v>ND</v>
      </c>
    </row>
    <row r="9" spans="1:7" x14ac:dyDescent="0.25">
      <c r="A9">
        <f>'Instrument Data'!A9</f>
        <v>0</v>
      </c>
      <c r="B9">
        <f>'Instrument Data'!B9</f>
        <v>0</v>
      </c>
      <c r="C9" s="11" t="str">
        <f>IF('ug per g Result'!C9=0,"ND",IF('ug per g Result'!C9&gt;'ug per g LOQ''s'!C64,"&gt;ULOQ",IF('ug per g Result'!C9&gt;'ug per g LOQ''s'!C11,'ug per g Result'!C9,"&lt;LOQ")))</f>
        <v>ND</v>
      </c>
      <c r="D9" s="11" t="str">
        <f>IF('ug per g Result'!D9=0,"ND",IF('ug per g Result'!D9&gt;'ug per g LOQ''s'!D64,"&gt;ULOQ",IF('ug per g Result'!D9&gt;'ug per g LOQ''s'!D11,'ug per g Result'!D9,"&lt;LOQ")))</f>
        <v>ND</v>
      </c>
      <c r="E9" s="11" t="str">
        <f>IF('ug per g Result'!E9=0,"ND",IF('ug per g Result'!E9&gt;'ug per g LOQ''s'!E64,"&gt;ULOQ",IF('ug per g Result'!E9&gt;'ug per g LOQ''s'!E11,'ug per g Result'!E9,"&lt;LOQ")))</f>
        <v>ND</v>
      </c>
      <c r="F9" s="11" t="str">
        <f>IF('ug per g Result'!F9=0,"ND",IF('ug per g Result'!F9&gt;'ug per g LOQ''s'!F64,"&gt;ULOQ",IF('ug per g Result'!F9&gt;'ug per g LOQ''s'!F11,'ug per g Result'!F9,"&lt;LOQ")))</f>
        <v>ND</v>
      </c>
      <c r="G9" s="11" t="str">
        <f>IF('ug per g Result'!G9=0,"ND",IF('ug per g Result'!G9&gt;'ug per g LOQ''s'!G64,"&gt;ULOQ",IF('ug per g Result'!G9&gt;'ug per g LOQ''s'!G11,'ug per g Result'!G9,"&lt;LOQ")))</f>
        <v>ND</v>
      </c>
    </row>
    <row r="10" spans="1:7" x14ac:dyDescent="0.25">
      <c r="A10">
        <f>'Instrument Data'!A10</f>
        <v>0</v>
      </c>
      <c r="B10">
        <f>'Instrument Data'!B10</f>
        <v>0</v>
      </c>
      <c r="C10" s="11" t="str">
        <f>IF('ug per g Result'!C10=0,"ND",IF('ug per g Result'!C10&gt;'ug per g LOQ''s'!C65,"&gt;ULOQ",IF('ug per g Result'!C10&gt;'ug per g LOQ''s'!C12,'ug per g Result'!C10,"&lt;LOQ")))</f>
        <v>ND</v>
      </c>
      <c r="D10" s="11" t="str">
        <f>IF('ug per g Result'!D10=0,"ND",IF('ug per g Result'!D10&gt;'ug per g LOQ''s'!D65,"&gt;ULOQ",IF('ug per g Result'!D10&gt;'ug per g LOQ''s'!D12,'ug per g Result'!D10,"&lt;LOQ")))</f>
        <v>ND</v>
      </c>
      <c r="E10" s="11" t="str">
        <f>IF('ug per g Result'!E10=0,"ND",IF('ug per g Result'!E10&gt;'ug per g LOQ''s'!E65,"&gt;ULOQ",IF('ug per g Result'!E10&gt;'ug per g LOQ''s'!E12,'ug per g Result'!E10,"&lt;LOQ")))</f>
        <v>ND</v>
      </c>
      <c r="F10" s="11" t="str">
        <f>IF('ug per g Result'!F10=0,"ND",IF('ug per g Result'!F10&gt;'ug per g LOQ''s'!F65,"&gt;ULOQ",IF('ug per g Result'!F10&gt;'ug per g LOQ''s'!F12,'ug per g Result'!F10,"&lt;LOQ")))</f>
        <v>ND</v>
      </c>
      <c r="G10" s="11" t="str">
        <f>IF('ug per g Result'!G10=0,"ND",IF('ug per g Result'!G10&gt;'ug per g LOQ''s'!G65,"&gt;ULOQ",IF('ug per g Result'!G10&gt;'ug per g LOQ''s'!G12,'ug per g Result'!G10,"&lt;LOQ")))</f>
        <v>ND</v>
      </c>
    </row>
    <row r="11" spans="1:7" x14ac:dyDescent="0.25">
      <c r="A11">
        <f>'Instrument Data'!A11</f>
        <v>0</v>
      </c>
      <c r="B11">
        <f>'Instrument Data'!B11</f>
        <v>0</v>
      </c>
      <c r="C11" s="11" t="str">
        <f>IF('ug per g Result'!C11=0,"ND",IF('ug per g Result'!C11&gt;'ug per g LOQ''s'!C66,"&gt;ULOQ",IF('ug per g Result'!C11&gt;'ug per g LOQ''s'!C13,'ug per g Result'!C11,"&lt;LOQ")))</f>
        <v>ND</v>
      </c>
      <c r="D11" s="11" t="str">
        <f>IF('ug per g Result'!D11=0,"ND",IF('ug per g Result'!D11&gt;'ug per g LOQ''s'!D66,"&gt;ULOQ",IF('ug per g Result'!D11&gt;'ug per g LOQ''s'!D13,'ug per g Result'!D11,"&lt;LOQ")))</f>
        <v>ND</v>
      </c>
      <c r="E11" s="11" t="str">
        <f>IF('ug per g Result'!E11=0,"ND",IF('ug per g Result'!E11&gt;'ug per g LOQ''s'!E66,"&gt;ULOQ",IF('ug per g Result'!E11&gt;'ug per g LOQ''s'!E13,'ug per g Result'!E11,"&lt;LOQ")))</f>
        <v>ND</v>
      </c>
      <c r="F11" s="11" t="str">
        <f>IF('ug per g Result'!F11=0,"ND",IF('ug per g Result'!F11&gt;'ug per g LOQ''s'!F66,"&gt;ULOQ",IF('ug per g Result'!F11&gt;'ug per g LOQ''s'!F13,'ug per g Result'!F11,"&lt;LOQ")))</f>
        <v>ND</v>
      </c>
      <c r="G11" s="11" t="str">
        <f>IF('ug per g Result'!G11=0,"ND",IF('ug per g Result'!G11&gt;'ug per g LOQ''s'!G66,"&gt;ULOQ",IF('ug per g Result'!G11&gt;'ug per g LOQ''s'!G13,'ug per g Result'!G11,"&lt;LOQ")))</f>
        <v>ND</v>
      </c>
    </row>
    <row r="12" spans="1:7" x14ac:dyDescent="0.25">
      <c r="A12">
        <f>'Instrument Data'!A12</f>
        <v>0</v>
      </c>
      <c r="B12">
        <f>'Instrument Data'!B12</f>
        <v>0</v>
      </c>
      <c r="C12" s="11" t="str">
        <f>IF('ug per g Result'!C12=0,"ND",IF('ug per g Result'!C12&gt;'ug per g LOQ''s'!C67,"&gt;ULOQ",IF('ug per g Result'!C12&gt;'ug per g LOQ''s'!C14,'ug per g Result'!C12,"&lt;LOQ")))</f>
        <v>ND</v>
      </c>
      <c r="D12" s="11" t="str">
        <f>IF('ug per g Result'!D12=0,"ND",IF('ug per g Result'!D12&gt;'ug per g LOQ''s'!D67,"&gt;ULOQ",IF('ug per g Result'!D12&gt;'ug per g LOQ''s'!D14,'ug per g Result'!D12,"&lt;LOQ")))</f>
        <v>ND</v>
      </c>
      <c r="E12" s="11" t="str">
        <f>IF('ug per g Result'!E12=0,"ND",IF('ug per g Result'!E12&gt;'ug per g LOQ''s'!E67,"&gt;ULOQ",IF('ug per g Result'!E12&gt;'ug per g LOQ''s'!E14,'ug per g Result'!E12,"&lt;LOQ")))</f>
        <v>ND</v>
      </c>
      <c r="F12" s="11" t="str">
        <f>IF('ug per g Result'!F12=0,"ND",IF('ug per g Result'!F12&gt;'ug per g LOQ''s'!F67,"&gt;ULOQ",IF('ug per g Result'!F12&gt;'ug per g LOQ''s'!F14,'ug per g Result'!F12,"&lt;LOQ")))</f>
        <v>ND</v>
      </c>
      <c r="G12" s="11" t="str">
        <f>IF('ug per g Result'!G12=0,"ND",IF('ug per g Result'!G12&gt;'ug per g LOQ''s'!G67,"&gt;ULOQ",IF('ug per g Result'!G12&gt;'ug per g LOQ''s'!G14,'ug per g Result'!G12,"&lt;LOQ")))</f>
        <v>ND</v>
      </c>
    </row>
    <row r="13" spans="1:7" x14ac:dyDescent="0.25">
      <c r="A13">
        <f>'Instrument Data'!A13</f>
        <v>0</v>
      </c>
      <c r="B13">
        <f>'Instrument Data'!B13</f>
        <v>0</v>
      </c>
      <c r="C13" s="11" t="str">
        <f>IF('ug per g Result'!C13=0,"ND",IF('ug per g Result'!C13&gt;'ug per g LOQ''s'!C68,"&gt;ULOQ",IF('ug per g Result'!C13&gt;'ug per g LOQ''s'!C15,'ug per g Result'!C13,"&lt;LOQ")))</f>
        <v>ND</v>
      </c>
      <c r="D13" s="11" t="str">
        <f>IF('ug per g Result'!D13=0,"ND",IF('ug per g Result'!D13&gt;'ug per g LOQ''s'!D68,"&gt;ULOQ",IF('ug per g Result'!D13&gt;'ug per g LOQ''s'!D15,'ug per g Result'!D13,"&lt;LOQ")))</f>
        <v>ND</v>
      </c>
      <c r="E13" s="11" t="str">
        <f>IF('ug per g Result'!E13=0,"ND",IF('ug per g Result'!E13&gt;'ug per g LOQ''s'!E68,"&gt;ULOQ",IF('ug per g Result'!E13&gt;'ug per g LOQ''s'!E15,'ug per g Result'!E13,"&lt;LOQ")))</f>
        <v>ND</v>
      </c>
      <c r="F13" s="11" t="str">
        <f>IF('ug per g Result'!F13=0,"ND",IF('ug per g Result'!F13&gt;'ug per g LOQ''s'!F68,"&gt;ULOQ",IF('ug per g Result'!F13&gt;'ug per g LOQ''s'!F15,'ug per g Result'!F13,"&lt;LOQ")))</f>
        <v>ND</v>
      </c>
      <c r="G13" s="11" t="str">
        <f>IF('ug per g Result'!G13=0,"ND",IF('ug per g Result'!G13&gt;'ug per g LOQ''s'!G68,"&gt;ULOQ",IF('ug per g Result'!G13&gt;'ug per g LOQ''s'!G15,'ug per g Result'!G13,"&lt;LOQ")))</f>
        <v>ND</v>
      </c>
    </row>
    <row r="14" spans="1:7" x14ac:dyDescent="0.25">
      <c r="A14">
        <f>'Instrument Data'!A14</f>
        <v>0</v>
      </c>
      <c r="B14">
        <f>'Instrument Data'!B14</f>
        <v>0</v>
      </c>
      <c r="C14" s="11" t="str">
        <f>IF('ug per g Result'!C14=0,"ND",IF('ug per g Result'!C14&gt;'ug per g LOQ''s'!C69,"&gt;ULOQ",IF('ug per g Result'!C14&gt;'ug per g LOQ''s'!C16,'ug per g Result'!C14,"&lt;LOQ")))</f>
        <v>ND</v>
      </c>
      <c r="D14" s="11" t="str">
        <f>IF('ug per g Result'!D14=0,"ND",IF('ug per g Result'!D14&gt;'ug per g LOQ''s'!D69,"&gt;ULOQ",IF('ug per g Result'!D14&gt;'ug per g LOQ''s'!D16,'ug per g Result'!D14,"&lt;LOQ")))</f>
        <v>ND</v>
      </c>
      <c r="E14" s="11" t="str">
        <f>IF('ug per g Result'!E14=0,"ND",IF('ug per g Result'!E14&gt;'ug per g LOQ''s'!E69,"&gt;ULOQ",IF('ug per g Result'!E14&gt;'ug per g LOQ''s'!E16,'ug per g Result'!E14,"&lt;LOQ")))</f>
        <v>ND</v>
      </c>
      <c r="F14" s="11" t="str">
        <f>IF('ug per g Result'!F14=0,"ND",IF('ug per g Result'!F14&gt;'ug per g LOQ''s'!F69,"&gt;ULOQ",IF('ug per g Result'!F14&gt;'ug per g LOQ''s'!F16,'ug per g Result'!F14,"&lt;LOQ")))</f>
        <v>ND</v>
      </c>
      <c r="G14" s="11" t="str">
        <f>IF('ug per g Result'!G14=0,"ND",IF('ug per g Result'!G14&gt;'ug per g LOQ''s'!G69,"&gt;ULOQ",IF('ug per g Result'!G14&gt;'ug per g LOQ''s'!G16,'ug per g Result'!G14,"&lt;LOQ")))</f>
        <v>ND</v>
      </c>
    </row>
    <row r="15" spans="1:7" x14ac:dyDescent="0.25">
      <c r="A15">
        <f>'Instrument Data'!A15</f>
        <v>0</v>
      </c>
      <c r="B15">
        <f>'Instrument Data'!B15</f>
        <v>0</v>
      </c>
      <c r="C15" s="11" t="str">
        <f>IF('ug per g Result'!C15=0,"ND",IF('ug per g Result'!C15&gt;'ug per g LOQ''s'!C70,"&gt;ULOQ",IF('ug per g Result'!C15&gt;'ug per g LOQ''s'!C17,'ug per g Result'!C15,"&lt;LOQ")))</f>
        <v>ND</v>
      </c>
      <c r="D15" s="11" t="str">
        <f>IF('ug per g Result'!D15=0,"ND",IF('ug per g Result'!D15&gt;'ug per g LOQ''s'!D70,"&gt;ULOQ",IF('ug per g Result'!D15&gt;'ug per g LOQ''s'!D17,'ug per g Result'!D15,"&lt;LOQ")))</f>
        <v>ND</v>
      </c>
      <c r="E15" s="11" t="str">
        <f>IF('ug per g Result'!E15=0,"ND",IF('ug per g Result'!E15&gt;'ug per g LOQ''s'!E70,"&gt;ULOQ",IF('ug per g Result'!E15&gt;'ug per g LOQ''s'!E17,'ug per g Result'!E15,"&lt;LOQ")))</f>
        <v>ND</v>
      </c>
      <c r="F15" s="11" t="str">
        <f>IF('ug per g Result'!F15=0,"ND",IF('ug per g Result'!F15&gt;'ug per g LOQ''s'!F70,"&gt;ULOQ",IF('ug per g Result'!F15&gt;'ug per g LOQ''s'!F17,'ug per g Result'!F15,"&lt;LOQ")))</f>
        <v>ND</v>
      </c>
      <c r="G15" s="11" t="str">
        <f>IF('ug per g Result'!G15=0,"ND",IF('ug per g Result'!G15&gt;'ug per g LOQ''s'!G70,"&gt;ULOQ",IF('ug per g Result'!G15&gt;'ug per g LOQ''s'!G17,'ug per g Result'!G15,"&lt;LOQ")))</f>
        <v>ND</v>
      </c>
    </row>
    <row r="16" spans="1:7" x14ac:dyDescent="0.25">
      <c r="A16">
        <f>'Instrument Data'!A16</f>
        <v>0</v>
      </c>
      <c r="B16">
        <f>'Instrument Data'!B16</f>
        <v>0</v>
      </c>
      <c r="C16" s="11" t="str">
        <f>IF('ug per g Result'!C16=0,"ND",IF('ug per g Result'!C16&gt;'ug per g LOQ''s'!C71,"&gt;ULOQ",IF('ug per g Result'!C16&gt;'ug per g LOQ''s'!C18,'ug per g Result'!C16,"&lt;LOQ")))</f>
        <v>ND</v>
      </c>
      <c r="D16" s="11" t="str">
        <f>IF('ug per g Result'!D16=0,"ND",IF('ug per g Result'!D16&gt;'ug per g LOQ''s'!D71,"&gt;ULOQ",IF('ug per g Result'!D16&gt;'ug per g LOQ''s'!D18,'ug per g Result'!D16,"&lt;LOQ")))</f>
        <v>ND</v>
      </c>
      <c r="E16" s="11" t="str">
        <f>IF('ug per g Result'!E16=0,"ND",IF('ug per g Result'!E16&gt;'ug per g LOQ''s'!E71,"&gt;ULOQ",IF('ug per g Result'!E16&gt;'ug per g LOQ''s'!E18,'ug per g Result'!E16,"&lt;LOQ")))</f>
        <v>ND</v>
      </c>
      <c r="F16" s="11" t="str">
        <f>IF('ug per g Result'!F16=0,"ND",IF('ug per g Result'!F16&gt;'ug per g LOQ''s'!F71,"&gt;ULOQ",IF('ug per g Result'!F16&gt;'ug per g LOQ''s'!F18,'ug per g Result'!F16,"&lt;LOQ")))</f>
        <v>ND</v>
      </c>
      <c r="G16" s="11" t="str">
        <f>IF('ug per g Result'!G16=0,"ND",IF('ug per g Result'!G16&gt;'ug per g LOQ''s'!G71,"&gt;ULOQ",IF('ug per g Result'!G16&gt;'ug per g LOQ''s'!G18,'ug per g Result'!G16,"&lt;LOQ")))</f>
        <v>ND</v>
      </c>
    </row>
    <row r="17" spans="1:7" x14ac:dyDescent="0.25">
      <c r="A17">
        <f>'Instrument Data'!A17</f>
        <v>0</v>
      </c>
      <c r="B17">
        <f>'Instrument Data'!B17</f>
        <v>0</v>
      </c>
      <c r="C17" s="11" t="str">
        <f>IF('ug per g Result'!C17=0,"ND",IF('ug per g Result'!C17&gt;'ug per g LOQ''s'!C72,"&gt;ULOQ",IF('ug per g Result'!C17&gt;'ug per g LOQ''s'!C19,'ug per g Result'!C17,"&lt;LOQ")))</f>
        <v>ND</v>
      </c>
      <c r="D17" s="11" t="str">
        <f>IF('ug per g Result'!D17=0,"ND",IF('ug per g Result'!D17&gt;'ug per g LOQ''s'!D72,"&gt;ULOQ",IF('ug per g Result'!D17&gt;'ug per g LOQ''s'!D19,'ug per g Result'!D17,"&lt;LOQ")))</f>
        <v>ND</v>
      </c>
      <c r="E17" s="11" t="str">
        <f>IF('ug per g Result'!E17=0,"ND",IF('ug per g Result'!E17&gt;'ug per g LOQ''s'!E72,"&gt;ULOQ",IF('ug per g Result'!E17&gt;'ug per g LOQ''s'!E19,'ug per g Result'!E17,"&lt;LOQ")))</f>
        <v>ND</v>
      </c>
      <c r="F17" s="11" t="str">
        <f>IF('ug per g Result'!F17=0,"ND",IF('ug per g Result'!F17&gt;'ug per g LOQ''s'!F72,"&gt;ULOQ",IF('ug per g Result'!F17&gt;'ug per g LOQ''s'!F19,'ug per g Result'!F17,"&lt;LOQ")))</f>
        <v>ND</v>
      </c>
      <c r="G17" s="11" t="str">
        <f>IF('ug per g Result'!G17=0,"ND",IF('ug per g Result'!G17&gt;'ug per g LOQ''s'!G72,"&gt;ULOQ",IF('ug per g Result'!G17&gt;'ug per g LOQ''s'!G19,'ug per g Result'!G17,"&lt;LOQ")))</f>
        <v>ND</v>
      </c>
    </row>
    <row r="18" spans="1:7" x14ac:dyDescent="0.25">
      <c r="A18">
        <f>'Instrument Data'!A18</f>
        <v>0</v>
      </c>
      <c r="B18">
        <f>'Instrument Data'!B18</f>
        <v>0</v>
      </c>
      <c r="C18" s="11" t="str">
        <f>IF('ug per g Result'!C18=0,"ND",IF('ug per g Result'!C18&gt;'ug per g LOQ''s'!C73,"&gt;ULOQ",IF('ug per g Result'!C18&gt;'ug per g LOQ''s'!C20,'ug per g Result'!C18,"&lt;LOQ")))</f>
        <v>ND</v>
      </c>
      <c r="D18" s="11" t="str">
        <f>IF('ug per g Result'!D18=0,"ND",IF('ug per g Result'!D18&gt;'ug per g LOQ''s'!D73,"&gt;ULOQ",IF('ug per g Result'!D18&gt;'ug per g LOQ''s'!D20,'ug per g Result'!D18,"&lt;LOQ")))</f>
        <v>ND</v>
      </c>
      <c r="E18" s="11" t="str">
        <f>IF('ug per g Result'!E18=0,"ND",IF('ug per g Result'!E18&gt;'ug per g LOQ''s'!E73,"&gt;ULOQ",IF('ug per g Result'!E18&gt;'ug per g LOQ''s'!E20,'ug per g Result'!E18,"&lt;LOQ")))</f>
        <v>ND</v>
      </c>
      <c r="F18" s="11" t="str">
        <f>IF('ug per g Result'!F18=0,"ND",IF('ug per g Result'!F18&gt;'ug per g LOQ''s'!F73,"&gt;ULOQ",IF('ug per g Result'!F18&gt;'ug per g LOQ''s'!F20,'ug per g Result'!F18,"&lt;LOQ")))</f>
        <v>ND</v>
      </c>
      <c r="G18" s="11" t="str">
        <f>IF('ug per g Result'!G18=0,"ND",IF('ug per g Result'!G18&gt;'ug per g LOQ''s'!G73,"&gt;ULOQ",IF('ug per g Result'!G18&gt;'ug per g LOQ''s'!G20,'ug per g Result'!G18,"&lt;LOQ")))</f>
        <v>ND</v>
      </c>
    </row>
    <row r="19" spans="1:7" x14ac:dyDescent="0.25">
      <c r="A19">
        <f>'Instrument Data'!A19</f>
        <v>0</v>
      </c>
      <c r="B19">
        <f>'Instrument Data'!B19</f>
        <v>0</v>
      </c>
      <c r="C19" s="11" t="str">
        <f>IF('ug per g Result'!C19=0,"ND",IF('ug per g Result'!C19&gt;'ug per g LOQ''s'!C74,"&gt;ULOQ",IF('ug per g Result'!C19&gt;'ug per g LOQ''s'!C21,'ug per g Result'!C19,"&lt;LOQ")))</f>
        <v>ND</v>
      </c>
      <c r="D19" s="11" t="str">
        <f>IF('ug per g Result'!D19=0,"ND",IF('ug per g Result'!D19&gt;'ug per g LOQ''s'!D74,"&gt;ULOQ",IF('ug per g Result'!D19&gt;'ug per g LOQ''s'!D21,'ug per g Result'!D19,"&lt;LOQ")))</f>
        <v>ND</v>
      </c>
      <c r="E19" s="11" t="str">
        <f>IF('ug per g Result'!E19=0,"ND",IF('ug per g Result'!E19&gt;'ug per g LOQ''s'!E74,"&gt;ULOQ",IF('ug per g Result'!E19&gt;'ug per g LOQ''s'!E21,'ug per g Result'!E19,"&lt;LOQ")))</f>
        <v>ND</v>
      </c>
      <c r="F19" s="11" t="str">
        <f>IF('ug per g Result'!F19=0,"ND",IF('ug per g Result'!F19&gt;'ug per g LOQ''s'!F74,"&gt;ULOQ",IF('ug per g Result'!F19&gt;'ug per g LOQ''s'!F21,'ug per g Result'!F19,"&lt;LOQ")))</f>
        <v>ND</v>
      </c>
      <c r="G19" s="11" t="str">
        <f>IF('ug per g Result'!G19=0,"ND",IF('ug per g Result'!G19&gt;'ug per g LOQ''s'!G74,"&gt;ULOQ",IF('ug per g Result'!G19&gt;'ug per g LOQ''s'!G21,'ug per g Result'!G19,"&lt;LOQ")))</f>
        <v>ND</v>
      </c>
    </row>
    <row r="20" spans="1:7" x14ac:dyDescent="0.25">
      <c r="A20">
        <f>'Instrument Data'!A20</f>
        <v>0</v>
      </c>
      <c r="B20">
        <f>'Instrument Data'!B20</f>
        <v>0</v>
      </c>
      <c r="C20" s="11" t="str">
        <f>IF('ug per g Result'!C20=0,"ND",IF('ug per g Result'!C20&gt;'ug per g LOQ''s'!C75,"&gt;ULOQ",IF('ug per g Result'!C20&gt;'ug per g LOQ''s'!C22,'ug per g Result'!C20,"&lt;LOQ")))</f>
        <v>ND</v>
      </c>
      <c r="D20" s="11" t="str">
        <f>IF('ug per g Result'!D20=0,"ND",IF('ug per g Result'!D20&gt;'ug per g LOQ''s'!D75,"&gt;ULOQ",IF('ug per g Result'!D20&gt;'ug per g LOQ''s'!D22,'ug per g Result'!D20,"&lt;LOQ")))</f>
        <v>ND</v>
      </c>
      <c r="E20" s="11" t="str">
        <f>IF('ug per g Result'!E20=0,"ND",IF('ug per g Result'!E20&gt;'ug per g LOQ''s'!E75,"&gt;ULOQ",IF('ug per g Result'!E20&gt;'ug per g LOQ''s'!E22,'ug per g Result'!E20,"&lt;LOQ")))</f>
        <v>ND</v>
      </c>
      <c r="F20" s="11" t="str">
        <f>IF('ug per g Result'!F20=0,"ND",IF('ug per g Result'!F20&gt;'ug per g LOQ''s'!F75,"&gt;ULOQ",IF('ug per g Result'!F20&gt;'ug per g LOQ''s'!F22,'ug per g Result'!F20,"&lt;LOQ")))</f>
        <v>ND</v>
      </c>
      <c r="G20" s="11" t="str">
        <f>IF('ug per g Result'!G20=0,"ND",IF('ug per g Result'!G20&gt;'ug per g LOQ''s'!G75,"&gt;ULOQ",IF('ug per g Result'!G20&gt;'ug per g LOQ''s'!G22,'ug per g Result'!G20,"&lt;LOQ")))</f>
        <v>ND</v>
      </c>
    </row>
    <row r="21" spans="1:7" x14ac:dyDescent="0.25">
      <c r="A21">
        <f>'Instrument Data'!A21</f>
        <v>0</v>
      </c>
      <c r="B21">
        <f>'Instrument Data'!B21</f>
        <v>0</v>
      </c>
      <c r="C21" s="11" t="str">
        <f>IF('ug per g Result'!C21=0,"ND",IF('ug per g Result'!C21&gt;'ug per g LOQ''s'!C76,"&gt;ULOQ",IF('ug per g Result'!C21&gt;'ug per g LOQ''s'!C23,'ug per g Result'!C21,"&lt;LOQ")))</f>
        <v>ND</v>
      </c>
      <c r="D21" s="11" t="str">
        <f>IF('ug per g Result'!D21=0,"ND",IF('ug per g Result'!D21&gt;'ug per g LOQ''s'!D76,"&gt;ULOQ",IF('ug per g Result'!D21&gt;'ug per g LOQ''s'!D23,'ug per g Result'!D21,"&lt;LOQ")))</f>
        <v>ND</v>
      </c>
      <c r="E21" s="11" t="str">
        <f>IF('ug per g Result'!E21=0,"ND",IF('ug per g Result'!E21&gt;'ug per g LOQ''s'!E76,"&gt;ULOQ",IF('ug per g Result'!E21&gt;'ug per g LOQ''s'!E23,'ug per g Result'!E21,"&lt;LOQ")))</f>
        <v>ND</v>
      </c>
      <c r="F21" s="11" t="str">
        <f>IF('ug per g Result'!F21=0,"ND",IF('ug per g Result'!F21&gt;'ug per g LOQ''s'!F76,"&gt;ULOQ",IF('ug per g Result'!F21&gt;'ug per g LOQ''s'!F23,'ug per g Result'!F21,"&lt;LOQ")))</f>
        <v>ND</v>
      </c>
      <c r="G21" s="11" t="str">
        <f>IF('ug per g Result'!G21=0,"ND",IF('ug per g Result'!G21&gt;'ug per g LOQ''s'!G76,"&gt;ULOQ",IF('ug per g Result'!G21&gt;'ug per g LOQ''s'!G23,'ug per g Result'!G21,"&lt;LOQ")))</f>
        <v>ND</v>
      </c>
    </row>
    <row r="22" spans="1:7" x14ac:dyDescent="0.25">
      <c r="A22">
        <f>'Instrument Data'!A22</f>
        <v>0</v>
      </c>
      <c r="B22">
        <f>'Instrument Data'!B22</f>
        <v>0</v>
      </c>
      <c r="C22" s="11" t="str">
        <f>IF('ug per g Result'!C22=0,"ND",IF('ug per g Result'!C22&gt;'ug per g LOQ''s'!C77,"&gt;ULOQ",IF('ug per g Result'!C22&gt;'ug per g LOQ''s'!C24,'ug per g Result'!C22,"&lt;LOQ")))</f>
        <v>ND</v>
      </c>
      <c r="D22" s="11" t="str">
        <f>IF('ug per g Result'!D22=0,"ND",IF('ug per g Result'!D22&gt;'ug per g LOQ''s'!D77,"&gt;ULOQ",IF('ug per g Result'!D22&gt;'ug per g LOQ''s'!D24,'ug per g Result'!D22,"&lt;LOQ")))</f>
        <v>ND</v>
      </c>
      <c r="E22" s="11" t="str">
        <f>IF('ug per g Result'!E22=0,"ND",IF('ug per g Result'!E22&gt;'ug per g LOQ''s'!E77,"&gt;ULOQ",IF('ug per g Result'!E22&gt;'ug per g LOQ''s'!E24,'ug per g Result'!E22,"&lt;LOQ")))</f>
        <v>ND</v>
      </c>
      <c r="F22" s="11" t="str">
        <f>IF('ug per g Result'!F22=0,"ND",IF('ug per g Result'!F22&gt;'ug per g LOQ''s'!F77,"&gt;ULOQ",IF('ug per g Result'!F22&gt;'ug per g LOQ''s'!F24,'ug per g Result'!F22,"&lt;LOQ")))</f>
        <v>ND</v>
      </c>
      <c r="G22" s="11" t="str">
        <f>IF('ug per g Result'!G22=0,"ND",IF('ug per g Result'!G22&gt;'ug per g LOQ''s'!G77,"&gt;ULOQ",IF('ug per g Result'!G22&gt;'ug per g LOQ''s'!G24,'ug per g Result'!G22,"&lt;LOQ")))</f>
        <v>ND</v>
      </c>
    </row>
    <row r="23" spans="1:7" x14ac:dyDescent="0.25">
      <c r="A23">
        <f>'Instrument Data'!A23</f>
        <v>0</v>
      </c>
      <c r="B23">
        <f>'Instrument Data'!B23</f>
        <v>0</v>
      </c>
      <c r="C23" s="11" t="str">
        <f>IF('ug per g Result'!C23=0,"ND",IF('ug per g Result'!C23&gt;'ug per g LOQ''s'!C78,"&gt;ULOQ",IF('ug per g Result'!C23&gt;'ug per g LOQ''s'!C25,'ug per g Result'!C23,"&lt;LOQ")))</f>
        <v>ND</v>
      </c>
      <c r="D23" s="11" t="str">
        <f>IF('ug per g Result'!D23=0,"ND",IF('ug per g Result'!D23&gt;'ug per g LOQ''s'!D78,"&gt;ULOQ",IF('ug per g Result'!D23&gt;'ug per g LOQ''s'!D25,'ug per g Result'!D23,"&lt;LOQ")))</f>
        <v>ND</v>
      </c>
      <c r="E23" s="11" t="str">
        <f>IF('ug per g Result'!E23=0,"ND",IF('ug per g Result'!E23&gt;'ug per g LOQ''s'!E78,"&gt;ULOQ",IF('ug per g Result'!E23&gt;'ug per g LOQ''s'!E25,'ug per g Result'!E23,"&lt;LOQ")))</f>
        <v>ND</v>
      </c>
      <c r="F23" s="11" t="str">
        <f>IF('ug per g Result'!F23=0,"ND",IF('ug per g Result'!F23&gt;'ug per g LOQ''s'!F78,"&gt;ULOQ",IF('ug per g Result'!F23&gt;'ug per g LOQ''s'!F25,'ug per g Result'!F23,"&lt;LOQ")))</f>
        <v>ND</v>
      </c>
      <c r="G23" s="11" t="str">
        <f>IF('ug per g Result'!G23=0,"ND",IF('ug per g Result'!G23&gt;'ug per g LOQ''s'!G78,"&gt;ULOQ",IF('ug per g Result'!G23&gt;'ug per g LOQ''s'!G25,'ug per g Result'!G23,"&lt;LOQ")))</f>
        <v>ND</v>
      </c>
    </row>
    <row r="24" spans="1:7" x14ac:dyDescent="0.25">
      <c r="A24">
        <f>'Instrument Data'!A24</f>
        <v>0</v>
      </c>
      <c r="B24">
        <f>'Instrument Data'!B24</f>
        <v>0</v>
      </c>
      <c r="C24" s="11" t="str">
        <f>IF('ug per g Result'!C24=0,"ND",IF('ug per g Result'!C24&gt;'ug per g LOQ''s'!C79,"&gt;ULOQ",IF('ug per g Result'!C24&gt;'ug per g LOQ''s'!C26,'ug per g Result'!C24,"&lt;LOQ")))</f>
        <v>ND</v>
      </c>
      <c r="D24" s="11" t="str">
        <f>IF('ug per g Result'!D24=0,"ND",IF('ug per g Result'!D24&gt;'ug per g LOQ''s'!D79,"&gt;ULOQ",IF('ug per g Result'!D24&gt;'ug per g LOQ''s'!D26,'ug per g Result'!D24,"&lt;LOQ")))</f>
        <v>ND</v>
      </c>
      <c r="E24" s="11" t="str">
        <f>IF('ug per g Result'!E24=0,"ND",IF('ug per g Result'!E24&gt;'ug per g LOQ''s'!E79,"&gt;ULOQ",IF('ug per g Result'!E24&gt;'ug per g LOQ''s'!E26,'ug per g Result'!E24,"&lt;LOQ")))</f>
        <v>ND</v>
      </c>
      <c r="F24" s="11" t="str">
        <f>IF('ug per g Result'!F24=0,"ND",IF('ug per g Result'!F24&gt;'ug per g LOQ''s'!F79,"&gt;ULOQ",IF('ug per g Result'!F24&gt;'ug per g LOQ''s'!F26,'ug per g Result'!F24,"&lt;LOQ")))</f>
        <v>ND</v>
      </c>
      <c r="G24" s="11" t="str">
        <f>IF('ug per g Result'!G24=0,"ND",IF('ug per g Result'!G24&gt;'ug per g LOQ''s'!G79,"&gt;ULOQ",IF('ug per g Result'!G24&gt;'ug per g LOQ''s'!G26,'ug per g Result'!G24,"&lt;LOQ")))</f>
        <v>ND</v>
      </c>
    </row>
    <row r="25" spans="1:7" x14ac:dyDescent="0.25">
      <c r="A25">
        <f>'Instrument Data'!A25</f>
        <v>0</v>
      </c>
      <c r="B25">
        <f>'Instrument Data'!B25</f>
        <v>0</v>
      </c>
      <c r="C25" s="11" t="str">
        <f>IF('ug per g Result'!C25=0,"ND",IF('ug per g Result'!C25&gt;'ug per g LOQ''s'!C80,"&gt;ULOQ",IF('ug per g Result'!C25&gt;'ug per g LOQ''s'!C27,'ug per g Result'!C25,"&lt;LOQ")))</f>
        <v>ND</v>
      </c>
      <c r="D25" s="11" t="str">
        <f>IF('ug per g Result'!D25=0,"ND",IF('ug per g Result'!D25&gt;'ug per g LOQ''s'!D80,"&gt;ULOQ",IF('ug per g Result'!D25&gt;'ug per g LOQ''s'!D27,'ug per g Result'!D25,"&lt;LOQ")))</f>
        <v>ND</v>
      </c>
      <c r="E25" s="11" t="str">
        <f>IF('ug per g Result'!E25=0,"ND",IF('ug per g Result'!E25&gt;'ug per g LOQ''s'!E80,"&gt;ULOQ",IF('ug per g Result'!E25&gt;'ug per g LOQ''s'!E27,'ug per g Result'!E25,"&lt;LOQ")))</f>
        <v>ND</v>
      </c>
      <c r="F25" s="11" t="str">
        <f>IF('ug per g Result'!F25=0,"ND",IF('ug per g Result'!F25&gt;'ug per g LOQ''s'!F80,"&gt;ULOQ",IF('ug per g Result'!F25&gt;'ug per g LOQ''s'!F27,'ug per g Result'!F25,"&lt;LOQ")))</f>
        <v>ND</v>
      </c>
      <c r="G25" s="11" t="str">
        <f>IF('ug per g Result'!G25=0,"ND",IF('ug per g Result'!G25&gt;'ug per g LOQ''s'!G80,"&gt;ULOQ",IF('ug per g Result'!G25&gt;'ug per g LOQ''s'!G27,'ug per g Result'!G25,"&lt;LOQ")))</f>
        <v>ND</v>
      </c>
    </row>
    <row r="26" spans="1:7" x14ac:dyDescent="0.25">
      <c r="A26">
        <f>'Instrument Data'!A26</f>
        <v>0</v>
      </c>
      <c r="B26">
        <f>'Instrument Data'!B26</f>
        <v>0</v>
      </c>
      <c r="C26" s="11" t="str">
        <f>IF('ug per g Result'!C26=0,"ND",IF('ug per g Result'!C26&gt;'ug per g LOQ''s'!C81,"&gt;ULOQ",IF('ug per g Result'!C26&gt;'ug per g LOQ''s'!C28,'ug per g Result'!C26,"&lt;LOQ")))</f>
        <v>ND</v>
      </c>
      <c r="D26" s="11" t="str">
        <f>IF('ug per g Result'!D26=0,"ND",IF('ug per g Result'!D26&gt;'ug per g LOQ''s'!D81,"&gt;ULOQ",IF('ug per g Result'!D26&gt;'ug per g LOQ''s'!D28,'ug per g Result'!D26,"&lt;LOQ")))</f>
        <v>ND</v>
      </c>
      <c r="E26" s="11" t="str">
        <f>IF('ug per g Result'!E26=0,"ND",IF('ug per g Result'!E26&gt;'ug per g LOQ''s'!E81,"&gt;ULOQ",IF('ug per g Result'!E26&gt;'ug per g LOQ''s'!E28,'ug per g Result'!E26,"&lt;LOQ")))</f>
        <v>ND</v>
      </c>
      <c r="F26" s="11" t="str">
        <f>IF('ug per g Result'!F26=0,"ND",IF('ug per g Result'!F26&gt;'ug per g LOQ''s'!F81,"&gt;ULOQ",IF('ug per g Result'!F26&gt;'ug per g LOQ''s'!F28,'ug per g Result'!F26,"&lt;LOQ")))</f>
        <v>ND</v>
      </c>
      <c r="G26" s="11" t="str">
        <f>IF('ug per g Result'!G26=0,"ND",IF('ug per g Result'!G26&gt;'ug per g LOQ''s'!G81,"&gt;ULOQ",IF('ug per g Result'!G26&gt;'ug per g LOQ''s'!G28,'ug per g Result'!G26,"&lt;LOQ")))</f>
        <v>ND</v>
      </c>
    </row>
    <row r="27" spans="1:7" x14ac:dyDescent="0.25">
      <c r="A27">
        <f>'Instrument Data'!A27</f>
        <v>0</v>
      </c>
      <c r="B27">
        <f>'Instrument Data'!B27</f>
        <v>0</v>
      </c>
      <c r="C27" s="11" t="str">
        <f>IF('ug per g Result'!C27=0,"ND",IF('ug per g Result'!C27&gt;'ug per g LOQ''s'!C82,"&gt;ULOQ",IF('ug per g Result'!C27&gt;'ug per g LOQ''s'!C29,'ug per g Result'!C27,"&lt;LOQ")))</f>
        <v>ND</v>
      </c>
      <c r="D27" s="11" t="str">
        <f>IF('ug per g Result'!D27=0,"ND",IF('ug per g Result'!D27&gt;'ug per g LOQ''s'!D82,"&gt;ULOQ",IF('ug per g Result'!D27&gt;'ug per g LOQ''s'!D29,'ug per g Result'!D27,"&lt;LOQ")))</f>
        <v>ND</v>
      </c>
      <c r="E27" s="11" t="str">
        <f>IF('ug per g Result'!E27=0,"ND",IF('ug per g Result'!E27&gt;'ug per g LOQ''s'!E82,"&gt;ULOQ",IF('ug per g Result'!E27&gt;'ug per g LOQ''s'!E29,'ug per g Result'!E27,"&lt;LOQ")))</f>
        <v>ND</v>
      </c>
      <c r="F27" s="11" t="str">
        <f>IF('ug per g Result'!F27=0,"ND",IF('ug per g Result'!F27&gt;'ug per g LOQ''s'!F82,"&gt;ULOQ",IF('ug per g Result'!F27&gt;'ug per g LOQ''s'!F29,'ug per g Result'!F27,"&lt;LOQ")))</f>
        <v>ND</v>
      </c>
      <c r="G27" s="11" t="str">
        <f>IF('ug per g Result'!G27=0,"ND",IF('ug per g Result'!G27&gt;'ug per g LOQ''s'!G82,"&gt;ULOQ",IF('ug per g Result'!G27&gt;'ug per g LOQ''s'!G29,'ug per g Result'!G27,"&lt;LOQ")))</f>
        <v>ND</v>
      </c>
    </row>
    <row r="28" spans="1:7" x14ac:dyDescent="0.25">
      <c r="A28">
        <f>'Instrument Data'!A28</f>
        <v>0</v>
      </c>
      <c r="B28">
        <f>'Instrument Data'!B28</f>
        <v>0</v>
      </c>
      <c r="C28" s="11" t="str">
        <f>IF('ug per g Result'!C28=0,"ND",IF('ug per g Result'!C28&gt;'ug per g LOQ''s'!C83,"&gt;ULOQ",IF('ug per g Result'!C28&gt;'ug per g LOQ''s'!C30,'ug per g Result'!C28,"&lt;LOQ")))</f>
        <v>ND</v>
      </c>
      <c r="D28" s="11" t="str">
        <f>IF('ug per g Result'!D28=0,"ND",IF('ug per g Result'!D28&gt;'ug per g LOQ''s'!D83,"&gt;ULOQ",IF('ug per g Result'!D28&gt;'ug per g LOQ''s'!D30,'ug per g Result'!D28,"&lt;LOQ")))</f>
        <v>ND</v>
      </c>
      <c r="E28" s="11" t="str">
        <f>IF('ug per g Result'!E28=0,"ND",IF('ug per g Result'!E28&gt;'ug per g LOQ''s'!E83,"&gt;ULOQ",IF('ug per g Result'!E28&gt;'ug per g LOQ''s'!E30,'ug per g Result'!E28,"&lt;LOQ")))</f>
        <v>ND</v>
      </c>
      <c r="F28" s="11" t="str">
        <f>IF('ug per g Result'!F28=0,"ND",IF('ug per g Result'!F28&gt;'ug per g LOQ''s'!F83,"&gt;ULOQ",IF('ug per g Result'!F28&gt;'ug per g LOQ''s'!F30,'ug per g Result'!F28,"&lt;LOQ")))</f>
        <v>ND</v>
      </c>
      <c r="G28" s="11" t="str">
        <f>IF('ug per g Result'!G28=0,"ND",IF('ug per g Result'!G28&gt;'ug per g LOQ''s'!G83,"&gt;ULOQ",IF('ug per g Result'!G28&gt;'ug per g LOQ''s'!G30,'ug per g Result'!G28,"&lt;LOQ")))</f>
        <v>ND</v>
      </c>
    </row>
    <row r="29" spans="1:7" x14ac:dyDescent="0.25">
      <c r="A29">
        <f>'Instrument Data'!A29</f>
        <v>0</v>
      </c>
      <c r="B29">
        <f>'Instrument Data'!B29</f>
        <v>0</v>
      </c>
      <c r="C29" s="11" t="str">
        <f>IF('ug per g Result'!C29=0,"ND",IF('ug per g Result'!C29&gt;'ug per g LOQ''s'!C84,"&gt;ULOQ",IF('ug per g Result'!C29&gt;'ug per g LOQ''s'!C31,'ug per g Result'!C29,"&lt;LOQ")))</f>
        <v>ND</v>
      </c>
      <c r="D29" s="11" t="str">
        <f>IF('ug per g Result'!D29=0,"ND",IF('ug per g Result'!D29&gt;'ug per g LOQ''s'!D84,"&gt;ULOQ",IF('ug per g Result'!D29&gt;'ug per g LOQ''s'!D31,'ug per g Result'!D29,"&lt;LOQ")))</f>
        <v>ND</v>
      </c>
      <c r="E29" s="11" t="str">
        <f>IF('ug per g Result'!E29=0,"ND",IF('ug per g Result'!E29&gt;'ug per g LOQ''s'!E84,"&gt;ULOQ",IF('ug per g Result'!E29&gt;'ug per g LOQ''s'!E31,'ug per g Result'!E29,"&lt;LOQ")))</f>
        <v>ND</v>
      </c>
      <c r="F29" s="11" t="str">
        <f>IF('ug per g Result'!F29=0,"ND",IF('ug per g Result'!F29&gt;'ug per g LOQ''s'!F84,"&gt;ULOQ",IF('ug per g Result'!F29&gt;'ug per g LOQ''s'!F31,'ug per g Result'!F29,"&lt;LOQ")))</f>
        <v>ND</v>
      </c>
      <c r="G29" s="11" t="str">
        <f>IF('ug per g Result'!G29=0,"ND",IF('ug per g Result'!G29&gt;'ug per g LOQ''s'!G84,"&gt;ULOQ",IF('ug per g Result'!G29&gt;'ug per g LOQ''s'!G31,'ug per g Result'!G29,"&lt;LOQ")))</f>
        <v>ND</v>
      </c>
    </row>
    <row r="30" spans="1:7" x14ac:dyDescent="0.25">
      <c r="A30">
        <f>'Instrument Data'!A30</f>
        <v>0</v>
      </c>
      <c r="B30">
        <f>'Instrument Data'!B30</f>
        <v>0</v>
      </c>
      <c r="C30" s="11" t="str">
        <f>IF('ug per g Result'!C30=0,"ND",IF('ug per g Result'!C30&gt;'ug per g LOQ''s'!C85,"&gt;ULOQ",IF('ug per g Result'!C30&gt;'ug per g LOQ''s'!C32,'ug per g Result'!C30,"&lt;LOQ")))</f>
        <v>ND</v>
      </c>
      <c r="D30" s="11" t="str">
        <f>IF('ug per g Result'!D30=0,"ND",IF('ug per g Result'!D30&gt;'ug per g LOQ''s'!D85,"&gt;ULOQ",IF('ug per g Result'!D30&gt;'ug per g LOQ''s'!D32,'ug per g Result'!D30,"&lt;LOQ")))</f>
        <v>ND</v>
      </c>
      <c r="E30" s="11" t="str">
        <f>IF('ug per g Result'!E30=0,"ND",IF('ug per g Result'!E30&gt;'ug per g LOQ''s'!E85,"&gt;ULOQ",IF('ug per g Result'!E30&gt;'ug per g LOQ''s'!E32,'ug per g Result'!E30,"&lt;LOQ")))</f>
        <v>ND</v>
      </c>
      <c r="F30" s="11" t="str">
        <f>IF('ug per g Result'!F30=0,"ND",IF('ug per g Result'!F30&gt;'ug per g LOQ''s'!F85,"&gt;ULOQ",IF('ug per g Result'!F30&gt;'ug per g LOQ''s'!F32,'ug per g Result'!F30,"&lt;LOQ")))</f>
        <v>ND</v>
      </c>
      <c r="G30" s="11" t="str">
        <f>IF('ug per g Result'!G30=0,"ND",IF('ug per g Result'!G30&gt;'ug per g LOQ''s'!G85,"&gt;ULOQ",IF('ug per g Result'!G30&gt;'ug per g LOQ''s'!G32,'ug per g Result'!G30,"&lt;LOQ")))</f>
        <v>ND</v>
      </c>
    </row>
    <row r="31" spans="1:7" x14ac:dyDescent="0.25">
      <c r="A31">
        <f>'Instrument Data'!A31</f>
        <v>0</v>
      </c>
      <c r="B31">
        <f>'Instrument Data'!B31</f>
        <v>0</v>
      </c>
      <c r="C31" s="11" t="str">
        <f>IF('ug per g Result'!C31=0,"ND",IF('ug per g Result'!C31&gt;'ug per g LOQ''s'!C86,"&gt;ULOQ",IF('ug per g Result'!C31&gt;'ug per g LOQ''s'!C33,'ug per g Result'!C31,"&lt;LOQ")))</f>
        <v>ND</v>
      </c>
      <c r="D31" s="11" t="str">
        <f>IF('ug per g Result'!D31=0,"ND",IF('ug per g Result'!D31&gt;'ug per g LOQ''s'!D86,"&gt;ULOQ",IF('ug per g Result'!D31&gt;'ug per g LOQ''s'!D33,'ug per g Result'!D31,"&lt;LOQ")))</f>
        <v>ND</v>
      </c>
      <c r="E31" s="11" t="str">
        <f>IF('ug per g Result'!E31=0,"ND",IF('ug per g Result'!E31&gt;'ug per g LOQ''s'!E86,"&gt;ULOQ",IF('ug per g Result'!E31&gt;'ug per g LOQ''s'!E33,'ug per g Result'!E31,"&lt;LOQ")))</f>
        <v>ND</v>
      </c>
      <c r="F31" s="11" t="str">
        <f>IF('ug per g Result'!F31=0,"ND",IF('ug per g Result'!F31&gt;'ug per g LOQ''s'!F86,"&gt;ULOQ",IF('ug per g Result'!F31&gt;'ug per g LOQ''s'!F33,'ug per g Result'!F31,"&lt;LOQ")))</f>
        <v>ND</v>
      </c>
      <c r="G31" s="11" t="str">
        <f>IF('ug per g Result'!G31=0,"ND",IF('ug per g Result'!G31&gt;'ug per g LOQ''s'!G86,"&gt;ULOQ",IF('ug per g Result'!G31&gt;'ug per g LOQ''s'!G33,'ug per g Result'!G31,"&lt;LOQ")))</f>
        <v>ND</v>
      </c>
    </row>
    <row r="32" spans="1:7" x14ac:dyDescent="0.25">
      <c r="A32">
        <f>'Instrument Data'!A32</f>
        <v>0</v>
      </c>
      <c r="B32">
        <f>'Instrument Data'!B32</f>
        <v>0</v>
      </c>
      <c r="C32" s="11" t="str">
        <f>IF('ug per g Result'!C32=0,"ND",IF('ug per g Result'!C32&gt;'ug per g LOQ''s'!C87,"&gt;ULOQ",IF('ug per g Result'!C32&gt;'ug per g LOQ''s'!C34,'ug per g Result'!C32,"&lt;LOQ")))</f>
        <v>ND</v>
      </c>
      <c r="D32" s="11" t="str">
        <f>IF('ug per g Result'!D32=0,"ND",IF('ug per g Result'!D32&gt;'ug per g LOQ''s'!D87,"&gt;ULOQ",IF('ug per g Result'!D32&gt;'ug per g LOQ''s'!D34,'ug per g Result'!D32,"&lt;LOQ")))</f>
        <v>ND</v>
      </c>
      <c r="E32" s="11" t="str">
        <f>IF('ug per g Result'!E32=0,"ND",IF('ug per g Result'!E32&gt;'ug per g LOQ''s'!E87,"&gt;ULOQ",IF('ug per g Result'!E32&gt;'ug per g LOQ''s'!E34,'ug per g Result'!E32,"&lt;LOQ")))</f>
        <v>ND</v>
      </c>
      <c r="F32" s="11" t="str">
        <f>IF('ug per g Result'!F32=0,"ND",IF('ug per g Result'!F32&gt;'ug per g LOQ''s'!F87,"&gt;ULOQ",IF('ug per g Result'!F32&gt;'ug per g LOQ''s'!F34,'ug per g Result'!F32,"&lt;LOQ")))</f>
        <v>ND</v>
      </c>
      <c r="G32" s="11" t="str">
        <f>IF('ug per g Result'!G32=0,"ND",IF('ug per g Result'!G32&gt;'ug per g LOQ''s'!G87,"&gt;ULOQ",IF('ug per g Result'!G32&gt;'ug per g LOQ''s'!G34,'ug per g Result'!G32,"&lt;LOQ")))</f>
        <v>ND</v>
      </c>
    </row>
    <row r="33" spans="1:7" x14ac:dyDescent="0.25">
      <c r="A33">
        <f>'Instrument Data'!A33</f>
        <v>0</v>
      </c>
      <c r="B33">
        <f>'Instrument Data'!B33</f>
        <v>0</v>
      </c>
      <c r="C33" s="11" t="str">
        <f>IF('ug per g Result'!C33=0,"ND",IF('ug per g Result'!C33&gt;'ug per g LOQ''s'!C88,"&gt;ULOQ",IF('ug per g Result'!C33&gt;'ug per g LOQ''s'!C35,'ug per g Result'!C33,"&lt;LOQ")))</f>
        <v>ND</v>
      </c>
      <c r="D33" s="11" t="str">
        <f>IF('ug per g Result'!D33=0,"ND",IF('ug per g Result'!D33&gt;'ug per g LOQ''s'!D88,"&gt;ULOQ",IF('ug per g Result'!D33&gt;'ug per g LOQ''s'!D35,'ug per g Result'!D33,"&lt;LOQ")))</f>
        <v>ND</v>
      </c>
      <c r="E33" s="11" t="str">
        <f>IF('ug per g Result'!E33=0,"ND",IF('ug per g Result'!E33&gt;'ug per g LOQ''s'!E88,"&gt;ULOQ",IF('ug per g Result'!E33&gt;'ug per g LOQ''s'!E35,'ug per g Result'!E33,"&lt;LOQ")))</f>
        <v>ND</v>
      </c>
      <c r="F33" s="11" t="str">
        <f>IF('ug per g Result'!F33=0,"ND",IF('ug per g Result'!F33&gt;'ug per g LOQ''s'!F88,"&gt;ULOQ",IF('ug per g Result'!F33&gt;'ug per g LOQ''s'!F35,'ug per g Result'!F33,"&lt;LOQ")))</f>
        <v>ND</v>
      </c>
      <c r="G33" s="11" t="str">
        <f>IF('ug per g Result'!G33=0,"ND",IF('ug per g Result'!G33&gt;'ug per g LOQ''s'!G88,"&gt;ULOQ",IF('ug per g Result'!G33&gt;'ug per g LOQ''s'!G35,'ug per g Result'!G33,"&lt;LOQ")))</f>
        <v>ND</v>
      </c>
    </row>
    <row r="34" spans="1:7" x14ac:dyDescent="0.25">
      <c r="A34">
        <f>'Instrument Data'!A34</f>
        <v>0</v>
      </c>
      <c r="B34">
        <f>'Instrument Data'!B34</f>
        <v>0</v>
      </c>
      <c r="C34" s="11" t="str">
        <f>IF('ug per g Result'!C34=0,"ND",IF('ug per g Result'!C34&gt;'ug per g LOQ''s'!C89,"&gt;ULOQ",IF('ug per g Result'!C34&gt;'ug per g LOQ''s'!C36,'ug per g Result'!C34,"&lt;LOQ")))</f>
        <v>ND</v>
      </c>
      <c r="D34" s="11" t="str">
        <f>IF('ug per g Result'!D34=0,"ND",IF('ug per g Result'!D34&gt;'ug per g LOQ''s'!D89,"&gt;ULOQ",IF('ug per g Result'!D34&gt;'ug per g LOQ''s'!D36,'ug per g Result'!D34,"&lt;LOQ")))</f>
        <v>ND</v>
      </c>
      <c r="E34" s="11" t="str">
        <f>IF('ug per g Result'!E34=0,"ND",IF('ug per g Result'!E34&gt;'ug per g LOQ''s'!E89,"&gt;ULOQ",IF('ug per g Result'!E34&gt;'ug per g LOQ''s'!E36,'ug per g Result'!E34,"&lt;LOQ")))</f>
        <v>ND</v>
      </c>
      <c r="F34" s="11" t="str">
        <f>IF('ug per g Result'!F34=0,"ND",IF('ug per g Result'!F34&gt;'ug per g LOQ''s'!F89,"&gt;ULOQ",IF('ug per g Result'!F34&gt;'ug per g LOQ''s'!F36,'ug per g Result'!F34,"&lt;LOQ")))</f>
        <v>ND</v>
      </c>
      <c r="G34" s="11" t="str">
        <f>IF('ug per g Result'!G34=0,"ND",IF('ug per g Result'!G34&gt;'ug per g LOQ''s'!G89,"&gt;ULOQ",IF('ug per g Result'!G34&gt;'ug per g LOQ''s'!G36,'ug per g Result'!G34,"&lt;LOQ")))</f>
        <v>ND</v>
      </c>
    </row>
    <row r="35" spans="1:7" x14ac:dyDescent="0.25">
      <c r="A35">
        <f>'Instrument Data'!A35</f>
        <v>0</v>
      </c>
      <c r="B35">
        <f>'Instrument Data'!B35</f>
        <v>0</v>
      </c>
      <c r="C35" s="11" t="str">
        <f>IF('ug per g Result'!C35=0,"ND",IF('ug per g Result'!C35&gt;'ug per g LOQ''s'!C90,"&gt;ULOQ",IF('ug per g Result'!C35&gt;'ug per g LOQ''s'!C37,'ug per g Result'!C35,"&lt;LOQ")))</f>
        <v>ND</v>
      </c>
      <c r="D35" s="11" t="str">
        <f>IF('ug per g Result'!D35=0,"ND",IF('ug per g Result'!D35&gt;'ug per g LOQ''s'!D90,"&gt;ULOQ",IF('ug per g Result'!D35&gt;'ug per g LOQ''s'!D37,'ug per g Result'!D35,"&lt;LOQ")))</f>
        <v>ND</v>
      </c>
      <c r="E35" s="11" t="str">
        <f>IF('ug per g Result'!E35=0,"ND",IF('ug per g Result'!E35&gt;'ug per g LOQ''s'!E90,"&gt;ULOQ",IF('ug per g Result'!E35&gt;'ug per g LOQ''s'!E37,'ug per g Result'!E35,"&lt;LOQ")))</f>
        <v>ND</v>
      </c>
      <c r="F35" s="11" t="str">
        <f>IF('ug per g Result'!F35=0,"ND",IF('ug per g Result'!F35&gt;'ug per g LOQ''s'!F90,"&gt;ULOQ",IF('ug per g Result'!F35&gt;'ug per g LOQ''s'!F37,'ug per g Result'!F35,"&lt;LOQ")))</f>
        <v>ND</v>
      </c>
      <c r="G35" s="11" t="str">
        <f>IF('ug per g Result'!G35=0,"ND",IF('ug per g Result'!G35&gt;'ug per g LOQ''s'!G90,"&gt;ULOQ",IF('ug per g Result'!G35&gt;'ug per g LOQ''s'!G37,'ug per g Result'!G35,"&lt;LOQ")))</f>
        <v>ND</v>
      </c>
    </row>
    <row r="36" spans="1:7" x14ac:dyDescent="0.25">
      <c r="A36">
        <f>'Instrument Data'!A36</f>
        <v>0</v>
      </c>
      <c r="B36">
        <f>'Instrument Data'!B36</f>
        <v>0</v>
      </c>
      <c r="C36" s="11" t="str">
        <f>IF('ug per g Result'!C36=0,"ND",IF('ug per g Result'!C36&gt;'ug per g LOQ''s'!C91,"&gt;ULOQ",IF('ug per g Result'!C36&gt;'ug per g LOQ''s'!C38,'ug per g Result'!C36,"&lt;LOQ")))</f>
        <v>ND</v>
      </c>
      <c r="D36" s="11" t="str">
        <f>IF('ug per g Result'!D36=0,"ND",IF('ug per g Result'!D36&gt;'ug per g LOQ''s'!D91,"&gt;ULOQ",IF('ug per g Result'!D36&gt;'ug per g LOQ''s'!D38,'ug per g Result'!D36,"&lt;LOQ")))</f>
        <v>ND</v>
      </c>
      <c r="E36" s="11" t="str">
        <f>IF('ug per g Result'!E36=0,"ND",IF('ug per g Result'!E36&gt;'ug per g LOQ''s'!E91,"&gt;ULOQ",IF('ug per g Result'!E36&gt;'ug per g LOQ''s'!E38,'ug per g Result'!E36,"&lt;LOQ")))</f>
        <v>ND</v>
      </c>
      <c r="F36" s="11" t="str">
        <f>IF('ug per g Result'!F36=0,"ND",IF('ug per g Result'!F36&gt;'ug per g LOQ''s'!F91,"&gt;ULOQ",IF('ug per g Result'!F36&gt;'ug per g LOQ''s'!F38,'ug per g Result'!F36,"&lt;LOQ")))</f>
        <v>ND</v>
      </c>
      <c r="G36" s="11" t="str">
        <f>IF('ug per g Result'!G36=0,"ND",IF('ug per g Result'!G36&gt;'ug per g LOQ''s'!G91,"&gt;ULOQ",IF('ug per g Result'!G36&gt;'ug per g LOQ''s'!G38,'ug per g Result'!G36,"&lt;LOQ")))</f>
        <v>ND</v>
      </c>
    </row>
    <row r="37" spans="1:7" x14ac:dyDescent="0.25">
      <c r="A37">
        <f>'Instrument Data'!A37</f>
        <v>0</v>
      </c>
      <c r="B37">
        <f>'Instrument Data'!B37</f>
        <v>0</v>
      </c>
      <c r="C37" s="11" t="str">
        <f>IF('ug per g Result'!C37=0,"ND",IF('ug per g Result'!C37&gt;'ug per g LOQ''s'!C92,"&gt;ULOQ",IF('ug per g Result'!C37&gt;'ug per g LOQ''s'!C39,'ug per g Result'!C37,"&lt;LOQ")))</f>
        <v>ND</v>
      </c>
      <c r="D37" s="11" t="str">
        <f>IF('ug per g Result'!D37=0,"ND",IF('ug per g Result'!D37&gt;'ug per g LOQ''s'!D92,"&gt;ULOQ",IF('ug per g Result'!D37&gt;'ug per g LOQ''s'!D39,'ug per g Result'!D37,"&lt;LOQ")))</f>
        <v>ND</v>
      </c>
      <c r="E37" s="11" t="str">
        <f>IF('ug per g Result'!E37=0,"ND",IF('ug per g Result'!E37&gt;'ug per g LOQ''s'!E92,"&gt;ULOQ",IF('ug per g Result'!E37&gt;'ug per g LOQ''s'!E39,'ug per g Result'!E37,"&lt;LOQ")))</f>
        <v>ND</v>
      </c>
      <c r="F37" s="11" t="str">
        <f>IF('ug per g Result'!F37=0,"ND",IF('ug per g Result'!F37&gt;'ug per g LOQ''s'!F92,"&gt;ULOQ",IF('ug per g Result'!F37&gt;'ug per g LOQ''s'!F39,'ug per g Result'!F37,"&lt;LOQ")))</f>
        <v>ND</v>
      </c>
      <c r="G37" s="11" t="str">
        <f>IF('ug per g Result'!G37=0,"ND",IF('ug per g Result'!G37&gt;'ug per g LOQ''s'!G92,"&gt;ULOQ",IF('ug per g Result'!G37&gt;'ug per g LOQ''s'!G39,'ug per g Result'!G37,"&lt;LOQ")))</f>
        <v>ND</v>
      </c>
    </row>
    <row r="38" spans="1:7" x14ac:dyDescent="0.25">
      <c r="A38">
        <f>'Instrument Data'!A38</f>
        <v>0</v>
      </c>
      <c r="B38">
        <f>'Instrument Data'!B38</f>
        <v>0</v>
      </c>
      <c r="C38" s="11" t="str">
        <f>IF('ug per g Result'!C38=0,"ND",IF('ug per g Result'!C38&gt;'ug per g LOQ''s'!C93,"&gt;ULOQ",IF('ug per g Result'!C38&gt;'ug per g LOQ''s'!C40,'ug per g Result'!C38,"&lt;LOQ")))</f>
        <v>ND</v>
      </c>
      <c r="D38" s="11" t="str">
        <f>IF('ug per g Result'!D38=0,"ND",IF('ug per g Result'!D38&gt;'ug per g LOQ''s'!D93,"&gt;ULOQ",IF('ug per g Result'!D38&gt;'ug per g LOQ''s'!D40,'ug per g Result'!D38,"&lt;LOQ")))</f>
        <v>ND</v>
      </c>
      <c r="E38" s="11" t="str">
        <f>IF('ug per g Result'!E38=0,"ND",IF('ug per g Result'!E38&gt;'ug per g LOQ''s'!E93,"&gt;ULOQ",IF('ug per g Result'!E38&gt;'ug per g LOQ''s'!E40,'ug per g Result'!E38,"&lt;LOQ")))</f>
        <v>ND</v>
      </c>
      <c r="F38" s="11" t="str">
        <f>IF('ug per g Result'!F38=0,"ND",IF('ug per g Result'!F38&gt;'ug per g LOQ''s'!F93,"&gt;ULOQ",IF('ug per g Result'!F38&gt;'ug per g LOQ''s'!F40,'ug per g Result'!F38,"&lt;LOQ")))</f>
        <v>ND</v>
      </c>
      <c r="G38" s="11" t="str">
        <f>IF('ug per g Result'!G38=0,"ND",IF('ug per g Result'!G38&gt;'ug per g LOQ''s'!G93,"&gt;ULOQ",IF('ug per g Result'!G38&gt;'ug per g LOQ''s'!G40,'ug per g Result'!G38,"&lt;LOQ")))</f>
        <v>ND</v>
      </c>
    </row>
    <row r="39" spans="1:7" x14ac:dyDescent="0.25">
      <c r="A39">
        <f>'Instrument Data'!A39</f>
        <v>0</v>
      </c>
      <c r="B39">
        <f>'Instrument Data'!B39</f>
        <v>0</v>
      </c>
      <c r="C39" s="11" t="str">
        <f>IF('ug per g Result'!C39=0,"ND",IF('ug per g Result'!C39&gt;'ug per g LOQ''s'!C94,"&gt;ULOQ",IF('ug per g Result'!C39&gt;'ug per g LOQ''s'!C41,'ug per g Result'!C39,"&lt;LOQ")))</f>
        <v>ND</v>
      </c>
      <c r="D39" s="11" t="str">
        <f>IF('ug per g Result'!D39=0,"ND",IF('ug per g Result'!D39&gt;'ug per g LOQ''s'!D94,"&gt;ULOQ",IF('ug per g Result'!D39&gt;'ug per g LOQ''s'!D41,'ug per g Result'!D39,"&lt;LOQ")))</f>
        <v>ND</v>
      </c>
      <c r="E39" s="11" t="str">
        <f>IF('ug per g Result'!E39=0,"ND",IF('ug per g Result'!E39&gt;'ug per g LOQ''s'!E94,"&gt;ULOQ",IF('ug per g Result'!E39&gt;'ug per g LOQ''s'!E41,'ug per g Result'!E39,"&lt;LOQ")))</f>
        <v>ND</v>
      </c>
      <c r="F39" s="11" t="str">
        <f>IF('ug per g Result'!F39=0,"ND",IF('ug per g Result'!F39&gt;'ug per g LOQ''s'!F94,"&gt;ULOQ",IF('ug per g Result'!F39&gt;'ug per g LOQ''s'!F41,'ug per g Result'!F39,"&lt;LOQ")))</f>
        <v>ND</v>
      </c>
      <c r="G39" s="11" t="str">
        <f>IF('ug per g Result'!G39=0,"ND",IF('ug per g Result'!G39&gt;'ug per g LOQ''s'!G94,"&gt;ULOQ",IF('ug per g Result'!G39&gt;'ug per g LOQ''s'!G41,'ug per g Result'!G39,"&lt;LOQ")))</f>
        <v>ND</v>
      </c>
    </row>
    <row r="40" spans="1:7" x14ac:dyDescent="0.25">
      <c r="A40">
        <f>'Instrument Data'!A40</f>
        <v>0</v>
      </c>
      <c r="B40">
        <f>'Instrument Data'!B40</f>
        <v>0</v>
      </c>
      <c r="C40" s="11" t="str">
        <f>IF('ug per g Result'!C40=0,"ND",IF('ug per g Result'!C40&gt;'ug per g LOQ''s'!C95,"&gt;ULOQ",IF('ug per g Result'!C40&gt;'ug per g LOQ''s'!C42,'ug per g Result'!C40,"&lt;LOQ")))</f>
        <v>ND</v>
      </c>
      <c r="D40" s="11" t="str">
        <f>IF('ug per g Result'!D40=0,"ND",IF('ug per g Result'!D40&gt;'ug per g LOQ''s'!D95,"&gt;ULOQ",IF('ug per g Result'!D40&gt;'ug per g LOQ''s'!D42,'ug per g Result'!D40,"&lt;LOQ")))</f>
        <v>ND</v>
      </c>
      <c r="E40" s="11" t="str">
        <f>IF('ug per g Result'!E40=0,"ND",IF('ug per g Result'!E40&gt;'ug per g LOQ''s'!E95,"&gt;ULOQ",IF('ug per g Result'!E40&gt;'ug per g LOQ''s'!E42,'ug per g Result'!E40,"&lt;LOQ")))</f>
        <v>ND</v>
      </c>
      <c r="F40" s="11" t="str">
        <f>IF('ug per g Result'!F40=0,"ND",IF('ug per g Result'!F40&gt;'ug per g LOQ''s'!F95,"&gt;ULOQ",IF('ug per g Result'!F40&gt;'ug per g LOQ''s'!F42,'ug per g Result'!F40,"&lt;LOQ")))</f>
        <v>ND</v>
      </c>
      <c r="G40" s="11" t="str">
        <f>IF('ug per g Result'!G40=0,"ND",IF('ug per g Result'!G40&gt;'ug per g LOQ''s'!G95,"&gt;ULOQ",IF('ug per g Result'!G40&gt;'ug per g LOQ''s'!G42,'ug per g Result'!G40,"&lt;LOQ")))</f>
        <v>ND</v>
      </c>
    </row>
    <row r="41" spans="1:7" x14ac:dyDescent="0.25">
      <c r="A41">
        <f>'Instrument Data'!A41</f>
        <v>0</v>
      </c>
      <c r="B41">
        <f>'Instrument Data'!B41</f>
        <v>0</v>
      </c>
      <c r="C41" s="11" t="str">
        <f>IF('ug per g Result'!C41=0,"ND",IF('ug per g Result'!C41&gt;'ug per g LOQ''s'!C96,"&gt;ULOQ",IF('ug per g Result'!C41&gt;'ug per g LOQ''s'!C43,'ug per g Result'!C41,"&lt;LOQ")))</f>
        <v>ND</v>
      </c>
      <c r="D41" s="11" t="str">
        <f>IF('ug per g Result'!D41=0,"ND",IF('ug per g Result'!D41&gt;'ug per g LOQ''s'!D96,"&gt;ULOQ",IF('ug per g Result'!D41&gt;'ug per g LOQ''s'!D43,'ug per g Result'!D41,"&lt;LOQ")))</f>
        <v>ND</v>
      </c>
      <c r="E41" s="11" t="str">
        <f>IF('ug per g Result'!E41=0,"ND",IF('ug per g Result'!E41&gt;'ug per g LOQ''s'!E96,"&gt;ULOQ",IF('ug per g Result'!E41&gt;'ug per g LOQ''s'!E43,'ug per g Result'!E41,"&lt;LOQ")))</f>
        <v>ND</v>
      </c>
      <c r="F41" s="11" t="str">
        <f>IF('ug per g Result'!F41=0,"ND",IF('ug per g Result'!F41&gt;'ug per g LOQ''s'!F96,"&gt;ULOQ",IF('ug per g Result'!F41&gt;'ug per g LOQ''s'!F43,'ug per g Result'!F41,"&lt;LOQ")))</f>
        <v>ND</v>
      </c>
      <c r="G41" s="11" t="str">
        <f>IF('ug per g Result'!G41=0,"ND",IF('ug per g Result'!G41&gt;'ug per g LOQ''s'!G96,"&gt;ULOQ",IF('ug per g Result'!G41&gt;'ug per g LOQ''s'!G43,'ug per g Result'!G41,"&lt;LOQ")))</f>
        <v>ND</v>
      </c>
    </row>
    <row r="42" spans="1:7" x14ac:dyDescent="0.25">
      <c r="A42">
        <f>'Instrument Data'!A42</f>
        <v>0</v>
      </c>
      <c r="B42">
        <f>'Instrument Data'!B42</f>
        <v>0</v>
      </c>
      <c r="C42" s="11" t="str">
        <f>IF('ug per g Result'!C42=0,"ND",IF('ug per g Result'!C42&gt;'ug per g LOQ''s'!C97,"&gt;ULOQ",IF('ug per g Result'!C42&gt;'ug per g LOQ''s'!C44,'ug per g Result'!C42,"&lt;LOQ")))</f>
        <v>ND</v>
      </c>
      <c r="D42" s="11" t="str">
        <f>IF('ug per g Result'!D42=0,"ND",IF('ug per g Result'!D42&gt;'ug per g LOQ''s'!D97,"&gt;ULOQ",IF('ug per g Result'!D42&gt;'ug per g LOQ''s'!D44,'ug per g Result'!D42,"&lt;LOQ")))</f>
        <v>ND</v>
      </c>
      <c r="E42" s="11" t="str">
        <f>IF('ug per g Result'!E42=0,"ND",IF('ug per g Result'!E42&gt;'ug per g LOQ''s'!E97,"&gt;ULOQ",IF('ug per g Result'!E42&gt;'ug per g LOQ''s'!E44,'ug per g Result'!E42,"&lt;LOQ")))</f>
        <v>ND</v>
      </c>
      <c r="F42" s="11" t="str">
        <f>IF('ug per g Result'!F42=0,"ND",IF('ug per g Result'!F42&gt;'ug per g LOQ''s'!F97,"&gt;ULOQ",IF('ug per g Result'!F42&gt;'ug per g LOQ''s'!F44,'ug per g Result'!F42,"&lt;LOQ")))</f>
        <v>ND</v>
      </c>
      <c r="G42" s="11" t="str">
        <f>IF('ug per g Result'!G42=0,"ND",IF('ug per g Result'!G42&gt;'ug per g LOQ''s'!G97,"&gt;ULOQ",IF('ug per g Result'!G42&gt;'ug per g LOQ''s'!G44,'ug per g Result'!G42,"&lt;LOQ")))</f>
        <v>ND</v>
      </c>
    </row>
    <row r="43" spans="1:7" x14ac:dyDescent="0.25">
      <c r="A43">
        <f>'Instrument Data'!A43</f>
        <v>0</v>
      </c>
      <c r="B43">
        <f>'Instrument Data'!B43</f>
        <v>0</v>
      </c>
      <c r="C43" s="11" t="str">
        <f>IF('ug per g Result'!C43=0,"ND",IF('ug per g Result'!C43&gt;'ug per g LOQ''s'!C98,"&gt;ULOQ",IF('ug per g Result'!C43&gt;'ug per g LOQ''s'!C45,'ug per g Result'!C43,"&lt;LOQ")))</f>
        <v>ND</v>
      </c>
      <c r="D43" s="11" t="str">
        <f>IF('ug per g Result'!D43=0,"ND",IF('ug per g Result'!D43&gt;'ug per g LOQ''s'!D98,"&gt;ULOQ",IF('ug per g Result'!D43&gt;'ug per g LOQ''s'!D45,'ug per g Result'!D43,"&lt;LOQ")))</f>
        <v>ND</v>
      </c>
      <c r="E43" s="11" t="str">
        <f>IF('ug per g Result'!E43=0,"ND",IF('ug per g Result'!E43&gt;'ug per g LOQ''s'!E98,"&gt;ULOQ",IF('ug per g Result'!E43&gt;'ug per g LOQ''s'!E45,'ug per g Result'!E43,"&lt;LOQ")))</f>
        <v>ND</v>
      </c>
      <c r="F43" s="11" t="str">
        <f>IF('ug per g Result'!F43=0,"ND",IF('ug per g Result'!F43&gt;'ug per g LOQ''s'!F98,"&gt;ULOQ",IF('ug per g Result'!F43&gt;'ug per g LOQ''s'!F45,'ug per g Result'!F43,"&lt;LOQ")))</f>
        <v>ND</v>
      </c>
      <c r="G43" s="11" t="str">
        <f>IF('ug per g Result'!G43=0,"ND",IF('ug per g Result'!G43&gt;'ug per g LOQ''s'!G98,"&gt;ULOQ",IF('ug per g Result'!G43&gt;'ug per g LOQ''s'!G45,'ug per g Result'!G43,"&lt;LOQ")))</f>
        <v>ND</v>
      </c>
    </row>
    <row r="44" spans="1:7" x14ac:dyDescent="0.25">
      <c r="A44">
        <f>'Instrument Data'!A44</f>
        <v>0</v>
      </c>
      <c r="B44">
        <f>'Instrument Data'!B44</f>
        <v>0</v>
      </c>
      <c r="C44" s="11" t="str">
        <f>IF('ug per g Result'!C44=0,"ND",IF('ug per g Result'!C44&gt;'ug per g LOQ''s'!C99,"&gt;ULOQ",IF('ug per g Result'!C44&gt;'ug per g LOQ''s'!C46,'ug per g Result'!C44,"&lt;LOQ")))</f>
        <v>ND</v>
      </c>
      <c r="D44" s="11" t="str">
        <f>IF('ug per g Result'!D44=0,"ND",IF('ug per g Result'!D44&gt;'ug per g LOQ''s'!D99,"&gt;ULOQ",IF('ug per g Result'!D44&gt;'ug per g LOQ''s'!D46,'ug per g Result'!D44,"&lt;LOQ")))</f>
        <v>ND</v>
      </c>
      <c r="E44" s="11" t="str">
        <f>IF('ug per g Result'!E44=0,"ND",IF('ug per g Result'!E44&gt;'ug per g LOQ''s'!E99,"&gt;ULOQ",IF('ug per g Result'!E44&gt;'ug per g LOQ''s'!E46,'ug per g Result'!E44,"&lt;LOQ")))</f>
        <v>ND</v>
      </c>
      <c r="F44" s="11" t="str">
        <f>IF('ug per g Result'!F44=0,"ND",IF('ug per g Result'!F44&gt;'ug per g LOQ''s'!F99,"&gt;ULOQ",IF('ug per g Result'!F44&gt;'ug per g LOQ''s'!F46,'ug per g Result'!F44,"&lt;LOQ")))</f>
        <v>ND</v>
      </c>
      <c r="G44" s="11" t="str">
        <f>IF('ug per g Result'!G44=0,"ND",IF('ug per g Result'!G44&gt;'ug per g LOQ''s'!G99,"&gt;ULOQ",IF('ug per g Result'!G44&gt;'ug per g LOQ''s'!G46,'ug per g Result'!G44,"&lt;LOQ")))</f>
        <v>ND</v>
      </c>
    </row>
    <row r="45" spans="1:7" x14ac:dyDescent="0.25">
      <c r="A45">
        <f>'Instrument Data'!A45</f>
        <v>0</v>
      </c>
      <c r="B45">
        <f>'Instrument Data'!B45</f>
        <v>0</v>
      </c>
      <c r="C45" s="11" t="str">
        <f>IF('ug per g Result'!C45=0,"ND",IF('ug per g Result'!C45&gt;'ug per g LOQ''s'!C100,"&gt;ULOQ",IF('ug per g Result'!C45&gt;'ug per g LOQ''s'!C47,'ug per g Result'!C45,"&lt;LOQ")))</f>
        <v>ND</v>
      </c>
      <c r="D45" s="11" t="str">
        <f>IF('ug per g Result'!D45=0,"ND",IF('ug per g Result'!D45&gt;'ug per g LOQ''s'!D100,"&gt;ULOQ",IF('ug per g Result'!D45&gt;'ug per g LOQ''s'!D47,'ug per g Result'!D45,"&lt;LOQ")))</f>
        <v>ND</v>
      </c>
      <c r="E45" s="11" t="str">
        <f>IF('ug per g Result'!E45=0,"ND",IF('ug per g Result'!E45&gt;'ug per g LOQ''s'!E100,"&gt;ULOQ",IF('ug per g Result'!E45&gt;'ug per g LOQ''s'!E47,'ug per g Result'!E45,"&lt;LOQ")))</f>
        <v>ND</v>
      </c>
      <c r="F45" s="11" t="str">
        <f>IF('ug per g Result'!F45=0,"ND",IF('ug per g Result'!F45&gt;'ug per g LOQ''s'!F100,"&gt;ULOQ",IF('ug per g Result'!F45&gt;'ug per g LOQ''s'!F47,'ug per g Result'!F45,"&lt;LOQ")))</f>
        <v>ND</v>
      </c>
      <c r="G45" s="11" t="str">
        <f>IF('ug per g Result'!G45=0,"ND",IF('ug per g Result'!G45&gt;'ug per g LOQ''s'!G100,"&gt;ULOQ",IF('ug per g Result'!G45&gt;'ug per g LOQ''s'!G47,'ug per g Result'!G45,"&lt;LOQ")))</f>
        <v>ND</v>
      </c>
    </row>
    <row r="46" spans="1:7" x14ac:dyDescent="0.25">
      <c r="A46">
        <f>'Instrument Data'!A46</f>
        <v>0</v>
      </c>
      <c r="B46">
        <f>'Instrument Data'!B46</f>
        <v>0</v>
      </c>
      <c r="C46" s="11" t="str">
        <f>IF('ug per g Result'!C46=0,"ND",IF('ug per g Result'!C46&gt;'ug per g LOQ''s'!C101,"&gt;ULOQ",IF('ug per g Result'!C46&gt;'ug per g LOQ''s'!C48,'ug per g Result'!C46,"&lt;LOQ")))</f>
        <v>ND</v>
      </c>
      <c r="D46" s="11" t="str">
        <f>IF('ug per g Result'!D46=0,"ND",IF('ug per g Result'!D46&gt;'ug per g LOQ''s'!D101,"&gt;ULOQ",IF('ug per g Result'!D46&gt;'ug per g LOQ''s'!D48,'ug per g Result'!D46,"&lt;LOQ")))</f>
        <v>ND</v>
      </c>
      <c r="E46" s="11" t="str">
        <f>IF('ug per g Result'!E46=0,"ND",IF('ug per g Result'!E46&gt;'ug per g LOQ''s'!E101,"&gt;ULOQ",IF('ug per g Result'!E46&gt;'ug per g LOQ''s'!E48,'ug per g Result'!E46,"&lt;LOQ")))</f>
        <v>ND</v>
      </c>
      <c r="F46" s="11" t="str">
        <f>IF('ug per g Result'!F46=0,"ND",IF('ug per g Result'!F46&gt;'ug per g LOQ''s'!F101,"&gt;ULOQ",IF('ug per g Result'!F46&gt;'ug per g LOQ''s'!F48,'ug per g Result'!F46,"&lt;LOQ")))</f>
        <v>ND</v>
      </c>
      <c r="G46" s="11" t="str">
        <f>IF('ug per g Result'!G46=0,"ND",IF('ug per g Result'!G46&gt;'ug per g LOQ''s'!G101,"&gt;ULOQ",IF('ug per g Result'!G46&gt;'ug per g LOQ''s'!G48,'ug per g Result'!G46,"&lt;LOQ")))</f>
        <v>ND</v>
      </c>
    </row>
    <row r="47" spans="1:7" x14ac:dyDescent="0.25">
      <c r="A47">
        <f>'Instrument Data'!A47</f>
        <v>0</v>
      </c>
      <c r="B47">
        <f>'Instrument Data'!B47</f>
        <v>0</v>
      </c>
      <c r="C47" s="11" t="str">
        <f>IF('ug per g Result'!C47=0,"ND",IF('ug per g Result'!C47&gt;'ug per g LOQ''s'!C102,"&gt;ULOQ",IF('ug per g Result'!C47&gt;'ug per g LOQ''s'!C49,'ug per g Result'!C47,"&lt;LOQ")))</f>
        <v>ND</v>
      </c>
      <c r="D47" s="11" t="str">
        <f>IF('ug per g Result'!D47=0,"ND",IF('ug per g Result'!D47&gt;'ug per g LOQ''s'!D102,"&gt;ULOQ",IF('ug per g Result'!D47&gt;'ug per g LOQ''s'!D49,'ug per g Result'!D47,"&lt;LOQ")))</f>
        <v>ND</v>
      </c>
      <c r="E47" s="11" t="str">
        <f>IF('ug per g Result'!E47=0,"ND",IF('ug per g Result'!E47&gt;'ug per g LOQ''s'!E102,"&gt;ULOQ",IF('ug per g Result'!E47&gt;'ug per g LOQ''s'!E49,'ug per g Result'!E47,"&lt;LOQ")))</f>
        <v>ND</v>
      </c>
      <c r="F47" s="11" t="str">
        <f>IF('ug per g Result'!F47=0,"ND",IF('ug per g Result'!F47&gt;'ug per g LOQ''s'!F102,"&gt;ULOQ",IF('ug per g Result'!F47&gt;'ug per g LOQ''s'!F49,'ug per g Result'!F47,"&lt;LOQ")))</f>
        <v>ND</v>
      </c>
      <c r="G47" s="11" t="str">
        <f>IF('ug per g Result'!G47=0,"ND",IF('ug per g Result'!G47&gt;'ug per g LOQ''s'!G102,"&gt;ULOQ",IF('ug per g Result'!G47&gt;'ug per g LOQ''s'!G49,'ug per g Result'!G47,"&lt;LOQ")))</f>
        <v>ND</v>
      </c>
    </row>
    <row r="48" spans="1:7" x14ac:dyDescent="0.25">
      <c r="A48">
        <f>'Instrument Data'!A48</f>
        <v>0</v>
      </c>
      <c r="B48">
        <f>'Instrument Data'!B48</f>
        <v>0</v>
      </c>
      <c r="C48" s="11" t="str">
        <f>IF('ug per g Result'!C48=0,"ND",IF('ug per g Result'!C48&gt;'ug per g LOQ''s'!C103,"&gt;ULOQ",IF('ug per g Result'!C48&gt;'ug per g LOQ''s'!C50,'ug per g Result'!C48,"&lt;LOQ")))</f>
        <v>ND</v>
      </c>
      <c r="D48" s="11" t="str">
        <f>IF('ug per g Result'!D48=0,"ND",IF('ug per g Result'!D48&gt;'ug per g LOQ''s'!D103,"&gt;ULOQ",IF('ug per g Result'!D48&gt;'ug per g LOQ''s'!D50,'ug per g Result'!D48,"&lt;LOQ")))</f>
        <v>ND</v>
      </c>
      <c r="E48" s="11" t="str">
        <f>IF('ug per g Result'!E48=0,"ND",IF('ug per g Result'!E48&gt;'ug per g LOQ''s'!E103,"&gt;ULOQ",IF('ug per g Result'!E48&gt;'ug per g LOQ''s'!E50,'ug per g Result'!E48,"&lt;LOQ")))</f>
        <v>ND</v>
      </c>
      <c r="F48" s="11" t="str">
        <f>IF('ug per g Result'!F48=0,"ND",IF('ug per g Result'!F48&gt;'ug per g LOQ''s'!F103,"&gt;ULOQ",IF('ug per g Result'!F48&gt;'ug per g LOQ''s'!F50,'ug per g Result'!F48,"&lt;LOQ")))</f>
        <v>ND</v>
      </c>
      <c r="G48" s="11" t="str">
        <f>IF('ug per g Result'!G48=0,"ND",IF('ug per g Result'!G48&gt;'ug per g LOQ''s'!G103,"&gt;ULOQ",IF('ug per g Result'!G48&gt;'ug per g LOQ''s'!G50,'ug per g Result'!G48,"&lt;LOQ")))</f>
        <v>ND</v>
      </c>
    </row>
    <row r="49" spans="1:7" x14ac:dyDescent="0.25">
      <c r="A49">
        <f>'Instrument Data'!A49</f>
        <v>0</v>
      </c>
      <c r="B49">
        <f>'Instrument Data'!B49</f>
        <v>0</v>
      </c>
      <c r="C49" s="11" t="str">
        <f>IF('ug per g Result'!C49=0,"ND",IF('ug per g Result'!C49&gt;'ug per g LOQ''s'!C104,"&gt;ULOQ",IF('ug per g Result'!C49&gt;'ug per g LOQ''s'!C51,'ug per g Result'!C49,"&lt;LOQ")))</f>
        <v>ND</v>
      </c>
      <c r="D49" s="11" t="str">
        <f>IF('ug per g Result'!D49=0,"ND",IF('ug per g Result'!D49&gt;'ug per g LOQ''s'!D104,"&gt;ULOQ",IF('ug per g Result'!D49&gt;'ug per g LOQ''s'!D51,'ug per g Result'!D49,"&lt;LOQ")))</f>
        <v>ND</v>
      </c>
      <c r="E49" s="11" t="str">
        <f>IF('ug per g Result'!E49=0,"ND",IF('ug per g Result'!E49&gt;'ug per g LOQ''s'!E104,"&gt;ULOQ",IF('ug per g Result'!E49&gt;'ug per g LOQ''s'!E51,'ug per g Result'!E49,"&lt;LOQ")))</f>
        <v>ND</v>
      </c>
      <c r="F49" s="11" t="str">
        <f>IF('ug per g Result'!F49=0,"ND",IF('ug per g Result'!F49&gt;'ug per g LOQ''s'!F104,"&gt;ULOQ",IF('ug per g Result'!F49&gt;'ug per g LOQ''s'!F51,'ug per g Result'!F49,"&lt;LOQ")))</f>
        <v>ND</v>
      </c>
      <c r="G49" s="11" t="str">
        <f>IF('ug per g Result'!G49=0,"ND",IF('ug per g Result'!G49&gt;'ug per g LOQ''s'!G104,"&gt;ULOQ",IF('ug per g Result'!G49&gt;'ug per g LOQ''s'!G51,'ug per g Result'!G49,"&lt;LOQ")))</f>
        <v>ND</v>
      </c>
    </row>
    <row r="50" spans="1:7" x14ac:dyDescent="0.25">
      <c r="A50">
        <f>'Instrument Data'!A50</f>
        <v>0</v>
      </c>
      <c r="B50">
        <f>'Instrument Data'!B50</f>
        <v>0</v>
      </c>
      <c r="C50" s="11" t="str">
        <f>IF('ug per g Result'!C50=0,"ND",IF('ug per g Result'!C50&gt;'ug per g LOQ''s'!C105,"&gt;ULOQ",IF('ug per g Result'!C50&gt;'ug per g LOQ''s'!C52,'ug per g Result'!C50,"&lt;LOQ")))</f>
        <v>ND</v>
      </c>
      <c r="D50" s="11" t="str">
        <f>IF('ug per g Result'!D50=0,"ND",IF('ug per g Result'!D50&gt;'ug per g LOQ''s'!D105,"&gt;ULOQ",IF('ug per g Result'!D50&gt;'ug per g LOQ''s'!D52,'ug per g Result'!D50,"&lt;LOQ")))</f>
        <v>ND</v>
      </c>
      <c r="E50" s="11" t="str">
        <f>IF('ug per g Result'!E50=0,"ND",IF('ug per g Result'!E50&gt;'ug per g LOQ''s'!E105,"&gt;ULOQ",IF('ug per g Result'!E50&gt;'ug per g LOQ''s'!E52,'ug per g Result'!E50,"&lt;LOQ")))</f>
        <v>ND</v>
      </c>
      <c r="F50" s="11" t="str">
        <f>IF('ug per g Result'!F50=0,"ND",IF('ug per g Result'!F50&gt;'ug per g LOQ''s'!F105,"&gt;ULOQ",IF('ug per g Result'!F50&gt;'ug per g LOQ''s'!F52,'ug per g Result'!F50,"&lt;LOQ")))</f>
        <v>ND</v>
      </c>
      <c r="G50" s="11" t="str">
        <f>IF('ug per g Result'!G50=0,"ND",IF('ug per g Result'!G50&gt;'ug per g LOQ''s'!G105,"&gt;ULOQ",IF('ug per g Result'!G50&gt;'ug per g LOQ''s'!G52,'ug per g Result'!G50,"&lt;LOQ")))</f>
        <v>ND</v>
      </c>
    </row>
    <row r="51" spans="1:7" x14ac:dyDescent="0.25">
      <c r="A51">
        <f>'Instrument Data'!A51</f>
        <v>0</v>
      </c>
      <c r="B51">
        <f>'Instrument Data'!B51</f>
        <v>0</v>
      </c>
      <c r="C51" s="11" t="str">
        <f>IF('ug per g Result'!C51=0,"ND",IF('ug per g Result'!C51&gt;'ug per g LOQ''s'!C106,"&gt;ULOQ",IF('ug per g Result'!C51&gt;'ug per g LOQ''s'!C53,'ug per g Result'!C51,"&lt;LOQ")))</f>
        <v>ND</v>
      </c>
      <c r="D51" s="11" t="str">
        <f>IF('ug per g Result'!D51=0,"ND",IF('ug per g Result'!D51&gt;'ug per g LOQ''s'!D106,"&gt;ULOQ",IF('ug per g Result'!D51&gt;'ug per g LOQ''s'!D53,'ug per g Result'!D51,"&lt;LOQ")))</f>
        <v>ND</v>
      </c>
      <c r="E51" s="11" t="str">
        <f>IF('ug per g Result'!E51=0,"ND",IF('ug per g Result'!E51&gt;'ug per g LOQ''s'!E106,"&gt;ULOQ",IF('ug per g Result'!E51&gt;'ug per g LOQ''s'!E53,'ug per g Result'!E51,"&lt;LOQ")))</f>
        <v>ND</v>
      </c>
      <c r="F51" s="11" t="str">
        <f>IF('ug per g Result'!F51=0,"ND",IF('ug per g Result'!F51&gt;'ug per g LOQ''s'!F106,"&gt;ULOQ",IF('ug per g Result'!F51&gt;'ug per g LOQ''s'!F53,'ug per g Result'!F51,"&lt;LOQ")))</f>
        <v>ND</v>
      </c>
      <c r="G51" s="11" t="str">
        <f>IF('ug per g Result'!G51=0,"ND",IF('ug per g Result'!G51&gt;'ug per g LOQ''s'!G106,"&gt;ULOQ",IF('ug per g Result'!G51&gt;'ug per g LOQ''s'!G53,'ug per g Result'!G51,"&lt;LOQ")))</f>
        <v>ND</v>
      </c>
    </row>
    <row r="52" spans="1:7" x14ac:dyDescent="0.25">
      <c r="A52">
        <f>'Instrument Data'!A52</f>
        <v>0</v>
      </c>
      <c r="B52">
        <f>'Instrument Data'!B52</f>
        <v>0</v>
      </c>
      <c r="C52" s="11" t="str">
        <f>IF('ug per g Result'!C52=0,"ND",IF('ug per g Result'!C52&gt;'ug per g LOQ''s'!C107,"&gt;ULOQ",IF('ug per g Result'!C52&gt;'ug per g LOQ''s'!C54,'ug per g Result'!C52,"&lt;LOQ")))</f>
        <v>ND</v>
      </c>
      <c r="D52" s="11" t="str">
        <f>IF('ug per g Result'!D52=0,"ND",IF('ug per g Result'!D52&gt;'ug per g LOQ''s'!D107,"&gt;ULOQ",IF('ug per g Result'!D52&gt;'ug per g LOQ''s'!D54,'ug per g Result'!D52,"&lt;LOQ")))</f>
        <v>ND</v>
      </c>
      <c r="E52" s="11" t="str">
        <f>IF('ug per g Result'!E52=0,"ND",IF('ug per g Result'!E52&gt;'ug per g LOQ''s'!E107,"&gt;ULOQ",IF('ug per g Result'!E52&gt;'ug per g LOQ''s'!E54,'ug per g Result'!E52,"&lt;LOQ")))</f>
        <v>ND</v>
      </c>
      <c r="F52" s="11" t="str">
        <f>IF('ug per g Result'!F52=0,"ND",IF('ug per g Result'!F52&gt;'ug per g LOQ''s'!F107,"&gt;ULOQ",IF('ug per g Result'!F52&gt;'ug per g LOQ''s'!F54,'ug per g Result'!F52,"&lt;LOQ")))</f>
        <v>ND</v>
      </c>
      <c r="G52" s="11" t="str">
        <f>IF('ug per g Result'!G52=0,"ND",IF('ug per g Result'!G52&gt;'ug per g LOQ''s'!G107,"&gt;ULOQ",IF('ug per g Result'!G52&gt;'ug per g LOQ''s'!G54,'ug per g Result'!G52,"&lt;LOQ")))</f>
        <v>ND</v>
      </c>
    </row>
    <row r="53" spans="1:7" x14ac:dyDescent="0.25">
      <c r="A53">
        <f>'Instrument Data'!A53</f>
        <v>0</v>
      </c>
      <c r="B53">
        <f>'Instrument Data'!B53</f>
        <v>0</v>
      </c>
      <c r="C53" s="11" t="str">
        <f>IF('ug per g Result'!C53=0,"ND",IF('ug per g Result'!C53&gt;'ug per g LOQ''s'!C108,"&gt;ULOQ",IF('ug per g Result'!C53&gt;'ug per g LOQ''s'!C55,'ug per g Result'!C53,"&lt;LOQ")))</f>
        <v>ND</v>
      </c>
      <c r="D53" s="11" t="str">
        <f>IF('ug per g Result'!D53=0,"ND",IF('ug per g Result'!D53&gt;'ug per g LOQ''s'!D108,"&gt;ULOQ",IF('ug per g Result'!D53&gt;'ug per g LOQ''s'!D55,'ug per g Result'!D53,"&lt;LOQ")))</f>
        <v>ND</v>
      </c>
      <c r="E53" s="11" t="str">
        <f>IF('ug per g Result'!E53=0,"ND",IF('ug per g Result'!E53&gt;'ug per g LOQ''s'!E108,"&gt;ULOQ",IF('ug per g Result'!E53&gt;'ug per g LOQ''s'!E55,'ug per g Result'!E53,"&lt;LOQ")))</f>
        <v>ND</v>
      </c>
      <c r="F53" s="11" t="str">
        <f>IF('ug per g Result'!F53=0,"ND",IF('ug per g Result'!F53&gt;'ug per g LOQ''s'!F108,"&gt;ULOQ",IF('ug per g Result'!F53&gt;'ug per g LOQ''s'!F55,'ug per g Result'!F53,"&lt;LOQ")))</f>
        <v>ND</v>
      </c>
      <c r="G53" s="11" t="str">
        <f>IF('ug per g Result'!G53=0,"ND",IF('ug per g Result'!G53&gt;'ug per g LOQ''s'!G108,"&gt;ULOQ",IF('ug per g Result'!G53&gt;'ug per g LOQ''s'!G55,'ug per g Result'!G53,"&lt;LOQ")))</f>
        <v>ND</v>
      </c>
    </row>
    <row r="54" spans="1:7" x14ac:dyDescent="0.25">
      <c r="C54" s="11"/>
      <c r="D54" s="11"/>
      <c r="E54" s="11"/>
      <c r="F54" s="11"/>
      <c r="G54" s="11"/>
    </row>
    <row r="55" spans="1:7" x14ac:dyDescent="0.25">
      <c r="C55" s="11"/>
      <c r="D55" s="11"/>
      <c r="E55" s="11"/>
      <c r="F55" s="11"/>
      <c r="G55" s="11"/>
    </row>
    <row r="56" spans="1:7" x14ac:dyDescent="0.25">
      <c r="C56" s="11"/>
      <c r="D56" s="11"/>
      <c r="E56" s="11"/>
      <c r="F56" s="11"/>
      <c r="G56" s="11"/>
    </row>
    <row r="57" spans="1:7" x14ac:dyDescent="0.25">
      <c r="C57" s="11"/>
      <c r="D57" s="11"/>
      <c r="E57" s="11"/>
      <c r="F57" s="11"/>
      <c r="G57" s="11"/>
    </row>
    <row r="58" spans="1:7" x14ac:dyDescent="0.25">
      <c r="C58" s="11"/>
      <c r="D58" s="11"/>
      <c r="E58" s="11"/>
      <c r="F58" s="11"/>
      <c r="G58" s="11"/>
    </row>
    <row r="59" spans="1:7" x14ac:dyDescent="0.25">
      <c r="C59" s="11"/>
      <c r="D59" s="11"/>
      <c r="E59" s="11"/>
      <c r="F59" s="11"/>
      <c r="G59" s="11"/>
    </row>
    <row r="60" spans="1:7" x14ac:dyDescent="0.25">
      <c r="C60" s="11"/>
      <c r="D60" s="11"/>
      <c r="E60" s="11"/>
      <c r="F60" s="11"/>
      <c r="G60" s="11"/>
    </row>
    <row r="61" spans="1:7" x14ac:dyDescent="0.25">
      <c r="C61" s="11"/>
      <c r="D61" s="11"/>
      <c r="E61" s="11"/>
      <c r="F61" s="11"/>
      <c r="G61" s="11"/>
    </row>
    <row r="62" spans="1:7" x14ac:dyDescent="0.25">
      <c r="C62" s="11"/>
      <c r="D62" s="11"/>
      <c r="E62" s="11"/>
      <c r="F62" s="11"/>
      <c r="G62" s="11"/>
    </row>
    <row r="63" spans="1:7" x14ac:dyDescent="0.25">
      <c r="C63" s="11"/>
      <c r="D63" s="11"/>
      <c r="E63" s="11"/>
      <c r="F63" s="11"/>
      <c r="G63" s="11"/>
    </row>
    <row r="64" spans="1:7" x14ac:dyDescent="0.25">
      <c r="C64" s="11"/>
      <c r="D64" s="11"/>
      <c r="E64" s="11"/>
      <c r="F64" s="11"/>
      <c r="G64" s="11"/>
    </row>
    <row r="65" spans="3:7" x14ac:dyDescent="0.25">
      <c r="C65" s="11"/>
      <c r="D65" s="11"/>
      <c r="E65" s="11"/>
      <c r="F65" s="11"/>
      <c r="G65" s="11"/>
    </row>
    <row r="66" spans="3:7" x14ac:dyDescent="0.25">
      <c r="C66" s="11"/>
      <c r="D66" s="11"/>
      <c r="E66" s="11"/>
      <c r="F66" s="11"/>
      <c r="G66" s="11"/>
    </row>
    <row r="67" spans="3:7" x14ac:dyDescent="0.25">
      <c r="C67" s="11"/>
      <c r="D67" s="11"/>
      <c r="E67" s="11"/>
      <c r="F67" s="11"/>
      <c r="G67" s="11"/>
    </row>
    <row r="68" spans="3:7" x14ac:dyDescent="0.25">
      <c r="C68" s="11"/>
      <c r="D68" s="11"/>
      <c r="E68" s="11"/>
      <c r="F68" s="11"/>
      <c r="G68" s="11"/>
    </row>
    <row r="69" spans="3:7" x14ac:dyDescent="0.25">
      <c r="C69" s="11"/>
      <c r="D69" s="11"/>
      <c r="E69" s="11"/>
      <c r="F69" s="11"/>
      <c r="G69" s="11"/>
    </row>
    <row r="70" spans="3:7" x14ac:dyDescent="0.25">
      <c r="C70" s="11"/>
      <c r="D70" s="11"/>
      <c r="E70" s="11"/>
      <c r="F70" s="11"/>
      <c r="G70" s="11"/>
    </row>
    <row r="71" spans="3:7" x14ac:dyDescent="0.25">
      <c r="C71" s="11"/>
      <c r="D71" s="11"/>
      <c r="E71" s="11"/>
      <c r="F71" s="11"/>
      <c r="G71" s="11"/>
    </row>
    <row r="72" spans="3:7" x14ac:dyDescent="0.25">
      <c r="C72" s="11"/>
      <c r="D72" s="11"/>
      <c r="E72" s="11"/>
      <c r="F72" s="11"/>
      <c r="G72" s="11"/>
    </row>
    <row r="73" spans="3:7" x14ac:dyDescent="0.25">
      <c r="C73" s="11"/>
      <c r="D73" s="11"/>
      <c r="E73" s="11"/>
      <c r="F73" s="11"/>
      <c r="G73" s="11"/>
    </row>
    <row r="74" spans="3:7" x14ac:dyDescent="0.25">
      <c r="C74" s="11"/>
      <c r="D74" s="11"/>
      <c r="E74" s="11"/>
      <c r="F74" s="11"/>
      <c r="G74" s="11"/>
    </row>
    <row r="75" spans="3:7" x14ac:dyDescent="0.25">
      <c r="C75" s="11"/>
      <c r="D75" s="11"/>
      <c r="E75" s="11"/>
      <c r="F75" s="11"/>
      <c r="G75" s="11"/>
    </row>
    <row r="76" spans="3:7" x14ac:dyDescent="0.25">
      <c r="C76" s="11"/>
      <c r="D76" s="11"/>
      <c r="E76" s="11"/>
      <c r="F76" s="11"/>
      <c r="G76" s="11"/>
    </row>
    <row r="77" spans="3:7" x14ac:dyDescent="0.25">
      <c r="C77" s="11"/>
      <c r="D77" s="11"/>
      <c r="E77" s="11"/>
      <c r="F77" s="11"/>
      <c r="G77" s="11"/>
    </row>
    <row r="78" spans="3:7" x14ac:dyDescent="0.25">
      <c r="C78" s="11"/>
      <c r="D78" s="11"/>
      <c r="E78" s="11"/>
      <c r="F78" s="11"/>
      <c r="G78" s="11"/>
    </row>
    <row r="79" spans="3:7" x14ac:dyDescent="0.25">
      <c r="C79" s="11"/>
      <c r="D79" s="11"/>
      <c r="E79" s="11"/>
      <c r="F79" s="11"/>
      <c r="G79" s="11"/>
    </row>
    <row r="80" spans="3:7" x14ac:dyDescent="0.25">
      <c r="C80" s="11"/>
      <c r="D80" s="11"/>
      <c r="E80" s="11"/>
      <c r="F80" s="11"/>
      <c r="G80" s="11"/>
    </row>
    <row r="81" spans="3:7" x14ac:dyDescent="0.25">
      <c r="C81" s="11"/>
      <c r="D81" s="11"/>
      <c r="E81" s="11"/>
      <c r="F81" s="11"/>
      <c r="G81" s="11"/>
    </row>
    <row r="82" spans="3:7" x14ac:dyDescent="0.25">
      <c r="C82" s="11"/>
      <c r="D82" s="11"/>
      <c r="E82" s="11"/>
      <c r="F82" s="11"/>
      <c r="G82" s="11"/>
    </row>
    <row r="83" spans="3:7" x14ac:dyDescent="0.25">
      <c r="C83" s="11"/>
      <c r="D83" s="11"/>
      <c r="E83" s="11"/>
      <c r="F83" s="11"/>
      <c r="G83" s="11"/>
    </row>
    <row r="84" spans="3:7" x14ac:dyDescent="0.25">
      <c r="C84" s="11"/>
      <c r="D84" s="11"/>
      <c r="E84" s="11"/>
      <c r="F84" s="11"/>
      <c r="G84" s="11"/>
    </row>
    <row r="85" spans="3:7" x14ac:dyDescent="0.25">
      <c r="C85" s="11"/>
      <c r="D85" s="11"/>
      <c r="E85" s="11"/>
      <c r="F85" s="11"/>
      <c r="G85" s="11"/>
    </row>
    <row r="86" spans="3:7" x14ac:dyDescent="0.25">
      <c r="C86" s="11"/>
      <c r="D86" s="11"/>
      <c r="E86" s="11"/>
      <c r="F86" s="11"/>
      <c r="G86" s="11"/>
    </row>
    <row r="87" spans="3:7" x14ac:dyDescent="0.25">
      <c r="C87" s="11"/>
      <c r="D87" s="11"/>
      <c r="E87" s="11"/>
      <c r="F87" s="11"/>
      <c r="G87" s="11"/>
    </row>
    <row r="88" spans="3:7" x14ac:dyDescent="0.25">
      <c r="C88" s="11"/>
      <c r="D88" s="11"/>
      <c r="E88" s="11"/>
      <c r="F88" s="11"/>
      <c r="G88" s="11"/>
    </row>
    <row r="89" spans="3:7" x14ac:dyDescent="0.25">
      <c r="C89" s="11"/>
      <c r="D89" s="11"/>
      <c r="E89" s="11"/>
      <c r="F89" s="11"/>
      <c r="G89" s="11"/>
    </row>
    <row r="90" spans="3:7" x14ac:dyDescent="0.25">
      <c r="C90" s="11"/>
      <c r="D90" s="11"/>
      <c r="E90" s="11"/>
      <c r="F90" s="11"/>
      <c r="G90" s="11"/>
    </row>
    <row r="91" spans="3:7" x14ac:dyDescent="0.25">
      <c r="C91" s="11"/>
      <c r="D91" s="11"/>
      <c r="E91" s="11"/>
      <c r="F91" s="11"/>
      <c r="G91" s="11"/>
    </row>
    <row r="92" spans="3:7" x14ac:dyDescent="0.25">
      <c r="C92" s="11"/>
      <c r="D92" s="11"/>
      <c r="E92" s="11"/>
      <c r="F92" s="11"/>
      <c r="G92" s="11"/>
    </row>
    <row r="93" spans="3:7" x14ac:dyDescent="0.25">
      <c r="C93" s="11"/>
      <c r="D93" s="11"/>
      <c r="E93" s="11"/>
      <c r="F93" s="11"/>
      <c r="G93" s="11"/>
    </row>
    <row r="94" spans="3:7" x14ac:dyDescent="0.25">
      <c r="C94" s="11"/>
      <c r="D94" s="11"/>
      <c r="E94" s="11"/>
      <c r="F94" s="11"/>
      <c r="G94" s="11"/>
    </row>
    <row r="95" spans="3:7" x14ac:dyDescent="0.25">
      <c r="C95" s="11"/>
      <c r="D95" s="11"/>
      <c r="E95" s="11"/>
      <c r="F95" s="11"/>
      <c r="G95" s="11"/>
    </row>
    <row r="96" spans="3:7" x14ac:dyDescent="0.25">
      <c r="C96" s="11"/>
      <c r="D96" s="11"/>
      <c r="E96" s="11"/>
      <c r="F96" s="11"/>
      <c r="G96" s="11"/>
    </row>
    <row r="97" spans="3:7" x14ac:dyDescent="0.25">
      <c r="C97" s="11"/>
      <c r="D97" s="11"/>
      <c r="E97" s="11"/>
      <c r="F97" s="11"/>
      <c r="G97" s="11"/>
    </row>
    <row r="98" spans="3:7" x14ac:dyDescent="0.25">
      <c r="C98" s="11"/>
      <c r="D98" s="11"/>
      <c r="E98" s="11"/>
      <c r="F98" s="11"/>
      <c r="G98" s="11"/>
    </row>
    <row r="99" spans="3:7" x14ac:dyDescent="0.25">
      <c r="C99" s="11"/>
      <c r="D99" s="11"/>
      <c r="E99" s="11"/>
      <c r="F99" s="11"/>
      <c r="G99" s="11"/>
    </row>
    <row r="100" spans="3:7" x14ac:dyDescent="0.25">
      <c r="C100" s="11"/>
      <c r="D100" s="11"/>
      <c r="E100" s="11"/>
      <c r="F100" s="11"/>
      <c r="G100" s="11"/>
    </row>
    <row r="101" spans="3:7" x14ac:dyDescent="0.25">
      <c r="C101" s="11"/>
      <c r="D101" s="11"/>
      <c r="E101" s="11"/>
      <c r="F101" s="11"/>
      <c r="G101" s="11"/>
    </row>
    <row r="102" spans="3:7" x14ac:dyDescent="0.25">
      <c r="C102" s="11"/>
      <c r="D102" s="11"/>
      <c r="E102" s="11"/>
      <c r="F102" s="11"/>
      <c r="G102" s="11"/>
    </row>
    <row r="103" spans="3:7" x14ac:dyDescent="0.25">
      <c r="C103" s="11"/>
      <c r="D103" s="11"/>
      <c r="E103" s="11"/>
      <c r="F103" s="11"/>
      <c r="G103" s="11"/>
    </row>
    <row r="104" spans="3:7" x14ac:dyDescent="0.25">
      <c r="C104" s="11"/>
      <c r="D104" s="11"/>
      <c r="E104" s="11"/>
      <c r="F104" s="11"/>
      <c r="G104" s="11"/>
    </row>
    <row r="105" spans="3:7" x14ac:dyDescent="0.25">
      <c r="C105" s="11"/>
      <c r="D105" s="11"/>
      <c r="E105" s="11"/>
      <c r="F105" s="11"/>
      <c r="G105" s="11"/>
    </row>
    <row r="106" spans="3:7" x14ac:dyDescent="0.25">
      <c r="C106" s="11"/>
      <c r="D106" s="11"/>
      <c r="E106" s="11"/>
      <c r="F106" s="11"/>
      <c r="G106" s="11"/>
    </row>
    <row r="107" spans="3:7" x14ac:dyDescent="0.25">
      <c r="C107" s="11"/>
      <c r="D107" s="11"/>
      <c r="E107" s="11"/>
      <c r="F107" s="11"/>
      <c r="G107" s="11"/>
    </row>
    <row r="108" spans="3:7" x14ac:dyDescent="0.25">
      <c r="C108" s="11"/>
      <c r="D108" s="11"/>
      <c r="E108" s="11"/>
      <c r="F108" s="11"/>
      <c r="G108" s="11"/>
    </row>
    <row r="109" spans="3:7" x14ac:dyDescent="0.25">
      <c r="C109" s="11"/>
      <c r="D109" s="11"/>
      <c r="E109" s="11"/>
      <c r="F109" s="11"/>
      <c r="G109" s="11"/>
    </row>
    <row r="110" spans="3:7" x14ac:dyDescent="0.25">
      <c r="C110" s="11"/>
      <c r="D110" s="11"/>
      <c r="E110" s="11"/>
      <c r="F110" s="11"/>
      <c r="G110" s="11"/>
    </row>
    <row r="111" spans="3:7" x14ac:dyDescent="0.25">
      <c r="C111" s="11"/>
      <c r="D111" s="11"/>
      <c r="E111" s="11"/>
      <c r="F111" s="11"/>
      <c r="G111" s="11"/>
    </row>
    <row r="112" spans="3:7" x14ac:dyDescent="0.25">
      <c r="C112" s="11"/>
      <c r="D112" s="11"/>
      <c r="E112" s="11"/>
      <c r="F112" s="11"/>
      <c r="G112" s="11"/>
    </row>
    <row r="113" spans="3:7" x14ac:dyDescent="0.25">
      <c r="C113" s="11"/>
      <c r="D113" s="11"/>
      <c r="E113" s="11"/>
      <c r="F113" s="11"/>
      <c r="G113" s="11"/>
    </row>
    <row r="114" spans="3:7" x14ac:dyDescent="0.25">
      <c r="C114" s="11"/>
      <c r="D114" s="11"/>
      <c r="E114" s="11"/>
      <c r="F114" s="11"/>
      <c r="G114" s="11"/>
    </row>
    <row r="115" spans="3:7" x14ac:dyDescent="0.25">
      <c r="C115" s="11"/>
      <c r="D115" s="11"/>
      <c r="E115" s="11"/>
      <c r="F115" s="11"/>
      <c r="G115" s="11"/>
    </row>
    <row r="116" spans="3:7" x14ac:dyDescent="0.25">
      <c r="C116" s="11"/>
      <c r="D116" s="11"/>
      <c r="E116" s="11"/>
      <c r="F116" s="11"/>
      <c r="G116" s="11"/>
    </row>
    <row r="117" spans="3:7" x14ac:dyDescent="0.25">
      <c r="C117" s="11"/>
      <c r="D117" s="11"/>
      <c r="E117" s="11"/>
      <c r="F117" s="11"/>
      <c r="G117" s="11"/>
    </row>
    <row r="118" spans="3:7" x14ac:dyDescent="0.25">
      <c r="C118" s="11"/>
      <c r="D118" s="11"/>
      <c r="E118" s="11"/>
      <c r="F118" s="11"/>
      <c r="G118" s="11"/>
    </row>
    <row r="119" spans="3:7" x14ac:dyDescent="0.25">
      <c r="C119" s="11"/>
      <c r="D119" s="11"/>
      <c r="E119" s="11"/>
      <c r="F119" s="11"/>
      <c r="G119" s="11"/>
    </row>
    <row r="120" spans="3:7" x14ac:dyDescent="0.25">
      <c r="C120" s="11"/>
      <c r="D120" s="11"/>
      <c r="E120" s="11"/>
      <c r="F120" s="11"/>
      <c r="G120" s="11"/>
    </row>
    <row r="121" spans="3:7" x14ac:dyDescent="0.25">
      <c r="C121" s="11"/>
      <c r="D121" s="11"/>
      <c r="E121" s="11"/>
      <c r="F121" s="11"/>
      <c r="G121" s="11"/>
    </row>
    <row r="122" spans="3:7" x14ac:dyDescent="0.25">
      <c r="C122" s="11"/>
      <c r="D122" s="11"/>
      <c r="E122" s="11"/>
      <c r="F122" s="11"/>
      <c r="G122" s="11"/>
    </row>
    <row r="123" spans="3:7" x14ac:dyDescent="0.25">
      <c r="C123" s="11"/>
      <c r="D123" s="11"/>
      <c r="E123" s="11"/>
      <c r="F123" s="11"/>
      <c r="G123" s="11"/>
    </row>
    <row r="124" spans="3:7" x14ac:dyDescent="0.25">
      <c r="C124" s="11"/>
      <c r="D124" s="11"/>
      <c r="E124" s="11"/>
      <c r="F124" s="11"/>
      <c r="G124" s="11"/>
    </row>
    <row r="125" spans="3:7" x14ac:dyDescent="0.25">
      <c r="C125" s="11"/>
      <c r="D125" s="11"/>
      <c r="E125" s="11"/>
      <c r="F125" s="11"/>
      <c r="G125" s="11"/>
    </row>
    <row r="126" spans="3:7" x14ac:dyDescent="0.25">
      <c r="C126" s="11"/>
      <c r="D126" s="11"/>
      <c r="E126" s="11"/>
      <c r="F126" s="11"/>
      <c r="G126" s="11"/>
    </row>
    <row r="127" spans="3:7" x14ac:dyDescent="0.25">
      <c r="C127" s="11"/>
      <c r="D127" s="11"/>
      <c r="E127" s="11"/>
      <c r="F127" s="11"/>
      <c r="G127" s="11"/>
    </row>
    <row r="128" spans="3:7" x14ac:dyDescent="0.25">
      <c r="C128" s="11"/>
      <c r="D128" s="11"/>
      <c r="E128" s="11"/>
      <c r="F128" s="11"/>
      <c r="G128" s="11"/>
    </row>
    <row r="129" spans="3:7" x14ac:dyDescent="0.25">
      <c r="C129" s="11"/>
      <c r="D129" s="11"/>
      <c r="E129" s="11"/>
      <c r="F129" s="11"/>
      <c r="G129" s="11"/>
    </row>
    <row r="130" spans="3:7" x14ac:dyDescent="0.25">
      <c r="C130" s="11"/>
      <c r="D130" s="11"/>
      <c r="E130" s="11"/>
      <c r="F130" s="11"/>
      <c r="G130" s="11"/>
    </row>
    <row r="131" spans="3:7" x14ac:dyDescent="0.25">
      <c r="C131" s="11"/>
      <c r="D131" s="11"/>
      <c r="E131" s="11"/>
      <c r="F131" s="11"/>
      <c r="G131" s="11"/>
    </row>
    <row r="132" spans="3:7" x14ac:dyDescent="0.25">
      <c r="C132" s="11"/>
      <c r="D132" s="11"/>
      <c r="E132" s="11"/>
      <c r="F132" s="11"/>
      <c r="G132" s="11"/>
    </row>
    <row r="133" spans="3:7" x14ac:dyDescent="0.25">
      <c r="C133" s="11"/>
      <c r="D133" s="11"/>
      <c r="E133" s="11"/>
      <c r="F133" s="11"/>
      <c r="G133" s="11"/>
    </row>
    <row r="134" spans="3:7" x14ac:dyDescent="0.25">
      <c r="C134" s="11"/>
      <c r="D134" s="11"/>
      <c r="E134" s="11"/>
      <c r="F134" s="11"/>
      <c r="G134" s="11"/>
    </row>
    <row r="135" spans="3:7" x14ac:dyDescent="0.25">
      <c r="C135" s="11"/>
      <c r="D135" s="11"/>
      <c r="E135" s="11"/>
      <c r="F135" s="11"/>
      <c r="G135" s="11"/>
    </row>
    <row r="136" spans="3:7" x14ac:dyDescent="0.25">
      <c r="C136" s="11"/>
      <c r="D136" s="11"/>
      <c r="E136" s="11"/>
      <c r="F136" s="11"/>
      <c r="G136" s="11"/>
    </row>
    <row r="137" spans="3:7" x14ac:dyDescent="0.25">
      <c r="C137" s="11"/>
      <c r="D137" s="11"/>
      <c r="E137" s="11"/>
      <c r="F137" s="11"/>
      <c r="G137" s="11"/>
    </row>
    <row r="138" spans="3:7" x14ac:dyDescent="0.25">
      <c r="C138" s="11"/>
      <c r="D138" s="11"/>
      <c r="E138" s="11"/>
      <c r="F138" s="11"/>
      <c r="G138" s="11"/>
    </row>
    <row r="139" spans="3:7" x14ac:dyDescent="0.25">
      <c r="C139" s="11"/>
      <c r="D139" s="11"/>
      <c r="E139" s="11"/>
      <c r="F139" s="11"/>
      <c r="G139" s="11"/>
    </row>
    <row r="140" spans="3:7" x14ac:dyDescent="0.25">
      <c r="C140" s="11"/>
      <c r="D140" s="11"/>
      <c r="E140" s="11"/>
      <c r="F140" s="11"/>
      <c r="G140" s="11"/>
    </row>
    <row r="141" spans="3:7" x14ac:dyDescent="0.25">
      <c r="C141" s="11"/>
      <c r="D141" s="11"/>
      <c r="E141" s="11"/>
      <c r="F141" s="11"/>
      <c r="G141" s="11"/>
    </row>
    <row r="142" spans="3:7" x14ac:dyDescent="0.25">
      <c r="C142" s="11"/>
      <c r="D142" s="11"/>
      <c r="E142" s="11"/>
      <c r="F142" s="11"/>
      <c r="G142" s="11"/>
    </row>
    <row r="143" spans="3:7" x14ac:dyDescent="0.25">
      <c r="C143" s="11"/>
      <c r="D143" s="11"/>
      <c r="E143" s="11"/>
      <c r="F143" s="11"/>
      <c r="G143" s="11"/>
    </row>
    <row r="144" spans="3:7" x14ac:dyDescent="0.25">
      <c r="C144" s="11"/>
      <c r="D144" s="11"/>
      <c r="E144" s="11"/>
      <c r="F144" s="11"/>
      <c r="G144" s="11"/>
    </row>
    <row r="145" spans="3:7" x14ac:dyDescent="0.25">
      <c r="C145" s="11"/>
      <c r="D145" s="11"/>
      <c r="E145" s="11"/>
      <c r="F145" s="11"/>
      <c r="G145" s="11"/>
    </row>
    <row r="146" spans="3:7" x14ac:dyDescent="0.25">
      <c r="C146" s="11"/>
      <c r="D146" s="11"/>
      <c r="E146" s="11"/>
      <c r="F146" s="11"/>
      <c r="G146" s="11"/>
    </row>
    <row r="147" spans="3:7" x14ac:dyDescent="0.25">
      <c r="C147" s="11"/>
      <c r="D147" s="11"/>
      <c r="E147" s="11"/>
      <c r="F147" s="11"/>
      <c r="G147" s="11"/>
    </row>
    <row r="148" spans="3:7" x14ac:dyDescent="0.25">
      <c r="C148" s="11"/>
      <c r="D148" s="11"/>
      <c r="E148" s="11"/>
      <c r="F148" s="11"/>
      <c r="G148" s="11"/>
    </row>
    <row r="149" spans="3:7" x14ac:dyDescent="0.25">
      <c r="C149" s="11"/>
      <c r="D149" s="11"/>
      <c r="E149" s="11"/>
      <c r="F149" s="11"/>
      <c r="G149" s="11"/>
    </row>
    <row r="150" spans="3:7" x14ac:dyDescent="0.25">
      <c r="C150" s="11"/>
      <c r="D150" s="11"/>
      <c r="E150" s="11"/>
      <c r="F150" s="11"/>
      <c r="G150" s="11"/>
    </row>
    <row r="151" spans="3:7" x14ac:dyDescent="0.25">
      <c r="C151" s="11"/>
      <c r="D151" s="11"/>
      <c r="E151" s="11"/>
      <c r="F151" s="11"/>
      <c r="G151" s="11"/>
    </row>
    <row r="152" spans="3:7" x14ac:dyDescent="0.25">
      <c r="C152" s="11"/>
      <c r="D152" s="11"/>
      <c r="E152" s="11"/>
      <c r="F152" s="11"/>
      <c r="G152" s="11"/>
    </row>
    <row r="153" spans="3:7" x14ac:dyDescent="0.25">
      <c r="C153" s="11"/>
      <c r="D153" s="11"/>
      <c r="E153" s="11"/>
      <c r="F153" s="11"/>
      <c r="G153" s="11"/>
    </row>
    <row r="154" spans="3:7" x14ac:dyDescent="0.25">
      <c r="C154" s="11"/>
      <c r="D154" s="11"/>
      <c r="E154" s="11"/>
      <c r="F154" s="11"/>
      <c r="G154" s="11"/>
    </row>
    <row r="155" spans="3:7" x14ac:dyDescent="0.25">
      <c r="C155" s="11"/>
      <c r="D155" s="11"/>
      <c r="E155" s="11"/>
      <c r="F155" s="11"/>
      <c r="G155" s="11"/>
    </row>
    <row r="156" spans="3:7" x14ac:dyDescent="0.25">
      <c r="C156" s="11"/>
      <c r="D156" s="11"/>
      <c r="E156" s="11"/>
      <c r="F156" s="11"/>
      <c r="G156" s="11"/>
    </row>
    <row r="157" spans="3:7" x14ac:dyDescent="0.25">
      <c r="C157" s="11"/>
      <c r="D157" s="11"/>
      <c r="E157" s="11"/>
      <c r="F157" s="11"/>
      <c r="G157" s="11"/>
    </row>
    <row r="158" spans="3:7" x14ac:dyDescent="0.25">
      <c r="C158" s="11"/>
      <c r="D158" s="11"/>
      <c r="E158" s="11"/>
      <c r="F158" s="11"/>
      <c r="G158" s="11"/>
    </row>
    <row r="159" spans="3:7" x14ac:dyDescent="0.25">
      <c r="C159" s="11"/>
      <c r="D159" s="11"/>
      <c r="E159" s="11"/>
      <c r="F159" s="11"/>
      <c r="G159" s="11"/>
    </row>
    <row r="160" spans="3:7" x14ac:dyDescent="0.25">
      <c r="C160" s="11"/>
      <c r="D160" s="11"/>
      <c r="E160" s="11"/>
      <c r="F160" s="11"/>
      <c r="G160" s="11"/>
    </row>
    <row r="161" spans="3:7" x14ac:dyDescent="0.25">
      <c r="C161" s="11"/>
      <c r="D161" s="11"/>
      <c r="E161" s="11"/>
      <c r="F161" s="11"/>
      <c r="G161" s="11"/>
    </row>
    <row r="162" spans="3:7" x14ac:dyDescent="0.25">
      <c r="C162" s="11"/>
      <c r="D162" s="11"/>
      <c r="E162" s="11"/>
      <c r="F162" s="11"/>
      <c r="G162" s="11"/>
    </row>
    <row r="163" spans="3:7" x14ac:dyDescent="0.25">
      <c r="C163" s="11"/>
      <c r="D163" s="11"/>
      <c r="E163" s="11"/>
      <c r="F163" s="11"/>
      <c r="G163" s="11"/>
    </row>
    <row r="164" spans="3:7" x14ac:dyDescent="0.25">
      <c r="C164" s="11"/>
      <c r="D164" s="11"/>
      <c r="E164" s="11"/>
      <c r="F164" s="11"/>
      <c r="G164" s="11"/>
    </row>
    <row r="165" spans="3:7" x14ac:dyDescent="0.25">
      <c r="C165" s="11"/>
      <c r="D165" s="11"/>
      <c r="E165" s="11"/>
      <c r="F165" s="11"/>
      <c r="G165" s="11"/>
    </row>
    <row r="166" spans="3:7" x14ac:dyDescent="0.25">
      <c r="C166" s="11"/>
      <c r="D166" s="11"/>
      <c r="E166" s="11"/>
      <c r="F166" s="11"/>
      <c r="G166" s="11"/>
    </row>
    <row r="167" spans="3:7" x14ac:dyDescent="0.25">
      <c r="C167" s="11"/>
      <c r="D167" s="11"/>
      <c r="E167" s="11"/>
      <c r="F167" s="11"/>
      <c r="G167" s="11"/>
    </row>
    <row r="168" spans="3:7" x14ac:dyDescent="0.25">
      <c r="C168" s="11"/>
      <c r="D168" s="11"/>
      <c r="E168" s="11"/>
      <c r="F168" s="11"/>
      <c r="G168" s="11"/>
    </row>
    <row r="169" spans="3:7" x14ac:dyDescent="0.25">
      <c r="C169" s="11"/>
      <c r="D169" s="11"/>
      <c r="E169" s="11"/>
      <c r="F169" s="11"/>
      <c r="G169" s="11"/>
    </row>
    <row r="170" spans="3:7" x14ac:dyDescent="0.25">
      <c r="C170" s="11"/>
      <c r="D170" s="11"/>
      <c r="E170" s="11"/>
      <c r="F170" s="11"/>
      <c r="G170" s="11"/>
    </row>
    <row r="171" spans="3:7" x14ac:dyDescent="0.25">
      <c r="C171" s="11"/>
      <c r="D171" s="11"/>
      <c r="E171" s="11"/>
      <c r="F171" s="11"/>
      <c r="G171" s="11"/>
    </row>
    <row r="172" spans="3:7" x14ac:dyDescent="0.25">
      <c r="C172" s="11"/>
      <c r="D172" s="11"/>
      <c r="E172" s="11"/>
      <c r="F172" s="11"/>
      <c r="G172" s="11"/>
    </row>
    <row r="173" spans="3:7" x14ac:dyDescent="0.25">
      <c r="C173" s="11"/>
      <c r="D173" s="11"/>
      <c r="E173" s="11"/>
      <c r="F173" s="11"/>
      <c r="G173" s="11"/>
    </row>
    <row r="174" spans="3:7" x14ac:dyDescent="0.25">
      <c r="C174" s="11"/>
      <c r="D174" s="11"/>
      <c r="E174" s="11"/>
      <c r="F174" s="11"/>
      <c r="G174" s="11"/>
    </row>
    <row r="175" spans="3:7" x14ac:dyDescent="0.25">
      <c r="C175" s="11"/>
      <c r="D175" s="11"/>
      <c r="E175" s="11"/>
      <c r="F175" s="11"/>
      <c r="G175" s="11"/>
    </row>
    <row r="176" spans="3:7" x14ac:dyDescent="0.25">
      <c r="C176" s="11"/>
      <c r="D176" s="11"/>
      <c r="E176" s="11"/>
      <c r="F176" s="11"/>
      <c r="G176" s="11"/>
    </row>
    <row r="177" spans="3:7" x14ac:dyDescent="0.25">
      <c r="C177" s="11"/>
      <c r="D177" s="11"/>
      <c r="E177" s="11"/>
      <c r="F177" s="11"/>
      <c r="G177" s="11"/>
    </row>
    <row r="178" spans="3:7" x14ac:dyDescent="0.25">
      <c r="C178" s="11"/>
      <c r="D178" s="11"/>
      <c r="E178" s="11"/>
      <c r="F178" s="11"/>
      <c r="G178" s="11"/>
    </row>
    <row r="179" spans="3:7" x14ac:dyDescent="0.25">
      <c r="C179" s="11"/>
      <c r="D179" s="11"/>
      <c r="E179" s="11"/>
      <c r="F179" s="11"/>
      <c r="G179" s="11"/>
    </row>
    <row r="180" spans="3:7" x14ac:dyDescent="0.25">
      <c r="C180" s="11"/>
      <c r="D180" s="11"/>
      <c r="E180" s="11"/>
      <c r="F180" s="11"/>
      <c r="G180" s="11"/>
    </row>
    <row r="181" spans="3:7" x14ac:dyDescent="0.25">
      <c r="C181" s="11"/>
      <c r="D181" s="11"/>
      <c r="E181" s="11"/>
      <c r="F181" s="11"/>
      <c r="G181" s="11"/>
    </row>
    <row r="182" spans="3:7" x14ac:dyDescent="0.25">
      <c r="C182" s="11"/>
      <c r="D182" s="11"/>
      <c r="E182" s="11"/>
      <c r="F182" s="11"/>
      <c r="G182" s="11"/>
    </row>
    <row r="183" spans="3:7" x14ac:dyDescent="0.25">
      <c r="C183" s="11"/>
      <c r="D183" s="11"/>
      <c r="E183" s="11"/>
      <c r="F183" s="11"/>
      <c r="G183" s="11"/>
    </row>
    <row r="184" spans="3:7" x14ac:dyDescent="0.25">
      <c r="C184" s="11"/>
      <c r="D184" s="11"/>
      <c r="E184" s="11"/>
      <c r="F184" s="11"/>
      <c r="G184" s="11"/>
    </row>
    <row r="185" spans="3:7" x14ac:dyDescent="0.25">
      <c r="C185" s="11"/>
      <c r="D185" s="11"/>
      <c r="E185" s="11"/>
      <c r="F185" s="11"/>
      <c r="G185" s="11"/>
    </row>
    <row r="186" spans="3:7" x14ac:dyDescent="0.25">
      <c r="C186" s="11"/>
      <c r="D186" s="11"/>
      <c r="E186" s="11"/>
      <c r="F186" s="11"/>
      <c r="G186" s="11"/>
    </row>
    <row r="187" spans="3:7" x14ac:dyDescent="0.25">
      <c r="C187" s="11"/>
      <c r="D187" s="11"/>
      <c r="E187" s="11"/>
      <c r="F187" s="11"/>
      <c r="G187" s="11"/>
    </row>
    <row r="188" spans="3:7" x14ac:dyDescent="0.25">
      <c r="C188" s="11"/>
      <c r="D188" s="11"/>
      <c r="E188" s="11"/>
      <c r="F188" s="11"/>
      <c r="G188" s="11"/>
    </row>
    <row r="189" spans="3:7" x14ac:dyDescent="0.25">
      <c r="C189" s="11"/>
      <c r="D189" s="11"/>
      <c r="E189" s="11"/>
      <c r="F189" s="11"/>
      <c r="G189" s="11"/>
    </row>
    <row r="190" spans="3:7" x14ac:dyDescent="0.25">
      <c r="C190" s="11"/>
      <c r="D190" s="11"/>
      <c r="E190" s="11"/>
      <c r="F190" s="11"/>
      <c r="G190" s="11"/>
    </row>
    <row r="191" spans="3:7" x14ac:dyDescent="0.25">
      <c r="C191" s="11"/>
      <c r="D191" s="11"/>
      <c r="E191" s="11"/>
      <c r="F191" s="11"/>
      <c r="G191" s="11"/>
    </row>
    <row r="192" spans="3:7" x14ac:dyDescent="0.25">
      <c r="C192" s="11"/>
      <c r="D192" s="11"/>
      <c r="E192" s="11"/>
      <c r="F192" s="11"/>
      <c r="G192" s="11"/>
    </row>
    <row r="193" spans="3:7" x14ac:dyDescent="0.25">
      <c r="C193" s="11"/>
      <c r="D193" s="11"/>
      <c r="E193" s="11"/>
      <c r="F193" s="11"/>
      <c r="G193" s="11"/>
    </row>
    <row r="194" spans="3:7" x14ac:dyDescent="0.25">
      <c r="C194" s="11"/>
      <c r="D194" s="11"/>
      <c r="E194" s="11"/>
      <c r="F194" s="11"/>
      <c r="G194" s="11"/>
    </row>
    <row r="195" spans="3:7" x14ac:dyDescent="0.25">
      <c r="C195" s="11"/>
      <c r="D195" s="11"/>
      <c r="E195" s="11"/>
      <c r="F195" s="11"/>
      <c r="G195" s="11"/>
    </row>
    <row r="196" spans="3:7" x14ac:dyDescent="0.25">
      <c r="C196" s="11"/>
      <c r="D196" s="11"/>
      <c r="E196" s="11"/>
      <c r="F196" s="11"/>
      <c r="G196" s="11"/>
    </row>
    <row r="197" spans="3:7" x14ac:dyDescent="0.25">
      <c r="C197" s="11"/>
      <c r="D197" s="11"/>
      <c r="E197" s="11"/>
      <c r="F197" s="11"/>
      <c r="G197" s="11"/>
    </row>
    <row r="198" spans="3:7" x14ac:dyDescent="0.25">
      <c r="C198" s="11"/>
      <c r="D198" s="11"/>
      <c r="E198" s="11"/>
      <c r="F198" s="11"/>
      <c r="G198" s="11"/>
    </row>
    <row r="199" spans="3:7" x14ac:dyDescent="0.25">
      <c r="C199" s="11"/>
      <c r="D199" s="11"/>
      <c r="E199" s="11"/>
      <c r="F199" s="11"/>
      <c r="G199" s="11"/>
    </row>
    <row r="200" spans="3:7" x14ac:dyDescent="0.25">
      <c r="C200" s="11"/>
      <c r="D200" s="11"/>
      <c r="E200" s="11"/>
      <c r="F200" s="11"/>
      <c r="G200" s="11"/>
    </row>
    <row r="201" spans="3:7" x14ac:dyDescent="0.25">
      <c r="C201" s="11"/>
      <c r="D201" s="11"/>
      <c r="E201" s="11"/>
      <c r="F201" s="11"/>
      <c r="G201" s="11"/>
    </row>
    <row r="202" spans="3:7" x14ac:dyDescent="0.25">
      <c r="C202" s="11"/>
      <c r="D202" s="11"/>
      <c r="E202" s="11"/>
      <c r="F202" s="11"/>
      <c r="G202" s="11"/>
    </row>
    <row r="203" spans="3:7" x14ac:dyDescent="0.25">
      <c r="C203" s="11"/>
      <c r="D203" s="11"/>
      <c r="E203" s="11"/>
      <c r="F203" s="11"/>
      <c r="G203" s="11"/>
    </row>
    <row r="204" spans="3:7" x14ac:dyDescent="0.25">
      <c r="C204" s="11"/>
      <c r="D204" s="11"/>
      <c r="E204" s="11"/>
      <c r="F204" s="11"/>
      <c r="G204" s="11"/>
    </row>
    <row r="205" spans="3:7" x14ac:dyDescent="0.25">
      <c r="C205" s="11"/>
      <c r="D205" s="11"/>
      <c r="E205" s="11"/>
      <c r="F205" s="11"/>
      <c r="G205" s="11"/>
    </row>
    <row r="206" spans="3:7" x14ac:dyDescent="0.25">
      <c r="C206" s="11"/>
      <c r="D206" s="11"/>
      <c r="E206" s="11"/>
      <c r="F206" s="11"/>
      <c r="G206" s="11"/>
    </row>
    <row r="207" spans="3:7" x14ac:dyDescent="0.25">
      <c r="C207" s="11"/>
      <c r="D207" s="11"/>
      <c r="E207" s="11"/>
      <c r="F207" s="11"/>
      <c r="G207" s="11"/>
    </row>
    <row r="208" spans="3:7" x14ac:dyDescent="0.25">
      <c r="C208" s="11"/>
      <c r="D208" s="11"/>
      <c r="E208" s="11"/>
      <c r="F208" s="11"/>
      <c r="G208" s="11"/>
    </row>
    <row r="209" spans="3:7" x14ac:dyDescent="0.25">
      <c r="C209" s="11"/>
      <c r="D209" s="11"/>
      <c r="E209" s="11"/>
      <c r="F209" s="11"/>
      <c r="G209" s="11"/>
    </row>
    <row r="210" spans="3:7" x14ac:dyDescent="0.25">
      <c r="C210" s="11"/>
      <c r="D210" s="11"/>
      <c r="E210" s="11"/>
      <c r="F210" s="11"/>
      <c r="G210" s="11"/>
    </row>
    <row r="211" spans="3:7" x14ac:dyDescent="0.25">
      <c r="C211" s="11"/>
      <c r="D211" s="11"/>
      <c r="E211" s="11"/>
      <c r="F211" s="11"/>
      <c r="G211" s="11"/>
    </row>
    <row r="212" spans="3:7" x14ac:dyDescent="0.25">
      <c r="C212" s="11"/>
      <c r="D212" s="11"/>
      <c r="E212" s="11"/>
      <c r="F212" s="11"/>
      <c r="G212" s="11"/>
    </row>
    <row r="213" spans="3:7" x14ac:dyDescent="0.25">
      <c r="C213" s="11"/>
      <c r="D213" s="11"/>
      <c r="E213" s="11"/>
      <c r="F213" s="11"/>
      <c r="G213" s="11"/>
    </row>
    <row r="214" spans="3:7" x14ac:dyDescent="0.25">
      <c r="C214" s="11"/>
      <c r="D214" s="11"/>
      <c r="E214" s="11"/>
      <c r="F214" s="11"/>
      <c r="G214" s="11"/>
    </row>
    <row r="215" spans="3:7" x14ac:dyDescent="0.25">
      <c r="C215" s="11"/>
      <c r="D215" s="11"/>
      <c r="E215" s="11"/>
      <c r="F215" s="11"/>
      <c r="G215" s="11"/>
    </row>
    <row r="216" spans="3:7" x14ac:dyDescent="0.25">
      <c r="C216" s="11"/>
      <c r="D216" s="11"/>
      <c r="E216" s="11"/>
      <c r="F216" s="11"/>
      <c r="G216" s="11"/>
    </row>
    <row r="217" spans="3:7" x14ac:dyDescent="0.25">
      <c r="C217" s="11"/>
      <c r="D217" s="11"/>
      <c r="E217" s="11"/>
      <c r="F217" s="11"/>
      <c r="G217" s="11"/>
    </row>
    <row r="218" spans="3:7" x14ac:dyDescent="0.25">
      <c r="C218" s="11"/>
      <c r="D218" s="11"/>
      <c r="E218" s="11"/>
      <c r="F218" s="11"/>
      <c r="G218" s="11"/>
    </row>
    <row r="219" spans="3:7" x14ac:dyDescent="0.25">
      <c r="C219" s="11"/>
      <c r="D219" s="11"/>
      <c r="E219" s="11"/>
      <c r="F219" s="11"/>
      <c r="G219" s="11"/>
    </row>
    <row r="220" spans="3:7" x14ac:dyDescent="0.25">
      <c r="C220" s="11"/>
      <c r="D220" s="11"/>
      <c r="E220" s="11"/>
      <c r="F220" s="11"/>
      <c r="G220" s="11"/>
    </row>
    <row r="221" spans="3:7" x14ac:dyDescent="0.25">
      <c r="C221" s="11"/>
      <c r="D221" s="11"/>
      <c r="E221" s="11"/>
      <c r="F221" s="11"/>
      <c r="G221" s="11"/>
    </row>
    <row r="222" spans="3:7" x14ac:dyDescent="0.25">
      <c r="C222" s="11"/>
      <c r="D222" s="11"/>
      <c r="E222" s="11"/>
      <c r="F222" s="11"/>
      <c r="G222" s="11"/>
    </row>
    <row r="223" spans="3:7" x14ac:dyDescent="0.25">
      <c r="C223" s="11"/>
      <c r="D223" s="11"/>
      <c r="E223" s="11"/>
      <c r="F223" s="11"/>
      <c r="G223" s="11"/>
    </row>
    <row r="224" spans="3:7" x14ac:dyDescent="0.25">
      <c r="C224" s="11"/>
      <c r="D224" s="11"/>
      <c r="E224" s="11"/>
      <c r="F224" s="11"/>
      <c r="G224" s="11"/>
    </row>
    <row r="225" spans="3:7" x14ac:dyDescent="0.25">
      <c r="C225" s="11"/>
      <c r="D225" s="11"/>
      <c r="E225" s="11"/>
      <c r="F225" s="11"/>
      <c r="G225" s="11"/>
    </row>
    <row r="226" spans="3:7" x14ac:dyDescent="0.25">
      <c r="C226" s="11"/>
      <c r="D226" s="11"/>
      <c r="E226" s="11"/>
      <c r="F226" s="11"/>
      <c r="G226" s="11"/>
    </row>
    <row r="227" spans="3:7" x14ac:dyDescent="0.25">
      <c r="C227" s="11"/>
      <c r="D227" s="11"/>
      <c r="E227" s="11"/>
      <c r="F227" s="11"/>
      <c r="G227" s="11"/>
    </row>
    <row r="228" spans="3:7" x14ac:dyDescent="0.25">
      <c r="C228" s="11"/>
      <c r="D228" s="11"/>
      <c r="E228" s="11"/>
      <c r="F228" s="11"/>
      <c r="G228" s="11"/>
    </row>
    <row r="229" spans="3:7" x14ac:dyDescent="0.25">
      <c r="C229" s="11"/>
      <c r="D229" s="11"/>
      <c r="E229" s="11"/>
      <c r="F229" s="11"/>
      <c r="G229" s="11"/>
    </row>
    <row r="230" spans="3:7" x14ac:dyDescent="0.25">
      <c r="C230" s="11"/>
      <c r="D230" s="11"/>
      <c r="E230" s="11"/>
      <c r="F230" s="11"/>
      <c r="G230" s="11"/>
    </row>
    <row r="231" spans="3:7" x14ac:dyDescent="0.25">
      <c r="C231" s="11"/>
      <c r="D231" s="11"/>
      <c r="E231" s="11"/>
      <c r="F231" s="11"/>
      <c r="G231" s="11"/>
    </row>
    <row r="232" spans="3:7" x14ac:dyDescent="0.25">
      <c r="C232" s="11"/>
      <c r="D232" s="11"/>
      <c r="E232" s="11"/>
      <c r="F232" s="11"/>
      <c r="G232" s="11"/>
    </row>
    <row r="233" spans="3:7" x14ac:dyDescent="0.25">
      <c r="C233" s="11"/>
      <c r="D233" s="11"/>
      <c r="E233" s="11"/>
      <c r="F233" s="11"/>
      <c r="G233" s="11"/>
    </row>
    <row r="234" spans="3:7" x14ac:dyDescent="0.25">
      <c r="C234" s="11"/>
      <c r="D234" s="11"/>
      <c r="E234" s="11"/>
      <c r="F234" s="11"/>
      <c r="G234" s="11"/>
    </row>
    <row r="235" spans="3:7" x14ac:dyDescent="0.25">
      <c r="C235" s="11"/>
      <c r="D235" s="11"/>
      <c r="E235" s="11"/>
      <c r="F235" s="11"/>
      <c r="G235" s="11"/>
    </row>
    <row r="236" spans="3:7" x14ac:dyDescent="0.25">
      <c r="C236" s="11"/>
      <c r="D236" s="11"/>
      <c r="E236" s="11"/>
      <c r="F236" s="11"/>
      <c r="G236" s="11"/>
    </row>
    <row r="237" spans="3:7" x14ac:dyDescent="0.25">
      <c r="C237" s="11"/>
      <c r="D237" s="11"/>
      <c r="E237" s="11"/>
      <c r="F237" s="11"/>
      <c r="G237" s="11"/>
    </row>
    <row r="238" spans="3:7" x14ac:dyDescent="0.25">
      <c r="C238" s="11"/>
      <c r="D238" s="11"/>
      <c r="E238" s="11"/>
      <c r="F238" s="11"/>
      <c r="G238" s="11"/>
    </row>
    <row r="239" spans="3:7" x14ac:dyDescent="0.25">
      <c r="C239" s="11"/>
      <c r="D239" s="11"/>
      <c r="E239" s="11"/>
      <c r="F239" s="11"/>
      <c r="G239" s="11"/>
    </row>
    <row r="240" spans="3:7" x14ac:dyDescent="0.25">
      <c r="C240" s="11"/>
      <c r="D240" s="11"/>
      <c r="E240" s="11"/>
      <c r="F240" s="11"/>
      <c r="G240" s="11"/>
    </row>
    <row r="241" spans="3:7" x14ac:dyDescent="0.25">
      <c r="C241" s="11"/>
      <c r="D241" s="11"/>
      <c r="E241" s="11"/>
      <c r="F241" s="11"/>
      <c r="G241" s="11"/>
    </row>
    <row r="242" spans="3:7" x14ac:dyDescent="0.25">
      <c r="C242" s="11"/>
      <c r="D242" s="11"/>
      <c r="E242" s="11"/>
      <c r="F242" s="11"/>
      <c r="G242" s="11"/>
    </row>
    <row r="243" spans="3:7" x14ac:dyDescent="0.25">
      <c r="C243" s="11"/>
      <c r="D243" s="11"/>
      <c r="E243" s="11"/>
      <c r="F243" s="11"/>
      <c r="G243" s="11"/>
    </row>
    <row r="244" spans="3:7" x14ac:dyDescent="0.25">
      <c r="C244" s="11"/>
      <c r="D244" s="11"/>
      <c r="E244" s="11"/>
      <c r="F244" s="11"/>
      <c r="G244" s="11"/>
    </row>
    <row r="245" spans="3:7" x14ac:dyDescent="0.25">
      <c r="C245" s="11"/>
      <c r="D245" s="11"/>
      <c r="E245" s="11"/>
      <c r="F245" s="11"/>
      <c r="G245" s="11"/>
    </row>
    <row r="246" spans="3:7" x14ac:dyDescent="0.25">
      <c r="C246" s="11"/>
      <c r="D246" s="11"/>
      <c r="E246" s="11"/>
      <c r="F246" s="11"/>
      <c r="G246" s="11"/>
    </row>
    <row r="247" spans="3:7" x14ac:dyDescent="0.25">
      <c r="C247" s="11"/>
      <c r="D247" s="11"/>
      <c r="E247" s="11"/>
      <c r="F247" s="11"/>
      <c r="G247" s="11"/>
    </row>
    <row r="248" spans="3:7" x14ac:dyDescent="0.25">
      <c r="C248" s="11"/>
      <c r="D248" s="11"/>
      <c r="E248" s="11"/>
      <c r="F248" s="11"/>
      <c r="G248" s="11"/>
    </row>
    <row r="249" spans="3:7" x14ac:dyDescent="0.25">
      <c r="C249" s="11"/>
      <c r="D249" s="11"/>
      <c r="E249" s="11"/>
      <c r="F249" s="11"/>
      <c r="G249" s="11"/>
    </row>
    <row r="250" spans="3:7" x14ac:dyDescent="0.25">
      <c r="C250" s="11"/>
      <c r="D250" s="11"/>
      <c r="E250" s="11"/>
      <c r="F250" s="11"/>
      <c r="G250" s="11"/>
    </row>
    <row r="251" spans="3:7" x14ac:dyDescent="0.25">
      <c r="C251" s="11"/>
      <c r="D251" s="11"/>
      <c r="E251" s="11"/>
      <c r="F251" s="11"/>
      <c r="G251" s="11"/>
    </row>
    <row r="252" spans="3:7" x14ac:dyDescent="0.25">
      <c r="C252" s="11"/>
      <c r="D252" s="11"/>
      <c r="E252" s="11"/>
      <c r="F252" s="11"/>
      <c r="G252" s="11"/>
    </row>
    <row r="253" spans="3:7" x14ac:dyDescent="0.25">
      <c r="C253" s="11"/>
      <c r="D253" s="11"/>
      <c r="E253" s="11"/>
      <c r="F253" s="11"/>
      <c r="G253" s="11"/>
    </row>
    <row r="254" spans="3:7" x14ac:dyDescent="0.25">
      <c r="C254" s="11"/>
      <c r="D254" s="11"/>
      <c r="E254" s="11"/>
      <c r="F254" s="11"/>
      <c r="G254" s="11"/>
    </row>
    <row r="255" spans="3:7" x14ac:dyDescent="0.25">
      <c r="C255" s="11"/>
      <c r="D255" s="11"/>
      <c r="E255" s="11"/>
      <c r="F255" s="11"/>
      <c r="G255" s="11"/>
    </row>
  </sheetData>
  <mergeCells count="3">
    <mergeCell ref="A5:A6"/>
    <mergeCell ref="B5:B6"/>
    <mergeCell ref="C5:G5"/>
  </mergeCells>
  <conditionalFormatting sqref="A7:B54">
    <cfRule type="expression" dxfId="7" priority="2">
      <formula>MOD(ROW(),2)=1</formula>
    </cfRule>
  </conditionalFormatting>
  <conditionalFormatting sqref="C7:G1619">
    <cfRule type="expression" dxfId="6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8"/>
  <sheetViews>
    <sheetView tabSelected="1" workbookViewId="0">
      <selection activeCell="B11" sqref="B11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28515625" style="4" bestFit="1" customWidth="1"/>
    <col min="4" max="4" width="16.5703125" style="4" bestFit="1" customWidth="1"/>
    <col min="5" max="5" width="20" style="4" bestFit="1" customWidth="1"/>
    <col min="6" max="6" width="15.140625" style="4" bestFit="1" customWidth="1"/>
    <col min="7" max="7" width="16.28515625" style="4" bestFit="1" customWidth="1"/>
    <col min="8" max="8" width="22.140625" customWidth="1"/>
  </cols>
  <sheetData>
    <row r="2" spans="1:7" x14ac:dyDescent="0.25">
      <c r="A2" s="1" t="s">
        <v>0</v>
      </c>
      <c r="B2" s="1">
        <f>'Instrument Data'!B2</f>
        <v>0</v>
      </c>
    </row>
    <row r="3" spans="1:7" x14ac:dyDescent="0.25">
      <c r="A3" s="1" t="s">
        <v>1</v>
      </c>
      <c r="B3" s="1" t="s">
        <v>39</v>
      </c>
    </row>
    <row r="6" spans="1:7" x14ac:dyDescent="0.25">
      <c r="B6" t="s">
        <v>22</v>
      </c>
      <c r="C6" s="9">
        <v>10</v>
      </c>
      <c r="D6" s="9">
        <v>10</v>
      </c>
      <c r="E6" s="9">
        <v>10</v>
      </c>
      <c r="F6" s="9">
        <v>2</v>
      </c>
      <c r="G6" s="9">
        <v>2</v>
      </c>
    </row>
    <row r="7" spans="1:7" x14ac:dyDescent="0.25">
      <c r="A7" s="13" t="s">
        <v>2</v>
      </c>
      <c r="B7" s="13" t="s">
        <v>3</v>
      </c>
      <c r="C7" s="12" t="s">
        <v>20</v>
      </c>
      <c r="D7" s="12"/>
      <c r="E7" s="12"/>
      <c r="F7" s="12"/>
      <c r="G7" s="12"/>
    </row>
    <row r="8" spans="1:7" x14ac:dyDescent="0.25">
      <c r="A8" s="13"/>
      <c r="B8" s="13"/>
      <c r="C8" s="1" t="s">
        <v>34</v>
      </c>
      <c r="D8" s="1" t="s">
        <v>35</v>
      </c>
      <c r="E8" s="1" t="s">
        <v>36</v>
      </c>
      <c r="F8" s="1" t="s">
        <v>49</v>
      </c>
      <c r="G8" s="1" t="s">
        <v>38</v>
      </c>
    </row>
    <row r="9" spans="1:7" x14ac:dyDescent="0.25">
      <c r="A9">
        <f>'Instrument Data'!A7</f>
        <v>0</v>
      </c>
      <c r="B9">
        <v>7.7000000000000002E-3</v>
      </c>
      <c r="C9" s="11">
        <f>C$6*'Sample Prep Variables'!$F7/1000/'Sample Prep Variables'!$C7</f>
        <v>0.5</v>
      </c>
      <c r="D9" s="11">
        <f>D$6*'Sample Prep Variables'!$F7/1000/'Sample Prep Variables'!$C7</f>
        <v>0.5</v>
      </c>
      <c r="E9" s="11">
        <f>E$6*'Sample Prep Variables'!$F7/1000/'Sample Prep Variables'!$C7</f>
        <v>0.5</v>
      </c>
      <c r="F9" s="11">
        <f>F$6*'Sample Prep Variables'!$F7/1000/'Sample Prep Variables'!$C7</f>
        <v>0.1</v>
      </c>
      <c r="G9" s="11">
        <f>G$6*'Sample Prep Variables'!$F7/1000/'Sample Prep Variables'!$C7</f>
        <v>0.1</v>
      </c>
    </row>
    <row r="10" spans="1:7" x14ac:dyDescent="0.25">
      <c r="A10">
        <f>'Instrument Data'!A8</f>
        <v>0</v>
      </c>
      <c r="B10">
        <v>7.7999999999999996E-3</v>
      </c>
      <c r="C10" s="11">
        <f>C$6*'Sample Prep Variables'!$F8/1000/'Sample Prep Variables'!$C8</f>
        <v>0.5</v>
      </c>
      <c r="D10" s="11">
        <f>D$6*'Sample Prep Variables'!$F8/1000/'Sample Prep Variables'!$C8</f>
        <v>0.5</v>
      </c>
      <c r="E10" s="11">
        <f>E$6*'Sample Prep Variables'!$F8/1000/'Sample Prep Variables'!$C8</f>
        <v>0.5</v>
      </c>
      <c r="F10" s="11">
        <f>F$6*'Sample Prep Variables'!$F8/1000/'Sample Prep Variables'!$C8</f>
        <v>0.1</v>
      </c>
      <c r="G10" s="11">
        <f>G$6*'Sample Prep Variables'!$F8/1000/'Sample Prep Variables'!$C8</f>
        <v>0.1</v>
      </c>
    </row>
    <row r="11" spans="1:7" x14ac:dyDescent="0.25">
      <c r="A11">
        <f>'Instrument Data'!A9</f>
        <v>0</v>
      </c>
      <c r="B11">
        <f>'Instrument Data'!B9</f>
        <v>0</v>
      </c>
      <c r="C11" s="11">
        <f>C$6*'Sample Prep Variables'!$F9/1000/'Sample Prep Variables'!$C9</f>
        <v>0.5</v>
      </c>
      <c r="D11" s="11">
        <f>D$6*'Sample Prep Variables'!$F9/1000/'Sample Prep Variables'!$C9</f>
        <v>0.5</v>
      </c>
      <c r="E11" s="11">
        <f>E$6*'Sample Prep Variables'!$F9/1000/'Sample Prep Variables'!$C9</f>
        <v>0.5</v>
      </c>
      <c r="F11" s="11">
        <f>F$6*'Sample Prep Variables'!$F9/1000/'Sample Prep Variables'!$C9</f>
        <v>0.1</v>
      </c>
      <c r="G11" s="11">
        <f>G$6*'Sample Prep Variables'!$F9/1000/'Sample Prep Variables'!$C9</f>
        <v>0.1</v>
      </c>
    </row>
    <row r="12" spans="1:7" x14ac:dyDescent="0.25">
      <c r="A12">
        <f>'Instrument Data'!A10</f>
        <v>0</v>
      </c>
      <c r="B12">
        <f>'Instrument Data'!B10</f>
        <v>0</v>
      </c>
      <c r="C12" s="11">
        <f>C$6*'Sample Prep Variables'!$F10/1000/'Sample Prep Variables'!$C10</f>
        <v>0.5</v>
      </c>
      <c r="D12" s="11">
        <f>D$6*'Sample Prep Variables'!$F10/1000/'Sample Prep Variables'!$C10</f>
        <v>0.5</v>
      </c>
      <c r="E12" s="11">
        <f>E$6*'Sample Prep Variables'!$F10/1000/'Sample Prep Variables'!$C10</f>
        <v>0.5</v>
      </c>
      <c r="F12" s="11">
        <f>F$6*'Sample Prep Variables'!$F10/1000/'Sample Prep Variables'!$C10</f>
        <v>0.1</v>
      </c>
      <c r="G12" s="11">
        <f>G$6*'Sample Prep Variables'!$F10/1000/'Sample Prep Variables'!$C10</f>
        <v>0.1</v>
      </c>
    </row>
    <row r="13" spans="1:7" x14ac:dyDescent="0.25">
      <c r="A13">
        <f>'Instrument Data'!A11</f>
        <v>0</v>
      </c>
      <c r="B13">
        <f>'Instrument Data'!B11</f>
        <v>0</v>
      </c>
      <c r="C13" s="11">
        <f>C$6*'Sample Prep Variables'!$F11/1000/'Sample Prep Variables'!$C11</f>
        <v>0.5</v>
      </c>
      <c r="D13" s="11">
        <f>D$6*'Sample Prep Variables'!$F11/1000/'Sample Prep Variables'!$C11</f>
        <v>0.5</v>
      </c>
      <c r="E13" s="11">
        <f>E$6*'Sample Prep Variables'!$F11/1000/'Sample Prep Variables'!$C11</f>
        <v>0.5</v>
      </c>
      <c r="F13" s="11">
        <f>F$6*'Sample Prep Variables'!$F11/1000/'Sample Prep Variables'!$C11</f>
        <v>0.1</v>
      </c>
      <c r="G13" s="11">
        <f>G$6*'Sample Prep Variables'!$F11/1000/'Sample Prep Variables'!$C11</f>
        <v>0.1</v>
      </c>
    </row>
    <row r="14" spans="1:7" x14ac:dyDescent="0.25">
      <c r="A14">
        <f>'Instrument Data'!A12</f>
        <v>0</v>
      </c>
      <c r="B14">
        <f>'Instrument Data'!B12</f>
        <v>0</v>
      </c>
      <c r="C14" s="11">
        <f>C$6*'Sample Prep Variables'!$F12/1000/'Sample Prep Variables'!$C12</f>
        <v>0.5</v>
      </c>
      <c r="D14" s="11">
        <f>D$6*'Sample Prep Variables'!$F12/1000/'Sample Prep Variables'!$C12</f>
        <v>0.5</v>
      </c>
      <c r="E14" s="11">
        <f>E$6*'Sample Prep Variables'!$F12/1000/'Sample Prep Variables'!$C12</f>
        <v>0.5</v>
      </c>
      <c r="F14" s="11">
        <f>F$6*'Sample Prep Variables'!$F12/1000/'Sample Prep Variables'!$C12</f>
        <v>0.1</v>
      </c>
      <c r="G14" s="11">
        <f>G$6*'Sample Prep Variables'!$F12/1000/'Sample Prep Variables'!$C12</f>
        <v>0.1</v>
      </c>
    </row>
    <row r="15" spans="1:7" x14ac:dyDescent="0.25">
      <c r="A15">
        <f>'Instrument Data'!A13</f>
        <v>0</v>
      </c>
      <c r="B15">
        <f>'Instrument Data'!B13</f>
        <v>0</v>
      </c>
      <c r="C15" s="11">
        <f>C$6*'Sample Prep Variables'!$F13/1000/'Sample Prep Variables'!$C13</f>
        <v>0.5</v>
      </c>
      <c r="D15" s="11">
        <f>D$6*'Sample Prep Variables'!$F13/1000/'Sample Prep Variables'!$C13</f>
        <v>0.5</v>
      </c>
      <c r="E15" s="11">
        <f>E$6*'Sample Prep Variables'!$F13/1000/'Sample Prep Variables'!$C13</f>
        <v>0.5</v>
      </c>
      <c r="F15" s="11">
        <f>F$6*'Sample Prep Variables'!$F13/1000/'Sample Prep Variables'!$C13</f>
        <v>0.1</v>
      </c>
      <c r="G15" s="11">
        <f>G$6*'Sample Prep Variables'!$F13/1000/'Sample Prep Variables'!$C13</f>
        <v>0.1</v>
      </c>
    </row>
    <row r="16" spans="1:7" x14ac:dyDescent="0.25">
      <c r="A16">
        <f>'Instrument Data'!A14</f>
        <v>0</v>
      </c>
      <c r="B16">
        <f>'Instrument Data'!B14</f>
        <v>0</v>
      </c>
      <c r="C16" s="11">
        <f>C$6*'Sample Prep Variables'!$F14/1000/'Sample Prep Variables'!$C14</f>
        <v>0.5</v>
      </c>
      <c r="D16" s="11">
        <f>D$6*'Sample Prep Variables'!$F14/1000/'Sample Prep Variables'!$C14</f>
        <v>0.5</v>
      </c>
      <c r="E16" s="11">
        <f>E$6*'Sample Prep Variables'!$F14/1000/'Sample Prep Variables'!$C14</f>
        <v>0.5</v>
      </c>
      <c r="F16" s="11">
        <f>F$6*'Sample Prep Variables'!$F14/1000/'Sample Prep Variables'!$C14</f>
        <v>0.1</v>
      </c>
      <c r="G16" s="11">
        <f>G$6*'Sample Prep Variables'!$F14/1000/'Sample Prep Variables'!$C14</f>
        <v>0.1</v>
      </c>
    </row>
    <row r="17" spans="1:7" x14ac:dyDescent="0.25">
      <c r="A17">
        <f>'Instrument Data'!A15</f>
        <v>0</v>
      </c>
      <c r="B17">
        <f>'Instrument Data'!B15</f>
        <v>0</v>
      </c>
      <c r="C17" s="11">
        <f>C$6*'Sample Prep Variables'!$F15/1000/'Sample Prep Variables'!$C15</f>
        <v>0.5</v>
      </c>
      <c r="D17" s="11">
        <f>D$6*'Sample Prep Variables'!$F15/1000/'Sample Prep Variables'!$C15</f>
        <v>0.5</v>
      </c>
      <c r="E17" s="11">
        <f>E$6*'Sample Prep Variables'!$F15/1000/'Sample Prep Variables'!$C15</f>
        <v>0.5</v>
      </c>
      <c r="F17" s="11">
        <f>F$6*'Sample Prep Variables'!$F15/1000/'Sample Prep Variables'!$C15</f>
        <v>0.1</v>
      </c>
      <c r="G17" s="11">
        <f>G$6*'Sample Prep Variables'!$F15/1000/'Sample Prep Variables'!$C15</f>
        <v>0.1</v>
      </c>
    </row>
    <row r="18" spans="1:7" x14ac:dyDescent="0.25">
      <c r="A18">
        <f>'Instrument Data'!A16</f>
        <v>0</v>
      </c>
      <c r="B18">
        <f>'Instrument Data'!B16</f>
        <v>0</v>
      </c>
      <c r="C18" s="11">
        <f>C$6*'Sample Prep Variables'!$F16/1000/'Sample Prep Variables'!$C16</f>
        <v>0.5</v>
      </c>
      <c r="D18" s="11">
        <f>D$6*'Sample Prep Variables'!$F16/1000/'Sample Prep Variables'!$C16</f>
        <v>0.5</v>
      </c>
      <c r="E18" s="11">
        <f>E$6*'Sample Prep Variables'!$F16/1000/'Sample Prep Variables'!$C16</f>
        <v>0.5</v>
      </c>
      <c r="F18" s="11">
        <f>F$6*'Sample Prep Variables'!$F16/1000/'Sample Prep Variables'!$C16</f>
        <v>0.1</v>
      </c>
      <c r="G18" s="11">
        <f>G$6*'Sample Prep Variables'!$F16/1000/'Sample Prep Variables'!$C16</f>
        <v>0.1</v>
      </c>
    </row>
    <row r="19" spans="1:7" x14ac:dyDescent="0.25">
      <c r="A19">
        <f>'Instrument Data'!A17</f>
        <v>0</v>
      </c>
      <c r="B19">
        <f>'Instrument Data'!B17</f>
        <v>0</v>
      </c>
      <c r="C19" s="11">
        <f>C$6*'Sample Prep Variables'!$F17/1000/'Sample Prep Variables'!$C17</f>
        <v>0.5</v>
      </c>
      <c r="D19" s="11">
        <f>D$6*'Sample Prep Variables'!$F17/1000/'Sample Prep Variables'!$C17</f>
        <v>0.5</v>
      </c>
      <c r="E19" s="11">
        <f>E$6*'Sample Prep Variables'!$F17/1000/'Sample Prep Variables'!$C17</f>
        <v>0.5</v>
      </c>
      <c r="F19" s="11">
        <f>F$6*'Sample Prep Variables'!$F17/1000/'Sample Prep Variables'!$C17</f>
        <v>0.1</v>
      </c>
      <c r="G19" s="11">
        <f>G$6*'Sample Prep Variables'!$F17/1000/'Sample Prep Variables'!$C17</f>
        <v>0.1</v>
      </c>
    </row>
    <row r="20" spans="1:7" x14ac:dyDescent="0.25">
      <c r="A20">
        <f>'Instrument Data'!A18</f>
        <v>0</v>
      </c>
      <c r="B20">
        <f>'Instrument Data'!B18</f>
        <v>0</v>
      </c>
      <c r="C20" s="11">
        <f>C$6*'Sample Prep Variables'!$F18/1000/'Sample Prep Variables'!$C18</f>
        <v>0.5</v>
      </c>
      <c r="D20" s="11">
        <f>D$6*'Sample Prep Variables'!$F18/1000/'Sample Prep Variables'!$C18</f>
        <v>0.5</v>
      </c>
      <c r="E20" s="11">
        <f>E$6*'Sample Prep Variables'!$F18/1000/'Sample Prep Variables'!$C18</f>
        <v>0.5</v>
      </c>
      <c r="F20" s="11">
        <f>F$6*'Sample Prep Variables'!$F18/1000/'Sample Prep Variables'!$C18</f>
        <v>0.1</v>
      </c>
      <c r="G20" s="11">
        <f>G$6*'Sample Prep Variables'!$F18/1000/'Sample Prep Variables'!$C18</f>
        <v>0.1</v>
      </c>
    </row>
    <row r="21" spans="1:7" x14ac:dyDescent="0.25">
      <c r="A21">
        <f>'Instrument Data'!A19</f>
        <v>0</v>
      </c>
      <c r="B21">
        <f>'Instrument Data'!B19</f>
        <v>0</v>
      </c>
      <c r="C21" s="11">
        <f>C$6*'Sample Prep Variables'!$F19/1000/'Sample Prep Variables'!$C19</f>
        <v>0.5</v>
      </c>
      <c r="D21" s="11">
        <f>D$6*'Sample Prep Variables'!$F19/1000/'Sample Prep Variables'!$C19</f>
        <v>0.5</v>
      </c>
      <c r="E21" s="11">
        <f>E$6*'Sample Prep Variables'!$F19/1000/'Sample Prep Variables'!$C19</f>
        <v>0.5</v>
      </c>
      <c r="F21" s="11">
        <f>F$6*'Sample Prep Variables'!$F19/1000/'Sample Prep Variables'!$C19</f>
        <v>0.1</v>
      </c>
      <c r="G21" s="11">
        <f>G$6*'Sample Prep Variables'!$F19/1000/'Sample Prep Variables'!$C19</f>
        <v>0.1</v>
      </c>
    </row>
    <row r="22" spans="1:7" x14ac:dyDescent="0.25">
      <c r="A22">
        <f>'Instrument Data'!A20</f>
        <v>0</v>
      </c>
      <c r="B22">
        <f>'Instrument Data'!B20</f>
        <v>0</v>
      </c>
      <c r="C22" s="11">
        <f>C$6*'Sample Prep Variables'!$F20/1000/'Sample Prep Variables'!$C20</f>
        <v>0.5</v>
      </c>
      <c r="D22" s="11">
        <f>D$6*'Sample Prep Variables'!$F20/1000/'Sample Prep Variables'!$C20</f>
        <v>0.5</v>
      </c>
      <c r="E22" s="11">
        <f>E$6*'Sample Prep Variables'!$F20/1000/'Sample Prep Variables'!$C20</f>
        <v>0.5</v>
      </c>
      <c r="F22" s="11">
        <f>F$6*'Sample Prep Variables'!$F20/1000/'Sample Prep Variables'!$C20</f>
        <v>0.1</v>
      </c>
      <c r="G22" s="11">
        <f>G$6*'Sample Prep Variables'!$F20/1000/'Sample Prep Variables'!$C20</f>
        <v>0.1</v>
      </c>
    </row>
    <row r="23" spans="1:7" x14ac:dyDescent="0.25">
      <c r="A23">
        <f>'Instrument Data'!A21</f>
        <v>0</v>
      </c>
      <c r="B23">
        <f>'Instrument Data'!B21</f>
        <v>0</v>
      </c>
      <c r="C23" s="11">
        <f>C$6*'Sample Prep Variables'!$F21/1000/'Sample Prep Variables'!$C21</f>
        <v>0.5</v>
      </c>
      <c r="D23" s="11">
        <f>D$6*'Sample Prep Variables'!$F21/1000/'Sample Prep Variables'!$C21</f>
        <v>0.5</v>
      </c>
      <c r="E23" s="11">
        <f>E$6*'Sample Prep Variables'!$F21/1000/'Sample Prep Variables'!$C21</f>
        <v>0.5</v>
      </c>
      <c r="F23" s="11">
        <f>F$6*'Sample Prep Variables'!$F21/1000/'Sample Prep Variables'!$C21</f>
        <v>0.1</v>
      </c>
      <c r="G23" s="11">
        <f>G$6*'Sample Prep Variables'!$F21/1000/'Sample Prep Variables'!$C21</f>
        <v>0.1</v>
      </c>
    </row>
    <row r="24" spans="1:7" x14ac:dyDescent="0.25">
      <c r="A24">
        <f>'Instrument Data'!A22</f>
        <v>0</v>
      </c>
      <c r="B24">
        <f>'Instrument Data'!B22</f>
        <v>0</v>
      </c>
      <c r="C24" s="11">
        <f>C$6*'Sample Prep Variables'!$F22/1000/'Sample Prep Variables'!$C22</f>
        <v>0.5</v>
      </c>
      <c r="D24" s="11">
        <f>D$6*'Sample Prep Variables'!$F22/1000/'Sample Prep Variables'!$C22</f>
        <v>0.5</v>
      </c>
      <c r="E24" s="11">
        <f>E$6*'Sample Prep Variables'!$F22/1000/'Sample Prep Variables'!$C22</f>
        <v>0.5</v>
      </c>
      <c r="F24" s="11">
        <f>F$6*'Sample Prep Variables'!$F22/1000/'Sample Prep Variables'!$C22</f>
        <v>0.1</v>
      </c>
      <c r="G24" s="11">
        <f>G$6*'Sample Prep Variables'!$F22/1000/'Sample Prep Variables'!$C22</f>
        <v>0.1</v>
      </c>
    </row>
    <row r="25" spans="1:7" x14ac:dyDescent="0.25">
      <c r="A25">
        <f>'Instrument Data'!A23</f>
        <v>0</v>
      </c>
      <c r="B25">
        <f>'Instrument Data'!B23</f>
        <v>0</v>
      </c>
      <c r="C25" s="11">
        <f>C$6*'Sample Prep Variables'!$F23/1000/'Sample Prep Variables'!$C23</f>
        <v>0.5</v>
      </c>
      <c r="D25" s="11">
        <f>D$6*'Sample Prep Variables'!$F23/1000/'Sample Prep Variables'!$C23</f>
        <v>0.5</v>
      </c>
      <c r="E25" s="11">
        <f>E$6*'Sample Prep Variables'!$F23/1000/'Sample Prep Variables'!$C23</f>
        <v>0.5</v>
      </c>
      <c r="F25" s="11">
        <f>F$6*'Sample Prep Variables'!$F23/1000/'Sample Prep Variables'!$C23</f>
        <v>0.1</v>
      </c>
      <c r="G25" s="11">
        <f>G$6*'Sample Prep Variables'!$F23/1000/'Sample Prep Variables'!$C23</f>
        <v>0.1</v>
      </c>
    </row>
    <row r="26" spans="1:7" x14ac:dyDescent="0.25">
      <c r="A26">
        <f>'Instrument Data'!A24</f>
        <v>0</v>
      </c>
      <c r="B26">
        <f>'Instrument Data'!B24</f>
        <v>0</v>
      </c>
      <c r="C26" s="11">
        <f>C$6*'Sample Prep Variables'!$F24/1000/'Sample Prep Variables'!$C24</f>
        <v>0.5</v>
      </c>
      <c r="D26" s="11">
        <f>D$6*'Sample Prep Variables'!$F24/1000/'Sample Prep Variables'!$C24</f>
        <v>0.5</v>
      </c>
      <c r="E26" s="11">
        <f>E$6*'Sample Prep Variables'!$F24/1000/'Sample Prep Variables'!$C24</f>
        <v>0.5</v>
      </c>
      <c r="F26" s="11">
        <f>F$6*'Sample Prep Variables'!$F24/1000/'Sample Prep Variables'!$C24</f>
        <v>0.1</v>
      </c>
      <c r="G26" s="11">
        <f>G$6*'Sample Prep Variables'!$F24/1000/'Sample Prep Variables'!$C24</f>
        <v>0.1</v>
      </c>
    </row>
    <row r="27" spans="1:7" x14ac:dyDescent="0.25">
      <c r="A27">
        <f>'Instrument Data'!A25</f>
        <v>0</v>
      </c>
      <c r="B27">
        <f>'Instrument Data'!B25</f>
        <v>0</v>
      </c>
      <c r="C27" s="11">
        <f>C$6*'Sample Prep Variables'!$F25/1000/'Sample Prep Variables'!$C25</f>
        <v>0.5</v>
      </c>
      <c r="D27" s="11">
        <f>D$6*'Sample Prep Variables'!$F25/1000/'Sample Prep Variables'!$C25</f>
        <v>0.5</v>
      </c>
      <c r="E27" s="11">
        <f>E$6*'Sample Prep Variables'!$F25/1000/'Sample Prep Variables'!$C25</f>
        <v>0.5</v>
      </c>
      <c r="F27" s="11">
        <f>F$6*'Sample Prep Variables'!$F25/1000/'Sample Prep Variables'!$C25</f>
        <v>0.1</v>
      </c>
      <c r="G27" s="11">
        <f>G$6*'Sample Prep Variables'!$F25/1000/'Sample Prep Variables'!$C25</f>
        <v>0.1</v>
      </c>
    </row>
    <row r="28" spans="1:7" x14ac:dyDescent="0.25">
      <c r="A28">
        <f>'Instrument Data'!A26</f>
        <v>0</v>
      </c>
      <c r="B28">
        <f>'Instrument Data'!B26</f>
        <v>0</v>
      </c>
      <c r="C28" s="11">
        <f>C$6*'Sample Prep Variables'!$F26/1000/'Sample Prep Variables'!$C26</f>
        <v>0.5</v>
      </c>
      <c r="D28" s="11">
        <f>D$6*'Sample Prep Variables'!$F26/1000/'Sample Prep Variables'!$C26</f>
        <v>0.5</v>
      </c>
      <c r="E28" s="11">
        <f>E$6*'Sample Prep Variables'!$F26/1000/'Sample Prep Variables'!$C26</f>
        <v>0.5</v>
      </c>
      <c r="F28" s="11">
        <f>F$6*'Sample Prep Variables'!$F26/1000/'Sample Prep Variables'!$C26</f>
        <v>0.1</v>
      </c>
      <c r="G28" s="11">
        <f>G$6*'Sample Prep Variables'!$F26/1000/'Sample Prep Variables'!$C26</f>
        <v>0.1</v>
      </c>
    </row>
    <row r="29" spans="1:7" x14ac:dyDescent="0.25">
      <c r="A29">
        <f>'Instrument Data'!A27</f>
        <v>0</v>
      </c>
      <c r="B29">
        <f>'Instrument Data'!B27</f>
        <v>0</v>
      </c>
      <c r="C29" s="11">
        <f>C$6*'Sample Prep Variables'!$F27/1000/'Sample Prep Variables'!$C27</f>
        <v>0.5</v>
      </c>
      <c r="D29" s="11">
        <f>D$6*'Sample Prep Variables'!$F27/1000/'Sample Prep Variables'!$C27</f>
        <v>0.5</v>
      </c>
      <c r="E29" s="11">
        <f>E$6*'Sample Prep Variables'!$F27/1000/'Sample Prep Variables'!$C27</f>
        <v>0.5</v>
      </c>
      <c r="F29" s="11">
        <f>F$6*'Sample Prep Variables'!$F27/1000/'Sample Prep Variables'!$C27</f>
        <v>0.1</v>
      </c>
      <c r="G29" s="11">
        <f>G$6*'Sample Prep Variables'!$F27/1000/'Sample Prep Variables'!$C27</f>
        <v>0.1</v>
      </c>
    </row>
    <row r="30" spans="1:7" x14ac:dyDescent="0.25">
      <c r="A30">
        <f>'Instrument Data'!A28</f>
        <v>0</v>
      </c>
      <c r="B30">
        <f>'Instrument Data'!B28</f>
        <v>0</v>
      </c>
      <c r="C30" s="11">
        <f>C$6*'Sample Prep Variables'!$F28/1000/'Sample Prep Variables'!$C28</f>
        <v>0.5</v>
      </c>
      <c r="D30" s="11">
        <f>D$6*'Sample Prep Variables'!$F28/1000/'Sample Prep Variables'!$C28</f>
        <v>0.5</v>
      </c>
      <c r="E30" s="11">
        <f>E$6*'Sample Prep Variables'!$F28/1000/'Sample Prep Variables'!$C28</f>
        <v>0.5</v>
      </c>
      <c r="F30" s="11">
        <f>F$6*'Sample Prep Variables'!$F28/1000/'Sample Prep Variables'!$C28</f>
        <v>0.1</v>
      </c>
      <c r="G30" s="11">
        <f>G$6*'Sample Prep Variables'!$F28/1000/'Sample Prep Variables'!$C28</f>
        <v>0.1</v>
      </c>
    </row>
    <row r="31" spans="1:7" x14ac:dyDescent="0.25">
      <c r="A31">
        <f>'Instrument Data'!A29</f>
        <v>0</v>
      </c>
      <c r="B31">
        <f>'Instrument Data'!B29</f>
        <v>0</v>
      </c>
      <c r="C31" s="11">
        <f>C$6*'Sample Prep Variables'!$F29/1000/'Sample Prep Variables'!$C29</f>
        <v>0.5</v>
      </c>
      <c r="D31" s="11">
        <f>D$6*'Sample Prep Variables'!$F29/1000/'Sample Prep Variables'!$C29</f>
        <v>0.5</v>
      </c>
      <c r="E31" s="11">
        <f>E$6*'Sample Prep Variables'!$F29/1000/'Sample Prep Variables'!$C29</f>
        <v>0.5</v>
      </c>
      <c r="F31" s="11">
        <f>F$6*'Sample Prep Variables'!$F29/1000/'Sample Prep Variables'!$C29</f>
        <v>0.1</v>
      </c>
      <c r="G31" s="11">
        <f>G$6*'Sample Prep Variables'!$F29/1000/'Sample Prep Variables'!$C29</f>
        <v>0.1</v>
      </c>
    </row>
    <row r="32" spans="1:7" x14ac:dyDescent="0.25">
      <c r="A32">
        <f>'Instrument Data'!A30</f>
        <v>0</v>
      </c>
      <c r="B32">
        <f>'Instrument Data'!B30</f>
        <v>0</v>
      </c>
      <c r="C32" s="11">
        <f>C$6*'Sample Prep Variables'!$F30/1000/'Sample Prep Variables'!$C30</f>
        <v>0.5</v>
      </c>
      <c r="D32" s="11">
        <f>D$6*'Sample Prep Variables'!$F30/1000/'Sample Prep Variables'!$C30</f>
        <v>0.5</v>
      </c>
      <c r="E32" s="11">
        <f>E$6*'Sample Prep Variables'!$F30/1000/'Sample Prep Variables'!$C30</f>
        <v>0.5</v>
      </c>
      <c r="F32" s="11">
        <f>F$6*'Sample Prep Variables'!$F30/1000/'Sample Prep Variables'!$C30</f>
        <v>0.1</v>
      </c>
      <c r="G32" s="11">
        <f>G$6*'Sample Prep Variables'!$F30/1000/'Sample Prep Variables'!$C30</f>
        <v>0.1</v>
      </c>
    </row>
    <row r="33" spans="1:7" x14ac:dyDescent="0.25">
      <c r="A33">
        <f>'Instrument Data'!A31</f>
        <v>0</v>
      </c>
      <c r="B33">
        <f>'Instrument Data'!B31</f>
        <v>0</v>
      </c>
      <c r="C33" s="11">
        <f>C$6*'Sample Prep Variables'!$F31/1000/'Sample Prep Variables'!$C31</f>
        <v>0.5</v>
      </c>
      <c r="D33" s="11">
        <f>D$6*'Sample Prep Variables'!$F31/1000/'Sample Prep Variables'!$C31</f>
        <v>0.5</v>
      </c>
      <c r="E33" s="11">
        <f>E$6*'Sample Prep Variables'!$F31/1000/'Sample Prep Variables'!$C31</f>
        <v>0.5</v>
      </c>
      <c r="F33" s="11">
        <f>F$6*'Sample Prep Variables'!$F31/1000/'Sample Prep Variables'!$C31</f>
        <v>0.1</v>
      </c>
      <c r="G33" s="11">
        <f>G$6*'Sample Prep Variables'!$F31/1000/'Sample Prep Variables'!$C31</f>
        <v>0.1</v>
      </c>
    </row>
    <row r="34" spans="1:7" x14ac:dyDescent="0.25">
      <c r="A34">
        <f>'Instrument Data'!A32</f>
        <v>0</v>
      </c>
      <c r="B34">
        <f>'Instrument Data'!B32</f>
        <v>0</v>
      </c>
      <c r="C34" s="11">
        <f>C$6*'Sample Prep Variables'!$F32/1000/'Sample Prep Variables'!$C32</f>
        <v>0.5</v>
      </c>
      <c r="D34" s="11">
        <f>D$6*'Sample Prep Variables'!$F32/1000/'Sample Prep Variables'!$C32</f>
        <v>0.5</v>
      </c>
      <c r="E34" s="11">
        <f>E$6*'Sample Prep Variables'!$F32/1000/'Sample Prep Variables'!$C32</f>
        <v>0.5</v>
      </c>
      <c r="F34" s="11">
        <f>F$6*'Sample Prep Variables'!$F32/1000/'Sample Prep Variables'!$C32</f>
        <v>0.1</v>
      </c>
      <c r="G34" s="11">
        <f>G$6*'Sample Prep Variables'!$F32/1000/'Sample Prep Variables'!$C32</f>
        <v>0.1</v>
      </c>
    </row>
    <row r="35" spans="1:7" x14ac:dyDescent="0.25">
      <c r="A35">
        <f>'Instrument Data'!A33</f>
        <v>0</v>
      </c>
      <c r="B35">
        <f>'Instrument Data'!B33</f>
        <v>0</v>
      </c>
      <c r="C35" s="11">
        <f>C$6*'Sample Prep Variables'!$F33/1000/'Sample Prep Variables'!$C33</f>
        <v>0.5</v>
      </c>
      <c r="D35" s="11">
        <f>D$6*'Sample Prep Variables'!$F33/1000/'Sample Prep Variables'!$C33</f>
        <v>0.5</v>
      </c>
      <c r="E35" s="11">
        <f>E$6*'Sample Prep Variables'!$F33/1000/'Sample Prep Variables'!$C33</f>
        <v>0.5</v>
      </c>
      <c r="F35" s="11">
        <f>F$6*'Sample Prep Variables'!$F33/1000/'Sample Prep Variables'!$C33</f>
        <v>0.1</v>
      </c>
      <c r="G35" s="11">
        <f>G$6*'Sample Prep Variables'!$F33/1000/'Sample Prep Variables'!$C33</f>
        <v>0.1</v>
      </c>
    </row>
    <row r="36" spans="1:7" x14ac:dyDescent="0.25">
      <c r="A36">
        <f>'Instrument Data'!A34</f>
        <v>0</v>
      </c>
      <c r="B36">
        <f>'Instrument Data'!B34</f>
        <v>0</v>
      </c>
      <c r="C36" s="11">
        <f>C$6*'Sample Prep Variables'!$F34/1000/'Sample Prep Variables'!$C34</f>
        <v>0.5</v>
      </c>
      <c r="D36" s="11">
        <f>D$6*'Sample Prep Variables'!$F34/1000/'Sample Prep Variables'!$C34</f>
        <v>0.5</v>
      </c>
      <c r="E36" s="11">
        <f>E$6*'Sample Prep Variables'!$F34/1000/'Sample Prep Variables'!$C34</f>
        <v>0.5</v>
      </c>
      <c r="F36" s="11">
        <f>F$6*'Sample Prep Variables'!$F34/1000/'Sample Prep Variables'!$C34</f>
        <v>0.1</v>
      </c>
      <c r="G36" s="11">
        <f>G$6*'Sample Prep Variables'!$F34/1000/'Sample Prep Variables'!$C34</f>
        <v>0.1</v>
      </c>
    </row>
    <row r="37" spans="1:7" x14ac:dyDescent="0.25">
      <c r="A37">
        <f>'Instrument Data'!A35</f>
        <v>0</v>
      </c>
      <c r="B37">
        <f>'Instrument Data'!B35</f>
        <v>0</v>
      </c>
      <c r="C37" s="11">
        <f>C$6*'Sample Prep Variables'!$F35/1000/'Sample Prep Variables'!$C35</f>
        <v>0.5</v>
      </c>
      <c r="D37" s="11">
        <f>D$6*'Sample Prep Variables'!$F35/1000/'Sample Prep Variables'!$C35</f>
        <v>0.5</v>
      </c>
      <c r="E37" s="11">
        <f>E$6*'Sample Prep Variables'!$F35/1000/'Sample Prep Variables'!$C35</f>
        <v>0.5</v>
      </c>
      <c r="F37" s="11">
        <f>F$6*'Sample Prep Variables'!$F35/1000/'Sample Prep Variables'!$C35</f>
        <v>0.1</v>
      </c>
      <c r="G37" s="11">
        <f>G$6*'Sample Prep Variables'!$F35/1000/'Sample Prep Variables'!$C35</f>
        <v>0.1</v>
      </c>
    </row>
    <row r="38" spans="1:7" x14ac:dyDescent="0.25">
      <c r="A38">
        <f>'Instrument Data'!A36</f>
        <v>0</v>
      </c>
      <c r="B38">
        <f>'Instrument Data'!B36</f>
        <v>0</v>
      </c>
      <c r="C38" s="11">
        <f>C$6*'Sample Prep Variables'!$F36/1000/'Sample Prep Variables'!$C36</f>
        <v>0.5</v>
      </c>
      <c r="D38" s="11">
        <f>D$6*'Sample Prep Variables'!$F36/1000/'Sample Prep Variables'!$C36</f>
        <v>0.5</v>
      </c>
      <c r="E38" s="11">
        <f>E$6*'Sample Prep Variables'!$F36/1000/'Sample Prep Variables'!$C36</f>
        <v>0.5</v>
      </c>
      <c r="F38" s="11">
        <f>F$6*'Sample Prep Variables'!$F36/1000/'Sample Prep Variables'!$C36</f>
        <v>0.1</v>
      </c>
      <c r="G38" s="11">
        <f>G$6*'Sample Prep Variables'!$F36/1000/'Sample Prep Variables'!$C36</f>
        <v>0.1</v>
      </c>
    </row>
    <row r="39" spans="1:7" x14ac:dyDescent="0.25">
      <c r="A39">
        <f>'Instrument Data'!A37</f>
        <v>0</v>
      </c>
      <c r="B39">
        <f>'Instrument Data'!B37</f>
        <v>0</v>
      </c>
      <c r="C39" s="11">
        <f>C$6*'Sample Prep Variables'!$F37/1000/'Sample Prep Variables'!$C37</f>
        <v>0.5</v>
      </c>
      <c r="D39" s="11">
        <f>D$6*'Sample Prep Variables'!$F37/1000/'Sample Prep Variables'!$C37</f>
        <v>0.5</v>
      </c>
      <c r="E39" s="11">
        <f>E$6*'Sample Prep Variables'!$F37/1000/'Sample Prep Variables'!$C37</f>
        <v>0.5</v>
      </c>
      <c r="F39" s="11">
        <f>F$6*'Sample Prep Variables'!$F37/1000/'Sample Prep Variables'!$C37</f>
        <v>0.1</v>
      </c>
      <c r="G39" s="11">
        <f>G$6*'Sample Prep Variables'!$F37/1000/'Sample Prep Variables'!$C37</f>
        <v>0.1</v>
      </c>
    </row>
    <row r="40" spans="1:7" x14ac:dyDescent="0.25">
      <c r="A40">
        <f>'Instrument Data'!A38</f>
        <v>0</v>
      </c>
      <c r="B40">
        <f>'Instrument Data'!B38</f>
        <v>0</v>
      </c>
      <c r="C40" s="11">
        <f>C$6*'Sample Prep Variables'!$F38/1000/'Sample Prep Variables'!$C38</f>
        <v>0.5</v>
      </c>
      <c r="D40" s="11">
        <f>D$6*'Sample Prep Variables'!$F38/1000/'Sample Prep Variables'!$C38</f>
        <v>0.5</v>
      </c>
      <c r="E40" s="11">
        <f>E$6*'Sample Prep Variables'!$F38/1000/'Sample Prep Variables'!$C38</f>
        <v>0.5</v>
      </c>
      <c r="F40" s="11">
        <f>F$6*'Sample Prep Variables'!$F38/1000/'Sample Prep Variables'!$C38</f>
        <v>0.1</v>
      </c>
      <c r="G40" s="11">
        <f>G$6*'Sample Prep Variables'!$F38/1000/'Sample Prep Variables'!$C38</f>
        <v>0.1</v>
      </c>
    </row>
    <row r="41" spans="1:7" x14ac:dyDescent="0.25">
      <c r="A41">
        <f>'Instrument Data'!A39</f>
        <v>0</v>
      </c>
      <c r="B41">
        <f>'Instrument Data'!B39</f>
        <v>0</v>
      </c>
      <c r="C41" s="11">
        <f>C$6*'Sample Prep Variables'!$F39/1000/'Sample Prep Variables'!$C39</f>
        <v>0.5</v>
      </c>
      <c r="D41" s="11">
        <f>D$6*'Sample Prep Variables'!$F39/1000/'Sample Prep Variables'!$C39</f>
        <v>0.5</v>
      </c>
      <c r="E41" s="11">
        <f>E$6*'Sample Prep Variables'!$F39/1000/'Sample Prep Variables'!$C39</f>
        <v>0.5</v>
      </c>
      <c r="F41" s="11">
        <f>F$6*'Sample Prep Variables'!$F39/1000/'Sample Prep Variables'!$C39</f>
        <v>0.1</v>
      </c>
      <c r="G41" s="11">
        <f>G$6*'Sample Prep Variables'!$F39/1000/'Sample Prep Variables'!$C39</f>
        <v>0.1</v>
      </c>
    </row>
    <row r="42" spans="1:7" x14ac:dyDescent="0.25">
      <c r="A42">
        <f>'Instrument Data'!A40</f>
        <v>0</v>
      </c>
      <c r="B42">
        <f>'Instrument Data'!B40</f>
        <v>0</v>
      </c>
      <c r="C42" s="11">
        <f>C$6*'Sample Prep Variables'!$F40/1000/'Sample Prep Variables'!$C40</f>
        <v>0.5</v>
      </c>
      <c r="D42" s="11">
        <f>D$6*'Sample Prep Variables'!$F40/1000/'Sample Prep Variables'!$C40</f>
        <v>0.5</v>
      </c>
      <c r="E42" s="11">
        <f>E$6*'Sample Prep Variables'!$F40/1000/'Sample Prep Variables'!$C40</f>
        <v>0.5</v>
      </c>
      <c r="F42" s="11">
        <f>F$6*'Sample Prep Variables'!$F40/1000/'Sample Prep Variables'!$C40</f>
        <v>0.1</v>
      </c>
      <c r="G42" s="11">
        <f>G$6*'Sample Prep Variables'!$F40/1000/'Sample Prep Variables'!$C40</f>
        <v>0.1</v>
      </c>
    </row>
    <row r="43" spans="1:7" x14ac:dyDescent="0.25">
      <c r="A43">
        <f>'Instrument Data'!A41</f>
        <v>0</v>
      </c>
      <c r="B43">
        <f>'Instrument Data'!B41</f>
        <v>0</v>
      </c>
      <c r="C43" s="11">
        <f>C$6*'Sample Prep Variables'!$F41/1000/'Sample Prep Variables'!$C41</f>
        <v>0.5</v>
      </c>
      <c r="D43" s="11">
        <f>D$6*'Sample Prep Variables'!$F41/1000/'Sample Prep Variables'!$C41</f>
        <v>0.5</v>
      </c>
      <c r="E43" s="11">
        <f>E$6*'Sample Prep Variables'!$F41/1000/'Sample Prep Variables'!$C41</f>
        <v>0.5</v>
      </c>
      <c r="F43" s="11">
        <f>F$6*'Sample Prep Variables'!$F41/1000/'Sample Prep Variables'!$C41</f>
        <v>0.1</v>
      </c>
      <c r="G43" s="11">
        <f>G$6*'Sample Prep Variables'!$F41/1000/'Sample Prep Variables'!$C41</f>
        <v>0.1</v>
      </c>
    </row>
    <row r="44" spans="1:7" x14ac:dyDescent="0.25">
      <c r="A44">
        <f>'Instrument Data'!A42</f>
        <v>0</v>
      </c>
      <c r="B44">
        <f>'Instrument Data'!B42</f>
        <v>0</v>
      </c>
      <c r="C44" s="11">
        <f>C$6*'Sample Prep Variables'!$F42/1000/'Sample Prep Variables'!$C42</f>
        <v>0.5</v>
      </c>
      <c r="D44" s="11">
        <f>D$6*'Sample Prep Variables'!$F42/1000/'Sample Prep Variables'!$C42</f>
        <v>0.5</v>
      </c>
      <c r="E44" s="11">
        <f>E$6*'Sample Prep Variables'!$F42/1000/'Sample Prep Variables'!$C42</f>
        <v>0.5</v>
      </c>
      <c r="F44" s="11">
        <f>F$6*'Sample Prep Variables'!$F42/1000/'Sample Prep Variables'!$C42</f>
        <v>0.1</v>
      </c>
      <c r="G44" s="11">
        <f>G$6*'Sample Prep Variables'!$F42/1000/'Sample Prep Variables'!$C42</f>
        <v>0.1</v>
      </c>
    </row>
    <row r="45" spans="1:7" x14ac:dyDescent="0.25">
      <c r="A45">
        <f>'Instrument Data'!A43</f>
        <v>0</v>
      </c>
      <c r="B45">
        <f>'Instrument Data'!B43</f>
        <v>0</v>
      </c>
      <c r="C45" s="11">
        <f>C$6*'Sample Prep Variables'!$F43/1000/'Sample Prep Variables'!$C43</f>
        <v>0.5</v>
      </c>
      <c r="D45" s="11">
        <f>D$6*'Sample Prep Variables'!$F43/1000/'Sample Prep Variables'!$C43</f>
        <v>0.5</v>
      </c>
      <c r="E45" s="11">
        <f>E$6*'Sample Prep Variables'!$F43/1000/'Sample Prep Variables'!$C43</f>
        <v>0.5</v>
      </c>
      <c r="F45" s="11">
        <f>F$6*'Sample Prep Variables'!$F43/1000/'Sample Prep Variables'!$C43</f>
        <v>0.1</v>
      </c>
      <c r="G45" s="11">
        <f>G$6*'Sample Prep Variables'!$F43/1000/'Sample Prep Variables'!$C43</f>
        <v>0.1</v>
      </c>
    </row>
    <row r="46" spans="1:7" x14ac:dyDescent="0.25">
      <c r="A46">
        <f>'Instrument Data'!A44</f>
        <v>0</v>
      </c>
      <c r="B46">
        <f>'Instrument Data'!B44</f>
        <v>0</v>
      </c>
      <c r="C46" s="11">
        <f>C$6*'Sample Prep Variables'!$F44/1000/'Sample Prep Variables'!$C44</f>
        <v>0.5</v>
      </c>
      <c r="D46" s="11">
        <f>D$6*'Sample Prep Variables'!$F44/1000/'Sample Prep Variables'!$C44</f>
        <v>0.5</v>
      </c>
      <c r="E46" s="11">
        <f>E$6*'Sample Prep Variables'!$F44/1000/'Sample Prep Variables'!$C44</f>
        <v>0.5</v>
      </c>
      <c r="F46" s="11">
        <f>F$6*'Sample Prep Variables'!$F44/1000/'Sample Prep Variables'!$C44</f>
        <v>0.1</v>
      </c>
      <c r="G46" s="11">
        <f>G$6*'Sample Prep Variables'!$F44/1000/'Sample Prep Variables'!$C44</f>
        <v>0.1</v>
      </c>
    </row>
    <row r="47" spans="1:7" x14ac:dyDescent="0.25">
      <c r="A47">
        <f>'Instrument Data'!A45</f>
        <v>0</v>
      </c>
      <c r="B47">
        <f>'Instrument Data'!B45</f>
        <v>0</v>
      </c>
      <c r="C47" s="11">
        <f>C$6*'Sample Prep Variables'!$F45/1000/'Sample Prep Variables'!$C45</f>
        <v>0.5</v>
      </c>
      <c r="D47" s="11">
        <f>D$6*'Sample Prep Variables'!$F45/1000/'Sample Prep Variables'!$C45</f>
        <v>0.5</v>
      </c>
      <c r="E47" s="11">
        <f>E$6*'Sample Prep Variables'!$F45/1000/'Sample Prep Variables'!$C45</f>
        <v>0.5</v>
      </c>
      <c r="F47" s="11">
        <f>F$6*'Sample Prep Variables'!$F45/1000/'Sample Prep Variables'!$C45</f>
        <v>0.1</v>
      </c>
      <c r="G47" s="11">
        <f>G$6*'Sample Prep Variables'!$F45/1000/'Sample Prep Variables'!$C45</f>
        <v>0.1</v>
      </c>
    </row>
    <row r="48" spans="1:7" x14ac:dyDescent="0.25">
      <c r="A48">
        <f>'Instrument Data'!A46</f>
        <v>0</v>
      </c>
      <c r="B48">
        <f>'Instrument Data'!B46</f>
        <v>0</v>
      </c>
      <c r="C48" s="11">
        <f>C$6*'Sample Prep Variables'!$F46/1000/'Sample Prep Variables'!$C46</f>
        <v>0.5</v>
      </c>
      <c r="D48" s="11">
        <f>D$6*'Sample Prep Variables'!$F46/1000/'Sample Prep Variables'!$C46</f>
        <v>0.5</v>
      </c>
      <c r="E48" s="11">
        <f>E$6*'Sample Prep Variables'!$F46/1000/'Sample Prep Variables'!$C46</f>
        <v>0.5</v>
      </c>
      <c r="F48" s="11">
        <f>F$6*'Sample Prep Variables'!$F46/1000/'Sample Prep Variables'!$C46</f>
        <v>0.1</v>
      </c>
      <c r="G48" s="11">
        <f>G$6*'Sample Prep Variables'!$F46/1000/'Sample Prep Variables'!$C46</f>
        <v>0.1</v>
      </c>
    </row>
    <row r="49" spans="1:7" x14ac:dyDescent="0.25">
      <c r="A49">
        <f>'Instrument Data'!A47</f>
        <v>0</v>
      </c>
      <c r="B49">
        <f>'Instrument Data'!B47</f>
        <v>0</v>
      </c>
      <c r="C49" s="11">
        <f>C$6*'Sample Prep Variables'!$F47/1000/'Sample Prep Variables'!$C47</f>
        <v>0.5</v>
      </c>
      <c r="D49" s="11">
        <f>D$6*'Sample Prep Variables'!$F47/1000/'Sample Prep Variables'!$C47</f>
        <v>0.5</v>
      </c>
      <c r="E49" s="11">
        <f>E$6*'Sample Prep Variables'!$F47/1000/'Sample Prep Variables'!$C47</f>
        <v>0.5</v>
      </c>
      <c r="F49" s="11">
        <f>F$6*'Sample Prep Variables'!$F47/1000/'Sample Prep Variables'!$C47</f>
        <v>0.1</v>
      </c>
      <c r="G49" s="11">
        <f>G$6*'Sample Prep Variables'!$F47/1000/'Sample Prep Variables'!$C47</f>
        <v>0.1</v>
      </c>
    </row>
    <row r="50" spans="1:7" x14ac:dyDescent="0.25">
      <c r="A50">
        <f>'Instrument Data'!A48</f>
        <v>0</v>
      </c>
      <c r="B50">
        <f>'Instrument Data'!B48</f>
        <v>0</v>
      </c>
      <c r="C50" s="11">
        <f>C$6*'Sample Prep Variables'!$F48/1000/'Sample Prep Variables'!$C48</f>
        <v>0.5</v>
      </c>
      <c r="D50" s="11">
        <f>D$6*'Sample Prep Variables'!$F48/1000/'Sample Prep Variables'!$C48</f>
        <v>0.5</v>
      </c>
      <c r="E50" s="11">
        <f>E$6*'Sample Prep Variables'!$F48/1000/'Sample Prep Variables'!$C48</f>
        <v>0.5</v>
      </c>
      <c r="F50" s="11">
        <f>F$6*'Sample Prep Variables'!$F48/1000/'Sample Prep Variables'!$C48</f>
        <v>0.1</v>
      </c>
      <c r="G50" s="11">
        <f>G$6*'Sample Prep Variables'!$F48/1000/'Sample Prep Variables'!$C48</f>
        <v>0.1</v>
      </c>
    </row>
    <row r="51" spans="1:7" x14ac:dyDescent="0.25">
      <c r="A51">
        <f>'Instrument Data'!A49</f>
        <v>0</v>
      </c>
      <c r="B51">
        <f>'Instrument Data'!B49</f>
        <v>0</v>
      </c>
      <c r="C51" s="11">
        <f>C$6*'Sample Prep Variables'!$F49/1000/'Sample Prep Variables'!$C49</f>
        <v>0.5</v>
      </c>
      <c r="D51" s="11">
        <f>D$6*'Sample Prep Variables'!$F49/1000/'Sample Prep Variables'!$C49</f>
        <v>0.5</v>
      </c>
      <c r="E51" s="11">
        <f>E$6*'Sample Prep Variables'!$F49/1000/'Sample Prep Variables'!$C49</f>
        <v>0.5</v>
      </c>
      <c r="F51" s="11">
        <f>F$6*'Sample Prep Variables'!$F49/1000/'Sample Prep Variables'!$C49</f>
        <v>0.1</v>
      </c>
      <c r="G51" s="11">
        <f>G$6*'Sample Prep Variables'!$F49/1000/'Sample Prep Variables'!$C49</f>
        <v>0.1</v>
      </c>
    </row>
    <row r="52" spans="1:7" x14ac:dyDescent="0.25">
      <c r="A52">
        <f>'Instrument Data'!A50</f>
        <v>0</v>
      </c>
      <c r="B52">
        <f>'Instrument Data'!B50</f>
        <v>0</v>
      </c>
      <c r="C52" s="11">
        <f>C$6*'Sample Prep Variables'!$F50/1000/'Sample Prep Variables'!$C50</f>
        <v>0.5</v>
      </c>
      <c r="D52" s="11">
        <f>D$6*'Sample Prep Variables'!$F50/1000/'Sample Prep Variables'!$C50</f>
        <v>0.5</v>
      </c>
      <c r="E52" s="11">
        <f>E$6*'Sample Prep Variables'!$F50/1000/'Sample Prep Variables'!$C50</f>
        <v>0.5</v>
      </c>
      <c r="F52" s="11">
        <f>F$6*'Sample Prep Variables'!$F50/1000/'Sample Prep Variables'!$C50</f>
        <v>0.1</v>
      </c>
      <c r="G52" s="11">
        <f>G$6*'Sample Prep Variables'!$F50/1000/'Sample Prep Variables'!$C50</f>
        <v>0.1</v>
      </c>
    </row>
    <row r="53" spans="1:7" x14ac:dyDescent="0.25">
      <c r="A53">
        <f>'Instrument Data'!A51</f>
        <v>0</v>
      </c>
      <c r="B53">
        <f>'Instrument Data'!B51</f>
        <v>0</v>
      </c>
      <c r="C53" s="11">
        <f>C$6*'Sample Prep Variables'!$F51/1000/'Sample Prep Variables'!$C51</f>
        <v>0.5</v>
      </c>
      <c r="D53" s="11">
        <f>D$6*'Sample Prep Variables'!$F51/1000/'Sample Prep Variables'!$C51</f>
        <v>0.5</v>
      </c>
      <c r="E53" s="11">
        <f>E$6*'Sample Prep Variables'!$F51/1000/'Sample Prep Variables'!$C51</f>
        <v>0.5</v>
      </c>
      <c r="F53" s="11">
        <f>F$6*'Sample Prep Variables'!$F51/1000/'Sample Prep Variables'!$C51</f>
        <v>0.1</v>
      </c>
      <c r="G53" s="11">
        <f>G$6*'Sample Prep Variables'!$F51/1000/'Sample Prep Variables'!$C51</f>
        <v>0.1</v>
      </c>
    </row>
    <row r="54" spans="1:7" x14ac:dyDescent="0.25">
      <c r="A54">
        <f>'Instrument Data'!A52</f>
        <v>0</v>
      </c>
      <c r="B54">
        <f>'Instrument Data'!B52</f>
        <v>0</v>
      </c>
      <c r="C54" s="11">
        <f>C$6*'Sample Prep Variables'!$F52/1000/'Sample Prep Variables'!$C52</f>
        <v>0.5</v>
      </c>
      <c r="D54" s="11">
        <f>D$6*'Sample Prep Variables'!$F52/1000/'Sample Prep Variables'!$C52</f>
        <v>0.5</v>
      </c>
      <c r="E54" s="11">
        <f>E$6*'Sample Prep Variables'!$F52/1000/'Sample Prep Variables'!$C52</f>
        <v>0.5</v>
      </c>
      <c r="F54" s="11">
        <f>F$6*'Sample Prep Variables'!$F52/1000/'Sample Prep Variables'!$C52</f>
        <v>0.1</v>
      </c>
      <c r="G54" s="11">
        <f>G$6*'Sample Prep Variables'!$F52/1000/'Sample Prep Variables'!$C52</f>
        <v>0.1</v>
      </c>
    </row>
    <row r="55" spans="1:7" x14ac:dyDescent="0.25">
      <c r="A55">
        <f>'Instrument Data'!A53</f>
        <v>0</v>
      </c>
      <c r="B55">
        <f>'Instrument Data'!B53</f>
        <v>0</v>
      </c>
      <c r="C55" s="11">
        <f>C$6*'Sample Prep Variables'!$F53/1000/'Sample Prep Variables'!$C53</f>
        <v>0.5</v>
      </c>
      <c r="D55" s="11">
        <f>D$6*'Sample Prep Variables'!$F53/1000/'Sample Prep Variables'!$C53</f>
        <v>0.5</v>
      </c>
      <c r="E55" s="11">
        <f>E$6*'Sample Prep Variables'!$F53/1000/'Sample Prep Variables'!$C53</f>
        <v>0.5</v>
      </c>
      <c r="F55" s="11">
        <f>F$6*'Sample Prep Variables'!$F53/1000/'Sample Prep Variables'!$C53</f>
        <v>0.1</v>
      </c>
      <c r="G55" s="11">
        <f>G$6*'Sample Prep Variables'!$F53/1000/'Sample Prep Variables'!$C53</f>
        <v>0.1</v>
      </c>
    </row>
    <row r="56" spans="1:7" x14ac:dyDescent="0.25">
      <c r="C56" s="5"/>
      <c r="D56" s="5"/>
      <c r="E56" s="5"/>
      <c r="F56" s="5"/>
      <c r="G56" s="5"/>
    </row>
    <row r="57" spans="1:7" x14ac:dyDescent="0.25">
      <c r="C57" s="2"/>
      <c r="D57" s="2"/>
      <c r="E57" s="2"/>
      <c r="F57" s="2"/>
      <c r="G57" s="2"/>
    </row>
    <row r="59" spans="1:7" x14ac:dyDescent="0.25">
      <c r="B59" t="s">
        <v>23</v>
      </c>
      <c r="C59" s="4">
        <v>250</v>
      </c>
      <c r="D59" s="4">
        <v>250</v>
      </c>
      <c r="E59" s="4">
        <v>250</v>
      </c>
      <c r="F59" s="4">
        <v>250</v>
      </c>
      <c r="G59" s="4">
        <v>250</v>
      </c>
    </row>
    <row r="60" spans="1:7" x14ac:dyDescent="0.25">
      <c r="A60" s="13" t="s">
        <v>2</v>
      </c>
      <c r="B60" s="13" t="s">
        <v>3</v>
      </c>
      <c r="C60" s="12" t="s">
        <v>20</v>
      </c>
      <c r="D60" s="12"/>
      <c r="E60" s="12"/>
      <c r="F60" s="12"/>
      <c r="G60" s="12"/>
    </row>
    <row r="61" spans="1:7" x14ac:dyDescent="0.25">
      <c r="A61" s="13"/>
      <c r="B61" s="13"/>
      <c r="C61" s="1" t="s">
        <v>18</v>
      </c>
      <c r="D61" s="1" t="s">
        <v>7</v>
      </c>
      <c r="E61" s="1" t="s">
        <v>8</v>
      </c>
      <c r="F61" s="1" t="s">
        <v>9</v>
      </c>
      <c r="G61" s="1" t="s">
        <v>10</v>
      </c>
    </row>
    <row r="62" spans="1:7" x14ac:dyDescent="0.25">
      <c r="A62">
        <f>'Instrument Data'!A60</f>
        <v>0</v>
      </c>
      <c r="B62" t="e">
        <f>'QC Samples'!#REF!</f>
        <v>#REF!</v>
      </c>
      <c r="C62" s="5">
        <f>C$59*'Sample Prep Variables'!$F7/1000/'Sample Prep Variables'!$C7</f>
        <v>12.5</v>
      </c>
      <c r="D62" s="5">
        <f>D$59*'Sample Prep Variables'!$F7/1000/'Sample Prep Variables'!$C7</f>
        <v>12.5</v>
      </c>
      <c r="E62" s="5">
        <f>E$59*'Sample Prep Variables'!$F7/1000/'Sample Prep Variables'!$C7</f>
        <v>12.5</v>
      </c>
      <c r="F62" s="5">
        <f>F$59*'Sample Prep Variables'!$F7/1000/'Sample Prep Variables'!$C7</f>
        <v>12.5</v>
      </c>
      <c r="G62" s="5">
        <f>G$59*'Sample Prep Variables'!$F7/1000/'Sample Prep Variables'!$C7</f>
        <v>12.5</v>
      </c>
    </row>
    <row r="63" spans="1:7" x14ac:dyDescent="0.25">
      <c r="A63">
        <f>'Instrument Data'!A61</f>
        <v>0</v>
      </c>
      <c r="B63" t="e">
        <f>'QC Samples'!#REF!</f>
        <v>#REF!</v>
      </c>
      <c r="C63" s="5">
        <f>C$59*'Sample Prep Variables'!$F8/1000/'Sample Prep Variables'!$C8</f>
        <v>12.5</v>
      </c>
      <c r="D63" s="5">
        <f>D$59*'Sample Prep Variables'!$F8/1000/'Sample Prep Variables'!$C8</f>
        <v>12.5</v>
      </c>
      <c r="E63" s="5">
        <f>E$59*'Sample Prep Variables'!$F8/1000/'Sample Prep Variables'!$C8</f>
        <v>12.5</v>
      </c>
      <c r="F63" s="5">
        <f>F$59*'Sample Prep Variables'!$F8/1000/'Sample Prep Variables'!$C8</f>
        <v>12.5</v>
      </c>
      <c r="G63" s="5">
        <f>G$59*'Sample Prep Variables'!$F8/1000/'Sample Prep Variables'!$C8</f>
        <v>12.5</v>
      </c>
    </row>
    <row r="64" spans="1:7" x14ac:dyDescent="0.25">
      <c r="A64">
        <f>'Instrument Data'!A62</f>
        <v>0</v>
      </c>
      <c r="B64" t="e">
        <f>'QC Samples'!#REF!</f>
        <v>#REF!</v>
      </c>
      <c r="C64" s="5">
        <f>C$59*'Sample Prep Variables'!$F9/1000/'Sample Prep Variables'!$C9</f>
        <v>12.5</v>
      </c>
      <c r="D64" s="5">
        <f>D$59*'Sample Prep Variables'!$F9/1000/'Sample Prep Variables'!$C9</f>
        <v>12.5</v>
      </c>
      <c r="E64" s="5">
        <f>E$59*'Sample Prep Variables'!$F9/1000/'Sample Prep Variables'!$C9</f>
        <v>12.5</v>
      </c>
      <c r="F64" s="5">
        <f>F$59*'Sample Prep Variables'!$F9/1000/'Sample Prep Variables'!$C9</f>
        <v>12.5</v>
      </c>
      <c r="G64" s="5">
        <f>G$59*'Sample Prep Variables'!$F9/1000/'Sample Prep Variables'!$C9</f>
        <v>12.5</v>
      </c>
    </row>
    <row r="65" spans="1:7" x14ac:dyDescent="0.25">
      <c r="A65">
        <f>'Instrument Data'!A63</f>
        <v>0</v>
      </c>
      <c r="B65" t="str">
        <f>'QC Samples'!B7</f>
        <v>LRB</v>
      </c>
      <c r="C65" s="5">
        <f>C$59*'Sample Prep Variables'!$F10/1000/'Sample Prep Variables'!$C10</f>
        <v>12.5</v>
      </c>
      <c r="D65" s="5">
        <f>D$59*'Sample Prep Variables'!$F10/1000/'Sample Prep Variables'!$C10</f>
        <v>12.5</v>
      </c>
      <c r="E65" s="5">
        <f>E$59*'Sample Prep Variables'!$F10/1000/'Sample Prep Variables'!$C10</f>
        <v>12.5</v>
      </c>
      <c r="F65" s="5">
        <f>F$59*'Sample Prep Variables'!$F10/1000/'Sample Prep Variables'!$C10</f>
        <v>12.5</v>
      </c>
      <c r="G65" s="5">
        <f>G$59*'Sample Prep Variables'!$F10/1000/'Sample Prep Variables'!$C10</f>
        <v>12.5</v>
      </c>
    </row>
    <row r="66" spans="1:7" x14ac:dyDescent="0.25">
      <c r="A66">
        <f>'Instrument Data'!A64</f>
        <v>0</v>
      </c>
      <c r="B66" t="str">
        <f>'QC Samples'!B10</f>
        <v>LRB</v>
      </c>
      <c r="C66" s="5">
        <f>C$59*'Sample Prep Variables'!$F11/1000/'Sample Prep Variables'!$C11</f>
        <v>12.5</v>
      </c>
      <c r="D66" s="5">
        <f>D$59*'Sample Prep Variables'!$F11/1000/'Sample Prep Variables'!$C11</f>
        <v>12.5</v>
      </c>
      <c r="E66" s="5">
        <f>E$59*'Sample Prep Variables'!$F11/1000/'Sample Prep Variables'!$C11</f>
        <v>12.5</v>
      </c>
      <c r="F66" s="5">
        <f>F$59*'Sample Prep Variables'!$F11/1000/'Sample Prep Variables'!$C11</f>
        <v>12.5</v>
      </c>
      <c r="G66" s="5">
        <f>G$59*'Sample Prep Variables'!$F11/1000/'Sample Prep Variables'!$C11</f>
        <v>12.5</v>
      </c>
    </row>
    <row r="67" spans="1:7" x14ac:dyDescent="0.25">
      <c r="A67">
        <f>'Instrument Data'!A65</f>
        <v>0</v>
      </c>
      <c r="B67" t="str">
        <f>'QC Samples'!B11</f>
        <v>MRL1</v>
      </c>
      <c r="C67" s="5">
        <f>C$59*'Sample Prep Variables'!$F12/1000/'Sample Prep Variables'!$C12</f>
        <v>12.5</v>
      </c>
      <c r="D67" s="5">
        <f>D$59*'Sample Prep Variables'!$F12/1000/'Sample Prep Variables'!$C12</f>
        <v>12.5</v>
      </c>
      <c r="E67" s="5">
        <f>E$59*'Sample Prep Variables'!$F12/1000/'Sample Prep Variables'!$C12</f>
        <v>12.5</v>
      </c>
      <c r="F67" s="5">
        <f>F$59*'Sample Prep Variables'!$F12/1000/'Sample Prep Variables'!$C12</f>
        <v>12.5</v>
      </c>
      <c r="G67" s="5">
        <f>G$59*'Sample Prep Variables'!$F12/1000/'Sample Prep Variables'!$C12</f>
        <v>12.5</v>
      </c>
    </row>
    <row r="68" spans="1:7" x14ac:dyDescent="0.25">
      <c r="A68">
        <f>'Instrument Data'!A66</f>
        <v>0</v>
      </c>
      <c r="B68" t="str">
        <f>'QC Samples'!B12</f>
        <v>MRL2</v>
      </c>
      <c r="C68" s="5">
        <f>C$59*'Sample Prep Variables'!$F13/1000/'Sample Prep Variables'!$C13</f>
        <v>12.5</v>
      </c>
      <c r="D68" s="5">
        <f>D$59*'Sample Prep Variables'!$F13/1000/'Sample Prep Variables'!$C13</f>
        <v>12.5</v>
      </c>
      <c r="E68" s="5">
        <f>E$59*'Sample Prep Variables'!$F13/1000/'Sample Prep Variables'!$C13</f>
        <v>12.5</v>
      </c>
      <c r="F68" s="5">
        <f>F$59*'Sample Prep Variables'!$F13/1000/'Sample Prep Variables'!$C13</f>
        <v>12.5</v>
      </c>
      <c r="G68" s="5">
        <f>G$59*'Sample Prep Variables'!$F13/1000/'Sample Prep Variables'!$C13</f>
        <v>12.5</v>
      </c>
    </row>
    <row r="69" spans="1:7" x14ac:dyDescent="0.25">
      <c r="A69">
        <f>'Instrument Data'!A67</f>
        <v>0</v>
      </c>
      <c r="B69" t="str">
        <f>'QC Samples'!B13</f>
        <v>LFB</v>
      </c>
      <c r="C69" s="5">
        <f>C$59*'Sample Prep Variables'!$F14/1000/'Sample Prep Variables'!$C14</f>
        <v>12.5</v>
      </c>
      <c r="D69" s="5">
        <f>D$59*'Sample Prep Variables'!$F14/1000/'Sample Prep Variables'!$C14</f>
        <v>12.5</v>
      </c>
      <c r="E69" s="5">
        <f>E$59*'Sample Prep Variables'!$F14/1000/'Sample Prep Variables'!$C14</f>
        <v>12.5</v>
      </c>
      <c r="F69" s="5">
        <f>F$59*'Sample Prep Variables'!$F14/1000/'Sample Prep Variables'!$C14</f>
        <v>12.5</v>
      </c>
      <c r="G69" s="5">
        <f>G$59*'Sample Prep Variables'!$F14/1000/'Sample Prep Variables'!$C14</f>
        <v>12.5</v>
      </c>
    </row>
    <row r="70" spans="1:7" x14ac:dyDescent="0.25">
      <c r="A70">
        <f>'Instrument Data'!A68</f>
        <v>0</v>
      </c>
      <c r="B70" t="str">
        <f>'QC Samples'!B14</f>
        <v>LFM</v>
      </c>
      <c r="C70" s="5">
        <f>C$59*'Sample Prep Variables'!$F15/1000/'Sample Prep Variables'!$C15</f>
        <v>12.5</v>
      </c>
      <c r="D70" s="5">
        <f>D$59*'Sample Prep Variables'!$F15/1000/'Sample Prep Variables'!$C15</f>
        <v>12.5</v>
      </c>
      <c r="E70" s="5">
        <f>E$59*'Sample Prep Variables'!$F15/1000/'Sample Prep Variables'!$C15</f>
        <v>12.5</v>
      </c>
      <c r="F70" s="5">
        <f>F$59*'Sample Prep Variables'!$F15/1000/'Sample Prep Variables'!$C15</f>
        <v>12.5</v>
      </c>
      <c r="G70" s="5">
        <f>G$59*'Sample Prep Variables'!$F15/1000/'Sample Prep Variables'!$C15</f>
        <v>12.5</v>
      </c>
    </row>
    <row r="71" spans="1:7" x14ac:dyDescent="0.25">
      <c r="A71">
        <f>'Instrument Data'!A69</f>
        <v>0</v>
      </c>
      <c r="B71" t="str">
        <f>'QC Samples'!B15</f>
        <v>LFMD</v>
      </c>
      <c r="C71" s="5">
        <f>C$59*'Sample Prep Variables'!$F16/1000/'Sample Prep Variables'!$C16</f>
        <v>12.5</v>
      </c>
      <c r="D71" s="5">
        <f>D$59*'Sample Prep Variables'!$F16/1000/'Sample Prep Variables'!$C16</f>
        <v>12.5</v>
      </c>
      <c r="E71" s="5">
        <f>E$59*'Sample Prep Variables'!$F16/1000/'Sample Prep Variables'!$C16</f>
        <v>12.5</v>
      </c>
      <c r="F71" s="5">
        <f>F$59*'Sample Prep Variables'!$F16/1000/'Sample Prep Variables'!$C16</f>
        <v>12.5</v>
      </c>
      <c r="G71" s="5">
        <f>G$59*'Sample Prep Variables'!$F16/1000/'Sample Prep Variables'!$C16</f>
        <v>12.5</v>
      </c>
    </row>
    <row r="72" spans="1:7" x14ac:dyDescent="0.25">
      <c r="A72">
        <f>'Instrument Data'!A70</f>
        <v>0</v>
      </c>
      <c r="B72" t="str">
        <f>'QC Samples'!B16</f>
        <v>ICV 50 ppm</v>
      </c>
      <c r="C72" s="5">
        <f>C$59*'Sample Prep Variables'!$F17/1000/'Sample Prep Variables'!$C17</f>
        <v>12.5</v>
      </c>
      <c r="D72" s="5">
        <f>D$59*'Sample Prep Variables'!$F17/1000/'Sample Prep Variables'!$C17</f>
        <v>12.5</v>
      </c>
      <c r="E72" s="5">
        <f>E$59*'Sample Prep Variables'!$F17/1000/'Sample Prep Variables'!$C17</f>
        <v>12.5</v>
      </c>
      <c r="F72" s="5">
        <f>F$59*'Sample Prep Variables'!$F17/1000/'Sample Prep Variables'!$C17</f>
        <v>12.5</v>
      </c>
      <c r="G72" s="5">
        <f>G$59*'Sample Prep Variables'!$F17/1000/'Sample Prep Variables'!$C17</f>
        <v>12.5</v>
      </c>
    </row>
    <row r="73" spans="1:7" x14ac:dyDescent="0.25">
      <c r="A73">
        <f>'Instrument Data'!A71</f>
        <v>0</v>
      </c>
      <c r="B73" t="str">
        <f>'QC Samples'!B17</f>
        <v>ICV 50 ppm</v>
      </c>
      <c r="C73" s="5">
        <f>C$59*'Sample Prep Variables'!$F18/1000/'Sample Prep Variables'!$C18</f>
        <v>12.5</v>
      </c>
      <c r="D73" s="5">
        <f>D$59*'Sample Prep Variables'!$F18/1000/'Sample Prep Variables'!$C18</f>
        <v>12.5</v>
      </c>
      <c r="E73" s="5">
        <f>E$59*'Sample Prep Variables'!$F18/1000/'Sample Prep Variables'!$C18</f>
        <v>12.5</v>
      </c>
      <c r="F73" s="5">
        <f>F$59*'Sample Prep Variables'!$F18/1000/'Sample Prep Variables'!$C18</f>
        <v>12.5</v>
      </c>
      <c r="G73" s="5">
        <f>G$59*'Sample Prep Variables'!$F18/1000/'Sample Prep Variables'!$C18</f>
        <v>12.5</v>
      </c>
    </row>
    <row r="74" spans="1:7" x14ac:dyDescent="0.25">
      <c r="A74">
        <f>'Instrument Data'!A72</f>
        <v>0</v>
      </c>
      <c r="B74" t="e">
        <f>'QC Samples'!#REF!</f>
        <v>#REF!</v>
      </c>
      <c r="C74" s="5">
        <f>C$59*'Sample Prep Variables'!$F19/1000/'Sample Prep Variables'!$C19</f>
        <v>12.5</v>
      </c>
      <c r="D74" s="5">
        <f>D$59*'Sample Prep Variables'!$F19/1000/'Sample Prep Variables'!$C19</f>
        <v>12.5</v>
      </c>
      <c r="E74" s="5">
        <f>E$59*'Sample Prep Variables'!$F19/1000/'Sample Prep Variables'!$C19</f>
        <v>12.5</v>
      </c>
      <c r="F74" s="5">
        <f>F$59*'Sample Prep Variables'!$F19/1000/'Sample Prep Variables'!$C19</f>
        <v>12.5</v>
      </c>
      <c r="G74" s="5">
        <f>G$59*'Sample Prep Variables'!$F19/1000/'Sample Prep Variables'!$C19</f>
        <v>12.5</v>
      </c>
    </row>
    <row r="75" spans="1:7" x14ac:dyDescent="0.25">
      <c r="A75">
        <f>'Instrument Data'!A73</f>
        <v>0</v>
      </c>
      <c r="B75">
        <f>'QC Samples'!A24</f>
        <v>0</v>
      </c>
      <c r="C75" s="5">
        <f>C$59*'Sample Prep Variables'!$F20/1000/'Sample Prep Variables'!$C20</f>
        <v>12.5</v>
      </c>
      <c r="D75" s="5">
        <f>D$59*'Sample Prep Variables'!$F20/1000/'Sample Prep Variables'!$C20</f>
        <v>12.5</v>
      </c>
      <c r="E75" s="5">
        <f>E$59*'Sample Prep Variables'!$F20/1000/'Sample Prep Variables'!$C20</f>
        <v>12.5</v>
      </c>
      <c r="F75" s="5">
        <f>F$59*'Sample Prep Variables'!$F20/1000/'Sample Prep Variables'!$C20</f>
        <v>12.5</v>
      </c>
      <c r="G75" s="5">
        <f>G$59*'Sample Prep Variables'!$F20/1000/'Sample Prep Variables'!$C20</f>
        <v>12.5</v>
      </c>
    </row>
    <row r="76" spans="1:7" x14ac:dyDescent="0.25">
      <c r="A76">
        <f>'Instrument Data'!A74</f>
        <v>0</v>
      </c>
      <c r="B76">
        <f>'Instrument Data'!B74</f>
        <v>0</v>
      </c>
      <c r="C76" s="5">
        <f>C$59*'Sample Prep Variables'!$F21/1000/'Sample Prep Variables'!$C21</f>
        <v>12.5</v>
      </c>
      <c r="D76" s="5">
        <f>D$59*'Sample Prep Variables'!$F21/1000/'Sample Prep Variables'!$C21</f>
        <v>12.5</v>
      </c>
      <c r="E76" s="5">
        <f>E$59*'Sample Prep Variables'!$F21/1000/'Sample Prep Variables'!$C21</f>
        <v>12.5</v>
      </c>
      <c r="F76" s="5">
        <f>F$59*'Sample Prep Variables'!$F21/1000/'Sample Prep Variables'!$C21</f>
        <v>12.5</v>
      </c>
      <c r="G76" s="5">
        <f>G$59*'Sample Prep Variables'!$F21/1000/'Sample Prep Variables'!$C21</f>
        <v>12.5</v>
      </c>
    </row>
    <row r="77" spans="1:7" x14ac:dyDescent="0.25">
      <c r="A77">
        <f>'Instrument Data'!A75</f>
        <v>0</v>
      </c>
      <c r="B77">
        <f>'Instrument Data'!B75</f>
        <v>0</v>
      </c>
      <c r="C77" s="5">
        <f>C$59*'Sample Prep Variables'!$F22/1000/'Sample Prep Variables'!$C22</f>
        <v>12.5</v>
      </c>
      <c r="D77" s="5">
        <f>D$59*'Sample Prep Variables'!$F22/1000/'Sample Prep Variables'!$C22</f>
        <v>12.5</v>
      </c>
      <c r="E77" s="5">
        <f>E$59*'Sample Prep Variables'!$F22/1000/'Sample Prep Variables'!$C22</f>
        <v>12.5</v>
      </c>
      <c r="F77" s="5">
        <f>F$59*'Sample Prep Variables'!$F22/1000/'Sample Prep Variables'!$C22</f>
        <v>12.5</v>
      </c>
      <c r="G77" s="5">
        <f>G$59*'Sample Prep Variables'!$F22/1000/'Sample Prep Variables'!$C22</f>
        <v>12.5</v>
      </c>
    </row>
    <row r="78" spans="1:7" x14ac:dyDescent="0.25">
      <c r="A78">
        <f>'Instrument Data'!A76</f>
        <v>0</v>
      </c>
      <c r="B78">
        <f>'Instrument Data'!B76</f>
        <v>0</v>
      </c>
      <c r="C78" s="5">
        <f>C$59*'Sample Prep Variables'!$F23/1000/'Sample Prep Variables'!$C23</f>
        <v>12.5</v>
      </c>
      <c r="D78" s="5">
        <f>D$59*'Sample Prep Variables'!$F23/1000/'Sample Prep Variables'!$C23</f>
        <v>12.5</v>
      </c>
      <c r="E78" s="5">
        <f>E$59*'Sample Prep Variables'!$F23/1000/'Sample Prep Variables'!$C23</f>
        <v>12.5</v>
      </c>
      <c r="F78" s="5">
        <f>F$59*'Sample Prep Variables'!$F23/1000/'Sample Prep Variables'!$C23</f>
        <v>12.5</v>
      </c>
      <c r="G78" s="5">
        <f>G$59*'Sample Prep Variables'!$F23/1000/'Sample Prep Variables'!$C23</f>
        <v>12.5</v>
      </c>
    </row>
    <row r="79" spans="1:7" x14ac:dyDescent="0.25">
      <c r="A79">
        <f>'Instrument Data'!A77</f>
        <v>0</v>
      </c>
      <c r="B79">
        <f>'Instrument Data'!B77</f>
        <v>0</v>
      </c>
      <c r="C79" s="5">
        <f>C$59*'Sample Prep Variables'!$F24/1000/'Sample Prep Variables'!$C24</f>
        <v>12.5</v>
      </c>
      <c r="D79" s="5">
        <f>D$59*'Sample Prep Variables'!$F24/1000/'Sample Prep Variables'!$C24</f>
        <v>12.5</v>
      </c>
      <c r="E79" s="5">
        <f>E$59*'Sample Prep Variables'!$F24/1000/'Sample Prep Variables'!$C24</f>
        <v>12.5</v>
      </c>
      <c r="F79" s="5">
        <f>F$59*'Sample Prep Variables'!$F24/1000/'Sample Prep Variables'!$C24</f>
        <v>12.5</v>
      </c>
      <c r="G79" s="5">
        <f>G$59*'Sample Prep Variables'!$F24/1000/'Sample Prep Variables'!$C24</f>
        <v>12.5</v>
      </c>
    </row>
    <row r="80" spans="1:7" x14ac:dyDescent="0.25">
      <c r="A80">
        <f>'Instrument Data'!A78</f>
        <v>0</v>
      </c>
      <c r="B80">
        <f>'Instrument Data'!B78</f>
        <v>0</v>
      </c>
      <c r="C80" s="5">
        <f>C$59*'Sample Prep Variables'!$F25/1000/'Sample Prep Variables'!$C25</f>
        <v>12.5</v>
      </c>
      <c r="D80" s="5">
        <f>D$59*'Sample Prep Variables'!$F25/1000/'Sample Prep Variables'!$C25</f>
        <v>12.5</v>
      </c>
      <c r="E80" s="5">
        <f>E$59*'Sample Prep Variables'!$F25/1000/'Sample Prep Variables'!$C25</f>
        <v>12.5</v>
      </c>
      <c r="F80" s="5">
        <f>F$59*'Sample Prep Variables'!$F25/1000/'Sample Prep Variables'!$C25</f>
        <v>12.5</v>
      </c>
      <c r="G80" s="5">
        <f>G$59*'Sample Prep Variables'!$F25/1000/'Sample Prep Variables'!$C25</f>
        <v>12.5</v>
      </c>
    </row>
    <row r="81" spans="1:7" x14ac:dyDescent="0.25">
      <c r="A81">
        <f>'Instrument Data'!A79</f>
        <v>0</v>
      </c>
      <c r="B81">
        <f>'Instrument Data'!B79</f>
        <v>0</v>
      </c>
      <c r="C81" s="5">
        <f>C$59*'Sample Prep Variables'!$F26/1000/'Sample Prep Variables'!$C26</f>
        <v>12.5</v>
      </c>
      <c r="D81" s="5">
        <f>D$59*'Sample Prep Variables'!$F26/1000/'Sample Prep Variables'!$C26</f>
        <v>12.5</v>
      </c>
      <c r="E81" s="5">
        <f>E$59*'Sample Prep Variables'!$F26/1000/'Sample Prep Variables'!$C26</f>
        <v>12.5</v>
      </c>
      <c r="F81" s="5">
        <f>F$59*'Sample Prep Variables'!$F26/1000/'Sample Prep Variables'!$C26</f>
        <v>12.5</v>
      </c>
      <c r="G81" s="5">
        <f>G$59*'Sample Prep Variables'!$F26/1000/'Sample Prep Variables'!$C26</f>
        <v>12.5</v>
      </c>
    </row>
    <row r="82" spans="1:7" x14ac:dyDescent="0.25">
      <c r="A82">
        <f>'Instrument Data'!A80</f>
        <v>0</v>
      </c>
      <c r="B82">
        <f>'Instrument Data'!B80</f>
        <v>0</v>
      </c>
      <c r="C82" s="5">
        <f>C$59*'Sample Prep Variables'!$F27/1000/'Sample Prep Variables'!$C27</f>
        <v>12.5</v>
      </c>
      <c r="D82" s="5">
        <f>D$59*'Sample Prep Variables'!$F27/1000/'Sample Prep Variables'!$C27</f>
        <v>12.5</v>
      </c>
      <c r="E82" s="5">
        <f>E$59*'Sample Prep Variables'!$F27/1000/'Sample Prep Variables'!$C27</f>
        <v>12.5</v>
      </c>
      <c r="F82" s="5">
        <f>F$59*'Sample Prep Variables'!$F27/1000/'Sample Prep Variables'!$C27</f>
        <v>12.5</v>
      </c>
      <c r="G82" s="5">
        <f>G$59*'Sample Prep Variables'!$F27/1000/'Sample Prep Variables'!$C27</f>
        <v>12.5</v>
      </c>
    </row>
    <row r="83" spans="1:7" x14ac:dyDescent="0.25">
      <c r="A83">
        <f>'Instrument Data'!A81</f>
        <v>0</v>
      </c>
      <c r="B83">
        <f>'Instrument Data'!B81</f>
        <v>0</v>
      </c>
      <c r="C83" s="5">
        <f>C$59*'Sample Prep Variables'!$F28/1000/'Sample Prep Variables'!$C28</f>
        <v>12.5</v>
      </c>
      <c r="D83" s="5">
        <f>D$59*'Sample Prep Variables'!$F28/1000/'Sample Prep Variables'!$C28</f>
        <v>12.5</v>
      </c>
      <c r="E83" s="5">
        <f>E$59*'Sample Prep Variables'!$F28/1000/'Sample Prep Variables'!$C28</f>
        <v>12.5</v>
      </c>
      <c r="F83" s="5">
        <f>F$59*'Sample Prep Variables'!$F28/1000/'Sample Prep Variables'!$C28</f>
        <v>12.5</v>
      </c>
      <c r="G83" s="5">
        <f>G$59*'Sample Prep Variables'!$F28/1000/'Sample Prep Variables'!$C28</f>
        <v>12.5</v>
      </c>
    </row>
    <row r="84" spans="1:7" x14ac:dyDescent="0.25">
      <c r="A84">
        <f>'Instrument Data'!A82</f>
        <v>0</v>
      </c>
      <c r="B84">
        <f>'Instrument Data'!B82</f>
        <v>0</v>
      </c>
      <c r="C84" s="5">
        <f>C$59*'Sample Prep Variables'!$F29/1000/'Sample Prep Variables'!$C29</f>
        <v>12.5</v>
      </c>
      <c r="D84" s="5">
        <f>D$59*'Sample Prep Variables'!$F29/1000/'Sample Prep Variables'!$C29</f>
        <v>12.5</v>
      </c>
      <c r="E84" s="5">
        <f>E$59*'Sample Prep Variables'!$F29/1000/'Sample Prep Variables'!$C29</f>
        <v>12.5</v>
      </c>
      <c r="F84" s="5">
        <f>F$59*'Sample Prep Variables'!$F29/1000/'Sample Prep Variables'!$C29</f>
        <v>12.5</v>
      </c>
      <c r="G84" s="5">
        <f>G$59*'Sample Prep Variables'!$F29/1000/'Sample Prep Variables'!$C29</f>
        <v>12.5</v>
      </c>
    </row>
    <row r="85" spans="1:7" x14ac:dyDescent="0.25">
      <c r="A85">
        <f>'Instrument Data'!A83</f>
        <v>0</v>
      </c>
      <c r="B85">
        <f>'Instrument Data'!B83</f>
        <v>0</v>
      </c>
      <c r="C85" s="5">
        <f>C$59*'Sample Prep Variables'!$F30/1000/'Sample Prep Variables'!$C30</f>
        <v>12.5</v>
      </c>
      <c r="D85" s="5">
        <f>D$59*'Sample Prep Variables'!$F30/1000/'Sample Prep Variables'!$C30</f>
        <v>12.5</v>
      </c>
      <c r="E85" s="5">
        <f>E$59*'Sample Prep Variables'!$F30/1000/'Sample Prep Variables'!$C30</f>
        <v>12.5</v>
      </c>
      <c r="F85" s="5">
        <f>F$59*'Sample Prep Variables'!$F30/1000/'Sample Prep Variables'!$C30</f>
        <v>12.5</v>
      </c>
      <c r="G85" s="5">
        <f>G$59*'Sample Prep Variables'!$F30/1000/'Sample Prep Variables'!$C30</f>
        <v>12.5</v>
      </c>
    </row>
    <row r="86" spans="1:7" x14ac:dyDescent="0.25">
      <c r="A86">
        <f>'Instrument Data'!A84</f>
        <v>0</v>
      </c>
      <c r="B86">
        <f>'Instrument Data'!B84</f>
        <v>0</v>
      </c>
      <c r="C86" s="5">
        <f>C$59*'Sample Prep Variables'!$F31/1000/'Sample Prep Variables'!$C31</f>
        <v>12.5</v>
      </c>
      <c r="D86" s="5">
        <f>D$59*'Sample Prep Variables'!$F31/1000/'Sample Prep Variables'!$C31</f>
        <v>12.5</v>
      </c>
      <c r="E86" s="5">
        <f>E$59*'Sample Prep Variables'!$F31/1000/'Sample Prep Variables'!$C31</f>
        <v>12.5</v>
      </c>
      <c r="F86" s="5">
        <f>F$59*'Sample Prep Variables'!$F31/1000/'Sample Prep Variables'!$C31</f>
        <v>12.5</v>
      </c>
      <c r="G86" s="5">
        <f>G$59*'Sample Prep Variables'!$F31/1000/'Sample Prep Variables'!$C31</f>
        <v>12.5</v>
      </c>
    </row>
    <row r="87" spans="1:7" x14ac:dyDescent="0.25">
      <c r="A87">
        <f>'Instrument Data'!A85</f>
        <v>0</v>
      </c>
      <c r="B87">
        <f>'Instrument Data'!B85</f>
        <v>0</v>
      </c>
      <c r="C87" s="5">
        <f>C$59*'Sample Prep Variables'!$F32/1000/'Sample Prep Variables'!$C32</f>
        <v>12.5</v>
      </c>
      <c r="D87" s="5">
        <f>D$59*'Sample Prep Variables'!$F32/1000/'Sample Prep Variables'!$C32</f>
        <v>12.5</v>
      </c>
      <c r="E87" s="5">
        <f>E$59*'Sample Prep Variables'!$F32/1000/'Sample Prep Variables'!$C32</f>
        <v>12.5</v>
      </c>
      <c r="F87" s="5">
        <f>F$59*'Sample Prep Variables'!$F32/1000/'Sample Prep Variables'!$C32</f>
        <v>12.5</v>
      </c>
      <c r="G87" s="5">
        <f>G$59*'Sample Prep Variables'!$F32/1000/'Sample Prep Variables'!$C32</f>
        <v>12.5</v>
      </c>
    </row>
    <row r="88" spans="1:7" x14ac:dyDescent="0.25">
      <c r="A88">
        <f>'Instrument Data'!A86</f>
        <v>0</v>
      </c>
      <c r="B88">
        <f>'Instrument Data'!B86</f>
        <v>0</v>
      </c>
      <c r="C88" s="5">
        <f>C$59*'Sample Prep Variables'!$F33/1000/'Sample Prep Variables'!$C33</f>
        <v>12.5</v>
      </c>
      <c r="D88" s="5">
        <f>D$59*'Sample Prep Variables'!$F33/1000/'Sample Prep Variables'!$C33</f>
        <v>12.5</v>
      </c>
      <c r="E88" s="5">
        <f>E$59*'Sample Prep Variables'!$F33/1000/'Sample Prep Variables'!$C33</f>
        <v>12.5</v>
      </c>
      <c r="F88" s="5">
        <f>F$59*'Sample Prep Variables'!$F33/1000/'Sample Prep Variables'!$C33</f>
        <v>12.5</v>
      </c>
      <c r="G88" s="5">
        <f>G$59*'Sample Prep Variables'!$F33/1000/'Sample Prep Variables'!$C33</f>
        <v>12.5</v>
      </c>
    </row>
    <row r="89" spans="1:7" x14ac:dyDescent="0.25">
      <c r="A89">
        <f>'Instrument Data'!A87</f>
        <v>0</v>
      </c>
      <c r="B89">
        <f>'Instrument Data'!B87</f>
        <v>0</v>
      </c>
      <c r="C89" s="5">
        <f>C$59*'Sample Prep Variables'!$F34/1000/'Sample Prep Variables'!$C34</f>
        <v>12.5</v>
      </c>
      <c r="D89" s="5">
        <f>D$59*'Sample Prep Variables'!$F34/1000/'Sample Prep Variables'!$C34</f>
        <v>12.5</v>
      </c>
      <c r="E89" s="5">
        <f>E$59*'Sample Prep Variables'!$F34/1000/'Sample Prep Variables'!$C34</f>
        <v>12.5</v>
      </c>
      <c r="F89" s="5">
        <f>F$59*'Sample Prep Variables'!$F34/1000/'Sample Prep Variables'!$C34</f>
        <v>12.5</v>
      </c>
      <c r="G89" s="5">
        <f>G$59*'Sample Prep Variables'!$F34/1000/'Sample Prep Variables'!$C34</f>
        <v>12.5</v>
      </c>
    </row>
    <row r="90" spans="1:7" x14ac:dyDescent="0.25">
      <c r="A90">
        <f>'Instrument Data'!A88</f>
        <v>0</v>
      </c>
      <c r="B90">
        <f>'Instrument Data'!B88</f>
        <v>0</v>
      </c>
      <c r="C90" s="5">
        <f>C$59*'Sample Prep Variables'!$F35/1000/'Sample Prep Variables'!$C35</f>
        <v>12.5</v>
      </c>
      <c r="D90" s="5">
        <f>D$59*'Sample Prep Variables'!$F35/1000/'Sample Prep Variables'!$C35</f>
        <v>12.5</v>
      </c>
      <c r="E90" s="5">
        <f>E$59*'Sample Prep Variables'!$F35/1000/'Sample Prep Variables'!$C35</f>
        <v>12.5</v>
      </c>
      <c r="F90" s="5">
        <f>F$59*'Sample Prep Variables'!$F35/1000/'Sample Prep Variables'!$C35</f>
        <v>12.5</v>
      </c>
      <c r="G90" s="5">
        <f>G$59*'Sample Prep Variables'!$F35/1000/'Sample Prep Variables'!$C35</f>
        <v>12.5</v>
      </c>
    </row>
    <row r="91" spans="1:7" x14ac:dyDescent="0.25">
      <c r="A91">
        <f>'Instrument Data'!A89</f>
        <v>0</v>
      </c>
      <c r="B91">
        <f>'Instrument Data'!B89</f>
        <v>0</v>
      </c>
      <c r="C91" s="5">
        <f>C$59*'Sample Prep Variables'!$F36/1000/'Sample Prep Variables'!$C36</f>
        <v>12.5</v>
      </c>
      <c r="D91" s="5">
        <f>D$59*'Sample Prep Variables'!$F36/1000/'Sample Prep Variables'!$C36</f>
        <v>12.5</v>
      </c>
      <c r="E91" s="5">
        <f>E$59*'Sample Prep Variables'!$F36/1000/'Sample Prep Variables'!$C36</f>
        <v>12.5</v>
      </c>
      <c r="F91" s="5">
        <f>F$59*'Sample Prep Variables'!$F36/1000/'Sample Prep Variables'!$C36</f>
        <v>12.5</v>
      </c>
      <c r="G91" s="5">
        <f>G$59*'Sample Prep Variables'!$F36/1000/'Sample Prep Variables'!$C36</f>
        <v>12.5</v>
      </c>
    </row>
    <row r="92" spans="1:7" x14ac:dyDescent="0.25">
      <c r="A92">
        <f>'Instrument Data'!A90</f>
        <v>0</v>
      </c>
      <c r="B92">
        <f>'Instrument Data'!B90</f>
        <v>0</v>
      </c>
      <c r="C92" s="5">
        <f>C$59*'Sample Prep Variables'!$F37/1000/'Sample Prep Variables'!$C37</f>
        <v>12.5</v>
      </c>
      <c r="D92" s="5">
        <f>D$59*'Sample Prep Variables'!$F37/1000/'Sample Prep Variables'!$C37</f>
        <v>12.5</v>
      </c>
      <c r="E92" s="5">
        <f>E$59*'Sample Prep Variables'!$F37/1000/'Sample Prep Variables'!$C37</f>
        <v>12.5</v>
      </c>
      <c r="F92" s="5">
        <f>F$59*'Sample Prep Variables'!$F37/1000/'Sample Prep Variables'!$C37</f>
        <v>12.5</v>
      </c>
      <c r="G92" s="5">
        <f>G$59*'Sample Prep Variables'!$F37/1000/'Sample Prep Variables'!$C37</f>
        <v>12.5</v>
      </c>
    </row>
    <row r="93" spans="1:7" x14ac:dyDescent="0.25">
      <c r="A93">
        <f>'Instrument Data'!A91</f>
        <v>0</v>
      </c>
      <c r="B93">
        <f>'Instrument Data'!B91</f>
        <v>0</v>
      </c>
      <c r="C93" s="5">
        <f>C$59*'Sample Prep Variables'!$F38/1000/'Sample Prep Variables'!$C38</f>
        <v>12.5</v>
      </c>
      <c r="D93" s="5">
        <f>D$59*'Sample Prep Variables'!$F38/1000/'Sample Prep Variables'!$C38</f>
        <v>12.5</v>
      </c>
      <c r="E93" s="5">
        <f>E$59*'Sample Prep Variables'!$F38/1000/'Sample Prep Variables'!$C38</f>
        <v>12.5</v>
      </c>
      <c r="F93" s="5">
        <f>F$59*'Sample Prep Variables'!$F38/1000/'Sample Prep Variables'!$C38</f>
        <v>12.5</v>
      </c>
      <c r="G93" s="5">
        <f>G$59*'Sample Prep Variables'!$F38/1000/'Sample Prep Variables'!$C38</f>
        <v>12.5</v>
      </c>
    </row>
    <row r="94" spans="1:7" x14ac:dyDescent="0.25">
      <c r="A94">
        <f>'Instrument Data'!A92</f>
        <v>0</v>
      </c>
      <c r="B94">
        <f>'Instrument Data'!B92</f>
        <v>0</v>
      </c>
      <c r="C94" s="5">
        <f>C$59*'Sample Prep Variables'!$F39/1000/'Sample Prep Variables'!$C39</f>
        <v>12.5</v>
      </c>
      <c r="D94" s="5">
        <f>D$59*'Sample Prep Variables'!$F39/1000/'Sample Prep Variables'!$C39</f>
        <v>12.5</v>
      </c>
      <c r="E94" s="5">
        <f>E$59*'Sample Prep Variables'!$F39/1000/'Sample Prep Variables'!$C39</f>
        <v>12.5</v>
      </c>
      <c r="F94" s="5">
        <f>F$59*'Sample Prep Variables'!$F39/1000/'Sample Prep Variables'!$C39</f>
        <v>12.5</v>
      </c>
      <c r="G94" s="5">
        <f>G$59*'Sample Prep Variables'!$F39/1000/'Sample Prep Variables'!$C39</f>
        <v>12.5</v>
      </c>
    </row>
    <row r="95" spans="1:7" x14ac:dyDescent="0.25">
      <c r="A95">
        <f>'Instrument Data'!A93</f>
        <v>0</v>
      </c>
      <c r="B95">
        <f>'Instrument Data'!B93</f>
        <v>0</v>
      </c>
      <c r="C95" s="5">
        <f>C$59*'Sample Prep Variables'!$F40/1000/'Sample Prep Variables'!$C40</f>
        <v>12.5</v>
      </c>
      <c r="D95" s="5">
        <f>D$59*'Sample Prep Variables'!$F40/1000/'Sample Prep Variables'!$C40</f>
        <v>12.5</v>
      </c>
      <c r="E95" s="5">
        <f>E$59*'Sample Prep Variables'!$F40/1000/'Sample Prep Variables'!$C40</f>
        <v>12.5</v>
      </c>
      <c r="F95" s="5">
        <f>F$59*'Sample Prep Variables'!$F40/1000/'Sample Prep Variables'!$C40</f>
        <v>12.5</v>
      </c>
      <c r="G95" s="5">
        <f>G$59*'Sample Prep Variables'!$F40/1000/'Sample Prep Variables'!$C40</f>
        <v>12.5</v>
      </c>
    </row>
    <row r="96" spans="1:7" x14ac:dyDescent="0.25">
      <c r="A96">
        <f>'Instrument Data'!A94</f>
        <v>0</v>
      </c>
      <c r="B96">
        <f>'Instrument Data'!B94</f>
        <v>0</v>
      </c>
      <c r="C96" s="5">
        <f>C$59*'Sample Prep Variables'!$F41/1000/'Sample Prep Variables'!$C41</f>
        <v>12.5</v>
      </c>
      <c r="D96" s="5">
        <f>D$59*'Sample Prep Variables'!$F41/1000/'Sample Prep Variables'!$C41</f>
        <v>12.5</v>
      </c>
      <c r="E96" s="5">
        <f>E$59*'Sample Prep Variables'!$F41/1000/'Sample Prep Variables'!$C41</f>
        <v>12.5</v>
      </c>
      <c r="F96" s="5">
        <f>F$59*'Sample Prep Variables'!$F41/1000/'Sample Prep Variables'!$C41</f>
        <v>12.5</v>
      </c>
      <c r="G96" s="5">
        <f>G$59*'Sample Prep Variables'!$F41/1000/'Sample Prep Variables'!$C41</f>
        <v>12.5</v>
      </c>
    </row>
    <row r="97" spans="1:7" x14ac:dyDescent="0.25">
      <c r="A97">
        <f>'Instrument Data'!A95</f>
        <v>0</v>
      </c>
      <c r="B97">
        <f>'Instrument Data'!B95</f>
        <v>0</v>
      </c>
      <c r="C97" s="5">
        <f>C$59*'Sample Prep Variables'!$F42/1000/'Sample Prep Variables'!$C42</f>
        <v>12.5</v>
      </c>
      <c r="D97" s="5">
        <f>D$59*'Sample Prep Variables'!$F42/1000/'Sample Prep Variables'!$C42</f>
        <v>12.5</v>
      </c>
      <c r="E97" s="5">
        <f>E$59*'Sample Prep Variables'!$F42/1000/'Sample Prep Variables'!$C42</f>
        <v>12.5</v>
      </c>
      <c r="F97" s="5">
        <f>F$59*'Sample Prep Variables'!$F42/1000/'Sample Prep Variables'!$C42</f>
        <v>12.5</v>
      </c>
      <c r="G97" s="5">
        <f>G$59*'Sample Prep Variables'!$F42/1000/'Sample Prep Variables'!$C42</f>
        <v>12.5</v>
      </c>
    </row>
    <row r="98" spans="1:7" x14ac:dyDescent="0.25">
      <c r="A98">
        <f>'Instrument Data'!A96</f>
        <v>0</v>
      </c>
      <c r="B98">
        <f>'Instrument Data'!B96</f>
        <v>0</v>
      </c>
      <c r="C98" s="5">
        <f>C$59*'Sample Prep Variables'!$F43/1000/'Sample Prep Variables'!$C43</f>
        <v>12.5</v>
      </c>
      <c r="D98" s="5">
        <f>D$59*'Sample Prep Variables'!$F43/1000/'Sample Prep Variables'!$C43</f>
        <v>12.5</v>
      </c>
      <c r="E98" s="5">
        <f>E$59*'Sample Prep Variables'!$F43/1000/'Sample Prep Variables'!$C43</f>
        <v>12.5</v>
      </c>
      <c r="F98" s="5">
        <f>F$59*'Sample Prep Variables'!$F43/1000/'Sample Prep Variables'!$C43</f>
        <v>12.5</v>
      </c>
      <c r="G98" s="5">
        <f>G$59*'Sample Prep Variables'!$F43/1000/'Sample Prep Variables'!$C43</f>
        <v>12.5</v>
      </c>
    </row>
    <row r="99" spans="1:7" x14ac:dyDescent="0.25">
      <c r="A99">
        <f>'Instrument Data'!A97</f>
        <v>0</v>
      </c>
      <c r="B99">
        <f>'Instrument Data'!B97</f>
        <v>0</v>
      </c>
      <c r="C99" s="5">
        <f>C$59*'Sample Prep Variables'!$F44/1000/'Sample Prep Variables'!$C44</f>
        <v>12.5</v>
      </c>
      <c r="D99" s="5">
        <f>D$59*'Sample Prep Variables'!$F44/1000/'Sample Prep Variables'!$C44</f>
        <v>12.5</v>
      </c>
      <c r="E99" s="5">
        <f>E$59*'Sample Prep Variables'!$F44/1000/'Sample Prep Variables'!$C44</f>
        <v>12.5</v>
      </c>
      <c r="F99" s="5">
        <f>F$59*'Sample Prep Variables'!$F44/1000/'Sample Prep Variables'!$C44</f>
        <v>12.5</v>
      </c>
      <c r="G99" s="5">
        <f>G$59*'Sample Prep Variables'!$F44/1000/'Sample Prep Variables'!$C44</f>
        <v>12.5</v>
      </c>
    </row>
    <row r="100" spans="1:7" x14ac:dyDescent="0.25">
      <c r="A100">
        <f>'Instrument Data'!A98</f>
        <v>0</v>
      </c>
      <c r="B100">
        <f>'Instrument Data'!B98</f>
        <v>0</v>
      </c>
      <c r="C100" s="5">
        <f>C$59*'Sample Prep Variables'!$F45/1000/'Sample Prep Variables'!$C45</f>
        <v>12.5</v>
      </c>
      <c r="D100" s="5">
        <f>D$59*'Sample Prep Variables'!$F45/1000/'Sample Prep Variables'!$C45</f>
        <v>12.5</v>
      </c>
      <c r="E100" s="5">
        <f>E$59*'Sample Prep Variables'!$F45/1000/'Sample Prep Variables'!$C45</f>
        <v>12.5</v>
      </c>
      <c r="F100" s="5">
        <f>F$59*'Sample Prep Variables'!$F45/1000/'Sample Prep Variables'!$C45</f>
        <v>12.5</v>
      </c>
      <c r="G100" s="5">
        <f>G$59*'Sample Prep Variables'!$F45/1000/'Sample Prep Variables'!$C45</f>
        <v>12.5</v>
      </c>
    </row>
    <row r="101" spans="1:7" x14ac:dyDescent="0.25">
      <c r="A101">
        <f>'Instrument Data'!A99</f>
        <v>0</v>
      </c>
      <c r="B101">
        <f>'Instrument Data'!B99</f>
        <v>0</v>
      </c>
      <c r="C101" s="5">
        <f>C$59*'Sample Prep Variables'!$F46/1000/'Sample Prep Variables'!$C46</f>
        <v>12.5</v>
      </c>
      <c r="D101" s="5">
        <f>D$59*'Sample Prep Variables'!$F46/1000/'Sample Prep Variables'!$C46</f>
        <v>12.5</v>
      </c>
      <c r="E101" s="5">
        <f>E$59*'Sample Prep Variables'!$F46/1000/'Sample Prep Variables'!$C46</f>
        <v>12.5</v>
      </c>
      <c r="F101" s="5">
        <f>F$59*'Sample Prep Variables'!$F46/1000/'Sample Prep Variables'!$C46</f>
        <v>12.5</v>
      </c>
      <c r="G101" s="5">
        <f>G$59*'Sample Prep Variables'!$F46/1000/'Sample Prep Variables'!$C46</f>
        <v>12.5</v>
      </c>
    </row>
    <row r="102" spans="1:7" x14ac:dyDescent="0.25">
      <c r="A102">
        <f>'Instrument Data'!A100</f>
        <v>0</v>
      </c>
      <c r="B102">
        <f>'Instrument Data'!B100</f>
        <v>0</v>
      </c>
      <c r="C102" s="5">
        <f>C$59*'Sample Prep Variables'!$F47/1000/'Sample Prep Variables'!$C47</f>
        <v>12.5</v>
      </c>
      <c r="D102" s="5">
        <f>D$59*'Sample Prep Variables'!$F47/1000/'Sample Prep Variables'!$C47</f>
        <v>12.5</v>
      </c>
      <c r="E102" s="5">
        <f>E$59*'Sample Prep Variables'!$F47/1000/'Sample Prep Variables'!$C47</f>
        <v>12.5</v>
      </c>
      <c r="F102" s="5">
        <f>F$59*'Sample Prep Variables'!$F47/1000/'Sample Prep Variables'!$C47</f>
        <v>12.5</v>
      </c>
      <c r="G102" s="5">
        <f>G$59*'Sample Prep Variables'!$F47/1000/'Sample Prep Variables'!$C47</f>
        <v>12.5</v>
      </c>
    </row>
    <row r="103" spans="1:7" x14ac:dyDescent="0.25">
      <c r="A103">
        <f>'Instrument Data'!A101</f>
        <v>0</v>
      </c>
      <c r="B103">
        <f>'Instrument Data'!B101</f>
        <v>0</v>
      </c>
      <c r="C103" s="5">
        <f>C$59*'Sample Prep Variables'!$F48/1000/'Sample Prep Variables'!$C48</f>
        <v>12.5</v>
      </c>
      <c r="D103" s="5">
        <f>D$59*'Sample Prep Variables'!$F48/1000/'Sample Prep Variables'!$C48</f>
        <v>12.5</v>
      </c>
      <c r="E103" s="5">
        <f>E$59*'Sample Prep Variables'!$F48/1000/'Sample Prep Variables'!$C48</f>
        <v>12.5</v>
      </c>
      <c r="F103" s="5">
        <f>F$59*'Sample Prep Variables'!$F48/1000/'Sample Prep Variables'!$C48</f>
        <v>12.5</v>
      </c>
      <c r="G103" s="5">
        <f>G$59*'Sample Prep Variables'!$F48/1000/'Sample Prep Variables'!$C48</f>
        <v>12.5</v>
      </c>
    </row>
    <row r="104" spans="1:7" x14ac:dyDescent="0.25">
      <c r="A104">
        <f>'Instrument Data'!A102</f>
        <v>0</v>
      </c>
      <c r="B104">
        <f>'Instrument Data'!B102</f>
        <v>0</v>
      </c>
      <c r="C104" s="5">
        <f>C$59*'Sample Prep Variables'!$F49/1000/'Sample Prep Variables'!$C49</f>
        <v>12.5</v>
      </c>
      <c r="D104" s="5">
        <f>D$59*'Sample Prep Variables'!$F49/1000/'Sample Prep Variables'!$C49</f>
        <v>12.5</v>
      </c>
      <c r="E104" s="5">
        <f>E$59*'Sample Prep Variables'!$F49/1000/'Sample Prep Variables'!$C49</f>
        <v>12.5</v>
      </c>
      <c r="F104" s="5">
        <f>F$59*'Sample Prep Variables'!$F49/1000/'Sample Prep Variables'!$C49</f>
        <v>12.5</v>
      </c>
      <c r="G104" s="5">
        <f>G$59*'Sample Prep Variables'!$F49/1000/'Sample Prep Variables'!$C49</f>
        <v>12.5</v>
      </c>
    </row>
    <row r="105" spans="1:7" x14ac:dyDescent="0.25">
      <c r="A105">
        <f>'Instrument Data'!A103</f>
        <v>0</v>
      </c>
      <c r="B105">
        <f>'Instrument Data'!B103</f>
        <v>0</v>
      </c>
      <c r="C105" s="5">
        <f>C$59*'Sample Prep Variables'!$F50/1000/'Sample Prep Variables'!$C50</f>
        <v>12.5</v>
      </c>
      <c r="D105" s="5">
        <f>D$59*'Sample Prep Variables'!$F50/1000/'Sample Prep Variables'!$C50</f>
        <v>12.5</v>
      </c>
      <c r="E105" s="5">
        <f>E$59*'Sample Prep Variables'!$F50/1000/'Sample Prep Variables'!$C50</f>
        <v>12.5</v>
      </c>
      <c r="F105" s="5">
        <f>F$59*'Sample Prep Variables'!$F50/1000/'Sample Prep Variables'!$C50</f>
        <v>12.5</v>
      </c>
      <c r="G105" s="5">
        <f>G$59*'Sample Prep Variables'!$F50/1000/'Sample Prep Variables'!$C50</f>
        <v>12.5</v>
      </c>
    </row>
    <row r="106" spans="1:7" x14ac:dyDescent="0.25">
      <c r="A106">
        <f>'Instrument Data'!A104</f>
        <v>0</v>
      </c>
      <c r="B106">
        <f>'Instrument Data'!B104</f>
        <v>0</v>
      </c>
      <c r="C106" s="5">
        <f>C$59*'Sample Prep Variables'!$F51/1000/'Sample Prep Variables'!$C51</f>
        <v>12.5</v>
      </c>
      <c r="D106" s="5">
        <f>D$59*'Sample Prep Variables'!$F51/1000/'Sample Prep Variables'!$C51</f>
        <v>12.5</v>
      </c>
      <c r="E106" s="5">
        <f>E$59*'Sample Prep Variables'!$F51/1000/'Sample Prep Variables'!$C51</f>
        <v>12.5</v>
      </c>
      <c r="F106" s="5">
        <f>F$59*'Sample Prep Variables'!$F51/1000/'Sample Prep Variables'!$C51</f>
        <v>12.5</v>
      </c>
      <c r="G106" s="5">
        <f>G$59*'Sample Prep Variables'!$F51/1000/'Sample Prep Variables'!$C51</f>
        <v>12.5</v>
      </c>
    </row>
    <row r="107" spans="1:7" x14ac:dyDescent="0.25">
      <c r="A107">
        <f>'Instrument Data'!A105</f>
        <v>0</v>
      </c>
      <c r="B107">
        <f>'Instrument Data'!B105</f>
        <v>0</v>
      </c>
      <c r="C107" s="5">
        <f>C$59*'Sample Prep Variables'!$F52/1000/'Sample Prep Variables'!$C52</f>
        <v>12.5</v>
      </c>
      <c r="D107" s="5">
        <f>D$59*'Sample Prep Variables'!$F52/1000/'Sample Prep Variables'!$C52</f>
        <v>12.5</v>
      </c>
      <c r="E107" s="5">
        <f>E$59*'Sample Prep Variables'!$F52/1000/'Sample Prep Variables'!$C52</f>
        <v>12.5</v>
      </c>
      <c r="F107" s="5">
        <f>F$59*'Sample Prep Variables'!$F52/1000/'Sample Prep Variables'!$C52</f>
        <v>12.5</v>
      </c>
      <c r="G107" s="5">
        <f>G$59*'Sample Prep Variables'!$F52/1000/'Sample Prep Variables'!$C52</f>
        <v>12.5</v>
      </c>
    </row>
    <row r="108" spans="1:7" x14ac:dyDescent="0.25">
      <c r="A108">
        <f>'Instrument Data'!A106</f>
        <v>0</v>
      </c>
      <c r="B108">
        <f>'Instrument Data'!B106</f>
        <v>0</v>
      </c>
      <c r="C108" s="5">
        <f>C$59*'Sample Prep Variables'!$F53/1000/'Sample Prep Variables'!$C53</f>
        <v>12.5</v>
      </c>
      <c r="D108" s="5">
        <f>D$59*'Sample Prep Variables'!$F53/1000/'Sample Prep Variables'!$C53</f>
        <v>12.5</v>
      </c>
      <c r="E108" s="5">
        <f>E$59*'Sample Prep Variables'!$F53/1000/'Sample Prep Variables'!$C53</f>
        <v>12.5</v>
      </c>
      <c r="F108" s="5">
        <f>F$59*'Sample Prep Variables'!$F53/1000/'Sample Prep Variables'!$C53</f>
        <v>12.5</v>
      </c>
      <c r="G108" s="5">
        <f>G$59*'Sample Prep Variables'!$F53/1000/'Sample Prep Variables'!$C53</f>
        <v>12.5</v>
      </c>
    </row>
  </sheetData>
  <mergeCells count="6">
    <mergeCell ref="A7:A8"/>
    <mergeCell ref="B7:B8"/>
    <mergeCell ref="C7:G7"/>
    <mergeCell ref="A60:A61"/>
    <mergeCell ref="B60:B61"/>
    <mergeCell ref="C60:G60"/>
  </mergeCells>
  <conditionalFormatting sqref="A9:B56">
    <cfRule type="expression" dxfId="5" priority="5">
      <formula>MOD(ROW(),2)=1</formula>
    </cfRule>
  </conditionalFormatting>
  <conditionalFormatting sqref="C9:G56">
    <cfRule type="expression" dxfId="4" priority="4">
      <formula>MOD(ROW(),2)=1</formula>
    </cfRule>
  </conditionalFormatting>
  <conditionalFormatting sqref="A62:B108">
    <cfRule type="expression" dxfId="3" priority="2">
      <formula>MOD(ROW(),2)=1</formula>
    </cfRule>
  </conditionalFormatting>
  <conditionalFormatting sqref="C62:G108">
    <cfRule type="expression" dxfId="2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workbookViewId="0">
      <selection activeCell="C7" sqref="C7:G54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28515625" style="4" bestFit="1" customWidth="1"/>
    <col min="4" max="4" width="16.5703125" style="4" bestFit="1" customWidth="1"/>
    <col min="5" max="5" width="20" style="4" bestFit="1" customWidth="1"/>
    <col min="6" max="6" width="15.140625" style="4" bestFit="1" customWidth="1"/>
    <col min="7" max="7" width="16.28515625" style="4" bestFit="1" customWidth="1"/>
    <col min="8" max="8" width="22.140625" customWidth="1"/>
  </cols>
  <sheetData>
    <row r="2" spans="1:7" x14ac:dyDescent="0.25">
      <c r="A2" s="1" t="s">
        <v>0</v>
      </c>
      <c r="B2" s="1">
        <f>'Instrument Data'!B2</f>
        <v>0</v>
      </c>
    </row>
    <row r="3" spans="1:7" x14ac:dyDescent="0.25">
      <c r="A3" s="1" t="s">
        <v>1</v>
      </c>
      <c r="B3" s="1" t="s">
        <v>39</v>
      </c>
    </row>
    <row r="5" spans="1:7" x14ac:dyDescent="0.25">
      <c r="A5" s="13" t="s">
        <v>2</v>
      </c>
      <c r="B5" s="13" t="s">
        <v>3</v>
      </c>
      <c r="C5" s="12" t="s">
        <v>15</v>
      </c>
      <c r="D5" s="12"/>
      <c r="E5" s="12"/>
      <c r="F5" s="12"/>
      <c r="G5" s="12"/>
    </row>
    <row r="6" spans="1:7" x14ac:dyDescent="0.25">
      <c r="A6" s="13"/>
      <c r="B6" s="13"/>
      <c r="C6" s="1" t="s">
        <v>34</v>
      </c>
      <c r="D6" s="1" t="s">
        <v>35</v>
      </c>
      <c r="E6" s="1" t="s">
        <v>36</v>
      </c>
      <c r="F6" s="1" t="s">
        <v>49</v>
      </c>
      <c r="G6" s="1" t="s">
        <v>38</v>
      </c>
    </row>
    <row r="7" spans="1:7" x14ac:dyDescent="0.25">
      <c r="A7">
        <f>'Instrument Data'!A7</f>
        <v>0</v>
      </c>
      <c r="B7">
        <f>'Instrument Data'!B7</f>
        <v>0</v>
      </c>
      <c r="C7" s="11">
        <f>'Instrument Data'!I7*'Sample Prep Variables'!$F7/1000/'Sample Prep Variables'!$C7</f>
        <v>0</v>
      </c>
      <c r="D7" s="11">
        <f>'Instrument Data'!J7*'Sample Prep Variables'!$F7/1000/'Sample Prep Variables'!$C7</f>
        <v>0</v>
      </c>
      <c r="E7" s="11">
        <f>'Instrument Data'!K7*'Sample Prep Variables'!$F7/1000/'Sample Prep Variables'!$C7</f>
        <v>0</v>
      </c>
      <c r="F7" s="11">
        <f>'Instrument Data'!L7*'Sample Prep Variables'!$F7/1000/'Sample Prep Variables'!$C7</f>
        <v>0</v>
      </c>
      <c r="G7" s="11">
        <f>'Instrument Data'!M7*'Sample Prep Variables'!$F7/1000/'Sample Prep Variables'!$C7</f>
        <v>0</v>
      </c>
    </row>
    <row r="8" spans="1:7" x14ac:dyDescent="0.25">
      <c r="A8">
        <f>'Instrument Data'!A8</f>
        <v>0</v>
      </c>
      <c r="B8">
        <f>'Instrument Data'!B8</f>
        <v>0</v>
      </c>
      <c r="C8" s="11">
        <f>'Instrument Data'!I8*'Sample Prep Variables'!$F8/1000/'Sample Prep Variables'!$C8</f>
        <v>0</v>
      </c>
      <c r="D8" s="11">
        <f>'Instrument Data'!J8*'Sample Prep Variables'!$F8/1000/'Sample Prep Variables'!$C8</f>
        <v>0</v>
      </c>
      <c r="E8" s="11">
        <f>'Instrument Data'!K8*'Sample Prep Variables'!$F8/1000/'Sample Prep Variables'!$C8</f>
        <v>0</v>
      </c>
      <c r="F8" s="11">
        <f>'Instrument Data'!L8*'Sample Prep Variables'!$F8/1000/'Sample Prep Variables'!$C8</f>
        <v>0</v>
      </c>
      <c r="G8" s="11">
        <f>'Instrument Data'!M8*'Sample Prep Variables'!$F8/1000/'Sample Prep Variables'!$C8</f>
        <v>0</v>
      </c>
    </row>
    <row r="9" spans="1:7" x14ac:dyDescent="0.25">
      <c r="A9">
        <f>'Instrument Data'!A9</f>
        <v>0</v>
      </c>
      <c r="B9">
        <f>'Instrument Data'!B9</f>
        <v>0</v>
      </c>
      <c r="C9" s="11">
        <f>'Instrument Data'!I9*'Sample Prep Variables'!$F9/1000/'Sample Prep Variables'!$C9</f>
        <v>0</v>
      </c>
      <c r="D9" s="11">
        <f>'Instrument Data'!J9*'Sample Prep Variables'!$F9/1000/'Sample Prep Variables'!$C9</f>
        <v>0</v>
      </c>
      <c r="E9" s="11">
        <f>'Instrument Data'!K9*'Sample Prep Variables'!$F9/1000/'Sample Prep Variables'!$C9</f>
        <v>0</v>
      </c>
      <c r="F9" s="11">
        <f>'Instrument Data'!L9*'Sample Prep Variables'!$F9/1000/'Sample Prep Variables'!$C9</f>
        <v>0</v>
      </c>
      <c r="G9" s="11">
        <f>'Instrument Data'!M9*'Sample Prep Variables'!$F9/1000/'Sample Prep Variables'!$C9</f>
        <v>0</v>
      </c>
    </row>
    <row r="10" spans="1:7" x14ac:dyDescent="0.25">
      <c r="A10">
        <f>'Instrument Data'!A10</f>
        <v>0</v>
      </c>
      <c r="B10">
        <f>'Instrument Data'!B10</f>
        <v>0</v>
      </c>
      <c r="C10" s="11">
        <f>'Instrument Data'!I10*'Sample Prep Variables'!$F10/1000/'Sample Prep Variables'!$C10</f>
        <v>0</v>
      </c>
      <c r="D10" s="11">
        <f>'Instrument Data'!J10*'Sample Prep Variables'!$F10/1000/'Sample Prep Variables'!$C10</f>
        <v>0</v>
      </c>
      <c r="E10" s="11">
        <f>'Instrument Data'!K10*'Sample Prep Variables'!$F10/1000/'Sample Prep Variables'!$C10</f>
        <v>0</v>
      </c>
      <c r="F10" s="11">
        <f>'Instrument Data'!L10*'Sample Prep Variables'!$F10/1000/'Sample Prep Variables'!$C10</f>
        <v>0</v>
      </c>
      <c r="G10" s="11">
        <f>'Instrument Data'!M10*'Sample Prep Variables'!$F10/1000/'Sample Prep Variables'!$C10</f>
        <v>0</v>
      </c>
    </row>
    <row r="11" spans="1:7" x14ac:dyDescent="0.25">
      <c r="A11">
        <f>'Instrument Data'!A11</f>
        <v>0</v>
      </c>
      <c r="B11">
        <f>'Instrument Data'!B11</f>
        <v>0</v>
      </c>
      <c r="C11" s="11">
        <f>'Instrument Data'!I11*'Sample Prep Variables'!$F11/1000/'Sample Prep Variables'!$C11</f>
        <v>0</v>
      </c>
      <c r="D11" s="11">
        <f>'Instrument Data'!J11*'Sample Prep Variables'!$F11/1000/'Sample Prep Variables'!$C11</f>
        <v>0</v>
      </c>
      <c r="E11" s="11">
        <f>'Instrument Data'!K11*'Sample Prep Variables'!$F11/1000/'Sample Prep Variables'!$C11</f>
        <v>0</v>
      </c>
      <c r="F11" s="11">
        <f>'Instrument Data'!L11*'Sample Prep Variables'!$F11/1000/'Sample Prep Variables'!$C11</f>
        <v>0</v>
      </c>
      <c r="G11" s="11">
        <f>'Instrument Data'!M11*'Sample Prep Variables'!$F11/1000/'Sample Prep Variables'!$C11</f>
        <v>0</v>
      </c>
    </row>
    <row r="12" spans="1:7" x14ac:dyDescent="0.25">
      <c r="A12">
        <f>'Instrument Data'!A12</f>
        <v>0</v>
      </c>
      <c r="B12">
        <f>'Instrument Data'!B12</f>
        <v>0</v>
      </c>
      <c r="C12" s="11">
        <f>'Instrument Data'!I12*'Sample Prep Variables'!$F12/1000/'Sample Prep Variables'!$C12</f>
        <v>0</v>
      </c>
      <c r="D12" s="11">
        <f>'Instrument Data'!J12*'Sample Prep Variables'!$F12/1000/'Sample Prep Variables'!$C12</f>
        <v>0</v>
      </c>
      <c r="E12" s="11">
        <f>'Instrument Data'!K12*'Sample Prep Variables'!$F12/1000/'Sample Prep Variables'!$C12</f>
        <v>0</v>
      </c>
      <c r="F12" s="11">
        <f>'Instrument Data'!L12*'Sample Prep Variables'!$F12/1000/'Sample Prep Variables'!$C12</f>
        <v>0</v>
      </c>
      <c r="G12" s="11">
        <f>'Instrument Data'!M12*'Sample Prep Variables'!$F12/1000/'Sample Prep Variables'!$C12</f>
        <v>0</v>
      </c>
    </row>
    <row r="13" spans="1:7" x14ac:dyDescent="0.25">
      <c r="A13">
        <f>'Instrument Data'!A13</f>
        <v>0</v>
      </c>
      <c r="B13">
        <f>'Instrument Data'!B13</f>
        <v>0</v>
      </c>
      <c r="C13" s="11">
        <f>'Instrument Data'!I13*'Sample Prep Variables'!$F13/1000/'Sample Prep Variables'!$C13</f>
        <v>0</v>
      </c>
      <c r="D13" s="11">
        <f>'Instrument Data'!J13*'Sample Prep Variables'!$F13/1000/'Sample Prep Variables'!$C13</f>
        <v>0</v>
      </c>
      <c r="E13" s="11">
        <f>'Instrument Data'!K13*'Sample Prep Variables'!$F13/1000/'Sample Prep Variables'!$C13</f>
        <v>0</v>
      </c>
      <c r="F13" s="11">
        <f>'Instrument Data'!L13*'Sample Prep Variables'!$F13/1000/'Sample Prep Variables'!$C13</f>
        <v>0</v>
      </c>
      <c r="G13" s="11">
        <f>'Instrument Data'!M13*'Sample Prep Variables'!$F13/1000/'Sample Prep Variables'!$C13</f>
        <v>0</v>
      </c>
    </row>
    <row r="14" spans="1:7" x14ac:dyDescent="0.25">
      <c r="A14">
        <f>'Instrument Data'!A14</f>
        <v>0</v>
      </c>
      <c r="B14">
        <f>'Instrument Data'!B14</f>
        <v>0</v>
      </c>
      <c r="C14" s="11">
        <f>'Instrument Data'!I14*'Sample Prep Variables'!$F14/1000/'Sample Prep Variables'!$C14</f>
        <v>0</v>
      </c>
      <c r="D14" s="11">
        <f>'Instrument Data'!J14*'Sample Prep Variables'!$F14/1000/'Sample Prep Variables'!$C14</f>
        <v>0</v>
      </c>
      <c r="E14" s="11">
        <f>'Instrument Data'!K14*'Sample Prep Variables'!$F14/1000/'Sample Prep Variables'!$C14</f>
        <v>0</v>
      </c>
      <c r="F14" s="11">
        <f>'Instrument Data'!L14*'Sample Prep Variables'!$F14/1000/'Sample Prep Variables'!$C14</f>
        <v>0</v>
      </c>
      <c r="G14" s="11">
        <f>'Instrument Data'!M14*'Sample Prep Variables'!$F14/1000/'Sample Prep Variables'!$C14</f>
        <v>0</v>
      </c>
    </row>
    <row r="15" spans="1:7" x14ac:dyDescent="0.25">
      <c r="A15">
        <f>'Instrument Data'!A15</f>
        <v>0</v>
      </c>
      <c r="B15">
        <f>'Instrument Data'!B15</f>
        <v>0</v>
      </c>
      <c r="C15" s="11">
        <f>'Instrument Data'!I15*'Sample Prep Variables'!$F15/1000/'Sample Prep Variables'!$C15</f>
        <v>0</v>
      </c>
      <c r="D15" s="11">
        <f>'Instrument Data'!J15*'Sample Prep Variables'!$F15/1000/'Sample Prep Variables'!$C15</f>
        <v>0</v>
      </c>
      <c r="E15" s="11">
        <f>'Instrument Data'!K15*'Sample Prep Variables'!$F15/1000/'Sample Prep Variables'!$C15</f>
        <v>0</v>
      </c>
      <c r="F15" s="11">
        <f>'Instrument Data'!L15*'Sample Prep Variables'!$F15/1000/'Sample Prep Variables'!$C15</f>
        <v>0</v>
      </c>
      <c r="G15" s="11">
        <f>'Instrument Data'!M15*'Sample Prep Variables'!$F15/1000/'Sample Prep Variables'!$C15</f>
        <v>0</v>
      </c>
    </row>
    <row r="16" spans="1:7" x14ac:dyDescent="0.25">
      <c r="A16">
        <f>'Instrument Data'!A16</f>
        <v>0</v>
      </c>
      <c r="B16">
        <f>'Instrument Data'!B16</f>
        <v>0</v>
      </c>
      <c r="C16" s="11">
        <f>'Instrument Data'!I16*'Sample Prep Variables'!$F16/1000/'Sample Prep Variables'!$C16</f>
        <v>0</v>
      </c>
      <c r="D16" s="11">
        <f>'Instrument Data'!J16*'Sample Prep Variables'!$F16/1000/'Sample Prep Variables'!$C16</f>
        <v>0</v>
      </c>
      <c r="E16" s="11">
        <f>'Instrument Data'!K16*'Sample Prep Variables'!$F16/1000/'Sample Prep Variables'!$C16</f>
        <v>0</v>
      </c>
      <c r="F16" s="11">
        <f>'Instrument Data'!L16*'Sample Prep Variables'!$F16/1000/'Sample Prep Variables'!$C16</f>
        <v>0</v>
      </c>
      <c r="G16" s="11">
        <f>'Instrument Data'!M16*'Sample Prep Variables'!$F16/1000/'Sample Prep Variables'!$C16</f>
        <v>0</v>
      </c>
    </row>
    <row r="17" spans="1:7" x14ac:dyDescent="0.25">
      <c r="A17">
        <f>'Instrument Data'!A17</f>
        <v>0</v>
      </c>
      <c r="B17">
        <f>'Instrument Data'!B17</f>
        <v>0</v>
      </c>
      <c r="C17" s="11">
        <f>'Instrument Data'!I17*'Sample Prep Variables'!$F17/1000/'Sample Prep Variables'!$C17</f>
        <v>0</v>
      </c>
      <c r="D17" s="11">
        <f>'Instrument Data'!J17*'Sample Prep Variables'!$F17/1000/'Sample Prep Variables'!$C17</f>
        <v>0</v>
      </c>
      <c r="E17" s="11">
        <f>'Instrument Data'!K17*'Sample Prep Variables'!$F17/1000/'Sample Prep Variables'!$C17</f>
        <v>0</v>
      </c>
      <c r="F17" s="11">
        <f>'Instrument Data'!L17*'Sample Prep Variables'!$F17/1000/'Sample Prep Variables'!$C17</f>
        <v>0</v>
      </c>
      <c r="G17" s="11">
        <f>'Instrument Data'!M17*'Sample Prep Variables'!$F17/1000/'Sample Prep Variables'!$C17</f>
        <v>0</v>
      </c>
    </row>
    <row r="18" spans="1:7" x14ac:dyDescent="0.25">
      <c r="A18">
        <f>'Instrument Data'!A18</f>
        <v>0</v>
      </c>
      <c r="B18">
        <f>'Instrument Data'!B18</f>
        <v>0</v>
      </c>
      <c r="C18" s="11">
        <f>'Instrument Data'!I18*'Sample Prep Variables'!$F18/1000/'Sample Prep Variables'!$C18</f>
        <v>0</v>
      </c>
      <c r="D18" s="11">
        <f>'Instrument Data'!J18*'Sample Prep Variables'!$F18/1000/'Sample Prep Variables'!$C18</f>
        <v>0</v>
      </c>
      <c r="E18" s="11">
        <f>'Instrument Data'!K18*'Sample Prep Variables'!$F18/1000/'Sample Prep Variables'!$C18</f>
        <v>0</v>
      </c>
      <c r="F18" s="11">
        <f>'Instrument Data'!L18*'Sample Prep Variables'!$F18/1000/'Sample Prep Variables'!$C18</f>
        <v>0</v>
      </c>
      <c r="G18" s="11">
        <f>'Instrument Data'!M18*'Sample Prep Variables'!$F18/1000/'Sample Prep Variables'!$C18</f>
        <v>0</v>
      </c>
    </row>
    <row r="19" spans="1:7" x14ac:dyDescent="0.25">
      <c r="A19">
        <f>'Instrument Data'!A19</f>
        <v>0</v>
      </c>
      <c r="B19">
        <f>'Instrument Data'!B19</f>
        <v>0</v>
      </c>
      <c r="C19" s="11">
        <f>'Instrument Data'!I19*'Sample Prep Variables'!$F19/1000/'Sample Prep Variables'!$C19</f>
        <v>0</v>
      </c>
      <c r="D19" s="11">
        <f>'Instrument Data'!J19*'Sample Prep Variables'!$F19/1000/'Sample Prep Variables'!$C19</f>
        <v>0</v>
      </c>
      <c r="E19" s="11">
        <f>'Instrument Data'!K19*'Sample Prep Variables'!$F19/1000/'Sample Prep Variables'!$C19</f>
        <v>0</v>
      </c>
      <c r="F19" s="11">
        <f>'Instrument Data'!L19*'Sample Prep Variables'!$F19/1000/'Sample Prep Variables'!$C19</f>
        <v>0</v>
      </c>
      <c r="G19" s="11">
        <f>'Instrument Data'!M19*'Sample Prep Variables'!$F19/1000/'Sample Prep Variables'!$C19</f>
        <v>0</v>
      </c>
    </row>
    <row r="20" spans="1:7" x14ac:dyDescent="0.25">
      <c r="A20">
        <f>'Instrument Data'!A20</f>
        <v>0</v>
      </c>
      <c r="B20">
        <f>'Instrument Data'!B20</f>
        <v>0</v>
      </c>
      <c r="C20" s="11">
        <f>'Instrument Data'!I20*'Sample Prep Variables'!$F20/1000/'Sample Prep Variables'!$C20</f>
        <v>0</v>
      </c>
      <c r="D20" s="11">
        <f>'Instrument Data'!J20*'Sample Prep Variables'!$F20/1000/'Sample Prep Variables'!$C20</f>
        <v>0</v>
      </c>
      <c r="E20" s="11">
        <f>'Instrument Data'!K20*'Sample Prep Variables'!$F20/1000/'Sample Prep Variables'!$C20</f>
        <v>0</v>
      </c>
      <c r="F20" s="11">
        <f>'Instrument Data'!L20*'Sample Prep Variables'!$F20/1000/'Sample Prep Variables'!$C20</f>
        <v>0</v>
      </c>
      <c r="G20" s="11">
        <f>'Instrument Data'!M20*'Sample Prep Variables'!$F20/1000/'Sample Prep Variables'!$C20</f>
        <v>0</v>
      </c>
    </row>
    <row r="21" spans="1:7" x14ac:dyDescent="0.25">
      <c r="A21">
        <f>'Instrument Data'!A21</f>
        <v>0</v>
      </c>
      <c r="B21">
        <f>'Instrument Data'!B21</f>
        <v>0</v>
      </c>
      <c r="C21" s="11">
        <f>'Instrument Data'!I21*'Sample Prep Variables'!$F21/1000/'Sample Prep Variables'!$C21</f>
        <v>0</v>
      </c>
      <c r="D21" s="11">
        <f>'Instrument Data'!J21*'Sample Prep Variables'!$F21/1000/'Sample Prep Variables'!$C21</f>
        <v>0</v>
      </c>
      <c r="E21" s="11">
        <f>'Instrument Data'!K21*'Sample Prep Variables'!$F21/1000/'Sample Prep Variables'!$C21</f>
        <v>0</v>
      </c>
      <c r="F21" s="11">
        <f>'Instrument Data'!L21*'Sample Prep Variables'!$F21/1000/'Sample Prep Variables'!$C21</f>
        <v>0</v>
      </c>
      <c r="G21" s="11">
        <f>'Instrument Data'!M21*'Sample Prep Variables'!$F21/1000/'Sample Prep Variables'!$C21</f>
        <v>0</v>
      </c>
    </row>
    <row r="22" spans="1:7" x14ac:dyDescent="0.25">
      <c r="A22">
        <f>'Instrument Data'!A22</f>
        <v>0</v>
      </c>
      <c r="B22">
        <f>'Instrument Data'!B22</f>
        <v>0</v>
      </c>
      <c r="C22" s="11">
        <f>'Instrument Data'!I22*'Sample Prep Variables'!$F22/1000/'Sample Prep Variables'!$C22</f>
        <v>0</v>
      </c>
      <c r="D22" s="11">
        <f>'Instrument Data'!J22*'Sample Prep Variables'!$F22/1000/'Sample Prep Variables'!$C22</f>
        <v>0</v>
      </c>
      <c r="E22" s="11">
        <f>'Instrument Data'!K22*'Sample Prep Variables'!$F22/1000/'Sample Prep Variables'!$C22</f>
        <v>0</v>
      </c>
      <c r="F22" s="11">
        <f>'Instrument Data'!L22*'Sample Prep Variables'!$F22/1000/'Sample Prep Variables'!$C22</f>
        <v>0</v>
      </c>
      <c r="G22" s="11">
        <f>'Instrument Data'!M22*'Sample Prep Variables'!$F22/1000/'Sample Prep Variables'!$C22</f>
        <v>0</v>
      </c>
    </row>
    <row r="23" spans="1:7" x14ac:dyDescent="0.25">
      <c r="A23">
        <f>'Instrument Data'!A23</f>
        <v>0</v>
      </c>
      <c r="B23">
        <f>'Instrument Data'!B23</f>
        <v>0</v>
      </c>
      <c r="C23" s="11">
        <f>'Instrument Data'!I23*'Sample Prep Variables'!$F23/1000/'Sample Prep Variables'!$C23</f>
        <v>0</v>
      </c>
      <c r="D23" s="11">
        <f>'Instrument Data'!J23*'Sample Prep Variables'!$F23/1000/'Sample Prep Variables'!$C23</f>
        <v>0</v>
      </c>
      <c r="E23" s="11">
        <f>'Instrument Data'!K23*'Sample Prep Variables'!$F23/1000/'Sample Prep Variables'!$C23</f>
        <v>0</v>
      </c>
      <c r="F23" s="11">
        <f>'Instrument Data'!L23*'Sample Prep Variables'!$F23/1000/'Sample Prep Variables'!$C23</f>
        <v>0</v>
      </c>
      <c r="G23" s="11">
        <f>'Instrument Data'!M23*'Sample Prep Variables'!$F23/1000/'Sample Prep Variables'!$C23</f>
        <v>0</v>
      </c>
    </row>
    <row r="24" spans="1:7" x14ac:dyDescent="0.25">
      <c r="A24">
        <f>'Instrument Data'!A24</f>
        <v>0</v>
      </c>
      <c r="B24">
        <f>'Instrument Data'!B24</f>
        <v>0</v>
      </c>
      <c r="C24" s="11">
        <f>'Instrument Data'!I24*'Sample Prep Variables'!$F24/1000/'Sample Prep Variables'!$C24</f>
        <v>0</v>
      </c>
      <c r="D24" s="11">
        <f>'Instrument Data'!J24*'Sample Prep Variables'!$F24/1000/'Sample Prep Variables'!$C24</f>
        <v>0</v>
      </c>
      <c r="E24" s="11">
        <f>'Instrument Data'!K24*'Sample Prep Variables'!$F24/1000/'Sample Prep Variables'!$C24</f>
        <v>0</v>
      </c>
      <c r="F24" s="11">
        <f>'Instrument Data'!L24*'Sample Prep Variables'!$F24/1000/'Sample Prep Variables'!$C24</f>
        <v>0</v>
      </c>
      <c r="G24" s="11">
        <f>'Instrument Data'!M24*'Sample Prep Variables'!$F24/1000/'Sample Prep Variables'!$C24</f>
        <v>0</v>
      </c>
    </row>
    <row r="25" spans="1:7" x14ac:dyDescent="0.25">
      <c r="A25">
        <f>'Instrument Data'!A25</f>
        <v>0</v>
      </c>
      <c r="B25">
        <f>'Instrument Data'!B25</f>
        <v>0</v>
      </c>
      <c r="C25" s="11">
        <f>'Instrument Data'!I25*'Sample Prep Variables'!$F25/1000/'Sample Prep Variables'!$C25</f>
        <v>0</v>
      </c>
      <c r="D25" s="11">
        <f>'Instrument Data'!J25*'Sample Prep Variables'!$F25/1000/'Sample Prep Variables'!$C25</f>
        <v>0</v>
      </c>
      <c r="E25" s="11">
        <f>'Instrument Data'!K25*'Sample Prep Variables'!$F25/1000/'Sample Prep Variables'!$C25</f>
        <v>0</v>
      </c>
      <c r="F25" s="11">
        <f>'Instrument Data'!L25*'Sample Prep Variables'!$F25/1000/'Sample Prep Variables'!$C25</f>
        <v>0</v>
      </c>
      <c r="G25" s="11">
        <f>'Instrument Data'!M25*'Sample Prep Variables'!$F25/1000/'Sample Prep Variables'!$C25</f>
        <v>0</v>
      </c>
    </row>
    <row r="26" spans="1:7" x14ac:dyDescent="0.25">
      <c r="A26">
        <f>'Instrument Data'!A26</f>
        <v>0</v>
      </c>
      <c r="B26">
        <f>'Instrument Data'!B26</f>
        <v>0</v>
      </c>
      <c r="C26" s="11">
        <f>'Instrument Data'!I26*'Sample Prep Variables'!$F26/1000/'Sample Prep Variables'!$C26</f>
        <v>0</v>
      </c>
      <c r="D26" s="11">
        <f>'Instrument Data'!J26*'Sample Prep Variables'!$F26/1000/'Sample Prep Variables'!$C26</f>
        <v>0</v>
      </c>
      <c r="E26" s="11">
        <f>'Instrument Data'!K26*'Sample Prep Variables'!$F26/1000/'Sample Prep Variables'!$C26</f>
        <v>0</v>
      </c>
      <c r="F26" s="11">
        <f>'Instrument Data'!L26*'Sample Prep Variables'!$F26/1000/'Sample Prep Variables'!$C26</f>
        <v>0</v>
      </c>
      <c r="G26" s="11">
        <f>'Instrument Data'!M26*'Sample Prep Variables'!$F26/1000/'Sample Prep Variables'!$C26</f>
        <v>0</v>
      </c>
    </row>
    <row r="27" spans="1:7" x14ac:dyDescent="0.25">
      <c r="A27">
        <f>'Instrument Data'!A27</f>
        <v>0</v>
      </c>
      <c r="B27">
        <f>'Instrument Data'!B27</f>
        <v>0</v>
      </c>
      <c r="C27" s="11">
        <f>'Instrument Data'!I27*'Sample Prep Variables'!$F27/1000/'Sample Prep Variables'!$C27</f>
        <v>0</v>
      </c>
      <c r="D27" s="11">
        <f>'Instrument Data'!J27*'Sample Prep Variables'!$F27/1000/'Sample Prep Variables'!$C27</f>
        <v>0</v>
      </c>
      <c r="E27" s="11">
        <f>'Instrument Data'!K27*'Sample Prep Variables'!$F27/1000/'Sample Prep Variables'!$C27</f>
        <v>0</v>
      </c>
      <c r="F27" s="11">
        <f>'Instrument Data'!L27*'Sample Prep Variables'!$F27/1000/'Sample Prep Variables'!$C27</f>
        <v>0</v>
      </c>
      <c r="G27" s="11">
        <f>'Instrument Data'!M27*'Sample Prep Variables'!$F27/1000/'Sample Prep Variables'!$C27</f>
        <v>0</v>
      </c>
    </row>
    <row r="28" spans="1:7" x14ac:dyDescent="0.25">
      <c r="A28">
        <f>'Instrument Data'!A28</f>
        <v>0</v>
      </c>
      <c r="B28">
        <f>'Instrument Data'!B28</f>
        <v>0</v>
      </c>
      <c r="C28" s="11">
        <f>'Instrument Data'!I28*'Sample Prep Variables'!$F28/1000/'Sample Prep Variables'!$C28</f>
        <v>0</v>
      </c>
      <c r="D28" s="11">
        <f>'Instrument Data'!J28*'Sample Prep Variables'!$F28/1000/'Sample Prep Variables'!$C28</f>
        <v>0</v>
      </c>
      <c r="E28" s="11">
        <f>'Instrument Data'!K28*'Sample Prep Variables'!$F28/1000/'Sample Prep Variables'!$C28</f>
        <v>0</v>
      </c>
      <c r="F28" s="11">
        <f>'Instrument Data'!L28*'Sample Prep Variables'!$F28/1000/'Sample Prep Variables'!$C28</f>
        <v>0</v>
      </c>
      <c r="G28" s="11">
        <f>'Instrument Data'!M28*'Sample Prep Variables'!$F28/1000/'Sample Prep Variables'!$C28</f>
        <v>0</v>
      </c>
    </row>
    <row r="29" spans="1:7" x14ac:dyDescent="0.25">
      <c r="A29">
        <f>'Instrument Data'!A29</f>
        <v>0</v>
      </c>
      <c r="B29">
        <f>'Instrument Data'!B29</f>
        <v>0</v>
      </c>
      <c r="C29" s="11">
        <f>'Instrument Data'!I29*'Sample Prep Variables'!$F29/1000/'Sample Prep Variables'!$C29</f>
        <v>0</v>
      </c>
      <c r="D29" s="11">
        <f>'Instrument Data'!J29*'Sample Prep Variables'!$F29/1000/'Sample Prep Variables'!$C29</f>
        <v>0</v>
      </c>
      <c r="E29" s="11">
        <f>'Instrument Data'!K29*'Sample Prep Variables'!$F29/1000/'Sample Prep Variables'!$C29</f>
        <v>0</v>
      </c>
      <c r="F29" s="11">
        <f>'Instrument Data'!L29*'Sample Prep Variables'!$F29/1000/'Sample Prep Variables'!$C29</f>
        <v>0</v>
      </c>
      <c r="G29" s="11">
        <f>'Instrument Data'!M29*'Sample Prep Variables'!$F29/1000/'Sample Prep Variables'!$C29</f>
        <v>0</v>
      </c>
    </row>
    <row r="30" spans="1:7" x14ac:dyDescent="0.25">
      <c r="A30">
        <f>'Instrument Data'!A30</f>
        <v>0</v>
      </c>
      <c r="B30">
        <f>'Instrument Data'!B30</f>
        <v>0</v>
      </c>
      <c r="C30" s="11">
        <f>'Instrument Data'!I30*'Sample Prep Variables'!$F30/1000/'Sample Prep Variables'!$C30</f>
        <v>0</v>
      </c>
      <c r="D30" s="11">
        <f>'Instrument Data'!J30*'Sample Prep Variables'!$F30/1000/'Sample Prep Variables'!$C30</f>
        <v>0</v>
      </c>
      <c r="E30" s="11">
        <f>'Instrument Data'!K30*'Sample Prep Variables'!$F30/1000/'Sample Prep Variables'!$C30</f>
        <v>0</v>
      </c>
      <c r="F30" s="11">
        <f>'Instrument Data'!L30*'Sample Prep Variables'!$F30/1000/'Sample Prep Variables'!$C30</f>
        <v>0</v>
      </c>
      <c r="G30" s="11">
        <f>'Instrument Data'!M30*'Sample Prep Variables'!$F30/1000/'Sample Prep Variables'!$C30</f>
        <v>0</v>
      </c>
    </row>
    <row r="31" spans="1:7" x14ac:dyDescent="0.25">
      <c r="A31">
        <f>'Instrument Data'!A31</f>
        <v>0</v>
      </c>
      <c r="B31">
        <f>'Instrument Data'!B31</f>
        <v>0</v>
      </c>
      <c r="C31" s="11">
        <f>'Instrument Data'!I31*'Sample Prep Variables'!$F31/1000/'Sample Prep Variables'!$C31</f>
        <v>0</v>
      </c>
      <c r="D31" s="11">
        <f>'Instrument Data'!J31*'Sample Prep Variables'!$F31/1000/'Sample Prep Variables'!$C31</f>
        <v>0</v>
      </c>
      <c r="E31" s="11">
        <f>'Instrument Data'!K31*'Sample Prep Variables'!$F31/1000/'Sample Prep Variables'!$C31</f>
        <v>0</v>
      </c>
      <c r="F31" s="11">
        <f>'Instrument Data'!L31*'Sample Prep Variables'!$F31/1000/'Sample Prep Variables'!$C31</f>
        <v>0</v>
      </c>
      <c r="G31" s="11">
        <f>'Instrument Data'!M31*'Sample Prep Variables'!$F31/1000/'Sample Prep Variables'!$C31</f>
        <v>0</v>
      </c>
    </row>
    <row r="32" spans="1:7" x14ac:dyDescent="0.25">
      <c r="A32">
        <f>'Instrument Data'!A32</f>
        <v>0</v>
      </c>
      <c r="B32">
        <f>'Instrument Data'!B32</f>
        <v>0</v>
      </c>
      <c r="C32" s="11">
        <f>'Instrument Data'!I32*'Sample Prep Variables'!$F32/1000/'Sample Prep Variables'!$C32</f>
        <v>0</v>
      </c>
      <c r="D32" s="11">
        <f>'Instrument Data'!J32*'Sample Prep Variables'!$F32/1000/'Sample Prep Variables'!$C32</f>
        <v>0</v>
      </c>
      <c r="E32" s="11">
        <f>'Instrument Data'!K32*'Sample Prep Variables'!$F32/1000/'Sample Prep Variables'!$C32</f>
        <v>0</v>
      </c>
      <c r="F32" s="11">
        <f>'Instrument Data'!L32*'Sample Prep Variables'!$F32/1000/'Sample Prep Variables'!$C32</f>
        <v>0</v>
      </c>
      <c r="G32" s="11">
        <f>'Instrument Data'!M32*'Sample Prep Variables'!$F32/1000/'Sample Prep Variables'!$C32</f>
        <v>0</v>
      </c>
    </row>
    <row r="33" spans="1:7" x14ac:dyDescent="0.25">
      <c r="A33">
        <f>'Instrument Data'!A33</f>
        <v>0</v>
      </c>
      <c r="B33">
        <f>'Instrument Data'!B33</f>
        <v>0</v>
      </c>
      <c r="C33" s="11">
        <f>'Instrument Data'!I33*'Sample Prep Variables'!$F33/1000/'Sample Prep Variables'!$C33</f>
        <v>0</v>
      </c>
      <c r="D33" s="11">
        <f>'Instrument Data'!J33*'Sample Prep Variables'!$F33/1000/'Sample Prep Variables'!$C33</f>
        <v>0</v>
      </c>
      <c r="E33" s="11">
        <f>'Instrument Data'!K33*'Sample Prep Variables'!$F33/1000/'Sample Prep Variables'!$C33</f>
        <v>0</v>
      </c>
      <c r="F33" s="11">
        <f>'Instrument Data'!L33*'Sample Prep Variables'!$F33/1000/'Sample Prep Variables'!$C33</f>
        <v>0</v>
      </c>
      <c r="G33" s="11">
        <f>'Instrument Data'!M33*'Sample Prep Variables'!$F33/1000/'Sample Prep Variables'!$C33</f>
        <v>0</v>
      </c>
    </row>
    <row r="34" spans="1:7" x14ac:dyDescent="0.25">
      <c r="A34">
        <f>'Instrument Data'!A34</f>
        <v>0</v>
      </c>
      <c r="B34">
        <f>'Instrument Data'!B34</f>
        <v>0</v>
      </c>
      <c r="C34" s="11">
        <f>'Instrument Data'!I34*'Sample Prep Variables'!$F34/1000/'Sample Prep Variables'!$C34</f>
        <v>0</v>
      </c>
      <c r="D34" s="11">
        <f>'Instrument Data'!J34*'Sample Prep Variables'!$F34/1000/'Sample Prep Variables'!$C34</f>
        <v>0</v>
      </c>
      <c r="E34" s="11">
        <f>'Instrument Data'!K34*'Sample Prep Variables'!$F34/1000/'Sample Prep Variables'!$C34</f>
        <v>0</v>
      </c>
      <c r="F34" s="11">
        <f>'Instrument Data'!L34*'Sample Prep Variables'!$F34/1000/'Sample Prep Variables'!$C34</f>
        <v>0</v>
      </c>
      <c r="G34" s="11">
        <f>'Instrument Data'!M34*'Sample Prep Variables'!$F34/1000/'Sample Prep Variables'!$C34</f>
        <v>0</v>
      </c>
    </row>
    <row r="35" spans="1:7" x14ac:dyDescent="0.25">
      <c r="A35">
        <f>'Instrument Data'!A35</f>
        <v>0</v>
      </c>
      <c r="B35">
        <f>'Instrument Data'!B35</f>
        <v>0</v>
      </c>
      <c r="C35" s="11">
        <f>'Instrument Data'!I35*'Sample Prep Variables'!$F35/1000/'Sample Prep Variables'!$C35</f>
        <v>0</v>
      </c>
      <c r="D35" s="11">
        <f>'Instrument Data'!J35*'Sample Prep Variables'!$F35/1000/'Sample Prep Variables'!$C35</f>
        <v>0</v>
      </c>
      <c r="E35" s="11">
        <f>'Instrument Data'!K35*'Sample Prep Variables'!$F35/1000/'Sample Prep Variables'!$C35</f>
        <v>0</v>
      </c>
      <c r="F35" s="11">
        <f>'Instrument Data'!L35*'Sample Prep Variables'!$F35/1000/'Sample Prep Variables'!$C35</f>
        <v>0</v>
      </c>
      <c r="G35" s="11">
        <f>'Instrument Data'!M35*'Sample Prep Variables'!$F35/1000/'Sample Prep Variables'!$C35</f>
        <v>0</v>
      </c>
    </row>
    <row r="36" spans="1:7" x14ac:dyDescent="0.25">
      <c r="A36">
        <f>'Instrument Data'!A36</f>
        <v>0</v>
      </c>
      <c r="B36">
        <f>'Instrument Data'!B36</f>
        <v>0</v>
      </c>
      <c r="C36" s="11">
        <f>'Instrument Data'!I36*'Sample Prep Variables'!$F36/1000/'Sample Prep Variables'!$C36</f>
        <v>0</v>
      </c>
      <c r="D36" s="11">
        <f>'Instrument Data'!J36*'Sample Prep Variables'!$F36/1000/'Sample Prep Variables'!$C36</f>
        <v>0</v>
      </c>
      <c r="E36" s="11">
        <f>'Instrument Data'!K36*'Sample Prep Variables'!$F36/1000/'Sample Prep Variables'!$C36</f>
        <v>0</v>
      </c>
      <c r="F36" s="11">
        <f>'Instrument Data'!L36*'Sample Prep Variables'!$F36/1000/'Sample Prep Variables'!$C36</f>
        <v>0</v>
      </c>
      <c r="G36" s="11">
        <f>'Instrument Data'!M36*'Sample Prep Variables'!$F36/1000/'Sample Prep Variables'!$C36</f>
        <v>0</v>
      </c>
    </row>
    <row r="37" spans="1:7" x14ac:dyDescent="0.25">
      <c r="A37">
        <f>'Instrument Data'!A37</f>
        <v>0</v>
      </c>
      <c r="B37">
        <f>'Instrument Data'!B37</f>
        <v>0</v>
      </c>
      <c r="C37" s="11">
        <f>'Instrument Data'!I37*'Sample Prep Variables'!$F37/1000/'Sample Prep Variables'!$C37</f>
        <v>0</v>
      </c>
      <c r="D37" s="11">
        <f>'Instrument Data'!J37*'Sample Prep Variables'!$F37/1000/'Sample Prep Variables'!$C37</f>
        <v>0</v>
      </c>
      <c r="E37" s="11">
        <f>'Instrument Data'!K37*'Sample Prep Variables'!$F37/1000/'Sample Prep Variables'!$C37</f>
        <v>0</v>
      </c>
      <c r="F37" s="11">
        <f>'Instrument Data'!L37*'Sample Prep Variables'!$F37/1000/'Sample Prep Variables'!$C37</f>
        <v>0</v>
      </c>
      <c r="G37" s="11">
        <f>'Instrument Data'!M37*'Sample Prep Variables'!$F37/1000/'Sample Prep Variables'!$C37</f>
        <v>0</v>
      </c>
    </row>
    <row r="38" spans="1:7" x14ac:dyDescent="0.25">
      <c r="A38">
        <f>'Instrument Data'!A38</f>
        <v>0</v>
      </c>
      <c r="B38">
        <f>'Instrument Data'!B38</f>
        <v>0</v>
      </c>
      <c r="C38" s="11">
        <f>'Instrument Data'!I38*'Sample Prep Variables'!$F38/1000/'Sample Prep Variables'!$C38</f>
        <v>0</v>
      </c>
      <c r="D38" s="11">
        <f>'Instrument Data'!J38*'Sample Prep Variables'!$F38/1000/'Sample Prep Variables'!$C38</f>
        <v>0</v>
      </c>
      <c r="E38" s="11">
        <f>'Instrument Data'!K38*'Sample Prep Variables'!$F38/1000/'Sample Prep Variables'!$C38</f>
        <v>0</v>
      </c>
      <c r="F38" s="11">
        <f>'Instrument Data'!L38*'Sample Prep Variables'!$F38/1000/'Sample Prep Variables'!$C38</f>
        <v>0</v>
      </c>
      <c r="G38" s="11">
        <f>'Instrument Data'!M38*'Sample Prep Variables'!$F38/1000/'Sample Prep Variables'!$C38</f>
        <v>0</v>
      </c>
    </row>
    <row r="39" spans="1:7" x14ac:dyDescent="0.25">
      <c r="A39">
        <f>'Instrument Data'!A39</f>
        <v>0</v>
      </c>
      <c r="B39">
        <f>'Instrument Data'!B39</f>
        <v>0</v>
      </c>
      <c r="C39" s="11">
        <f>'Instrument Data'!I39*'Sample Prep Variables'!$F39/1000/'Sample Prep Variables'!$C39</f>
        <v>0</v>
      </c>
      <c r="D39" s="11">
        <f>'Instrument Data'!J39*'Sample Prep Variables'!$F39/1000/'Sample Prep Variables'!$C39</f>
        <v>0</v>
      </c>
      <c r="E39" s="11">
        <f>'Instrument Data'!K39*'Sample Prep Variables'!$F39/1000/'Sample Prep Variables'!$C39</f>
        <v>0</v>
      </c>
      <c r="F39" s="11">
        <f>'Instrument Data'!L39*'Sample Prep Variables'!$F39/1000/'Sample Prep Variables'!$C39</f>
        <v>0</v>
      </c>
      <c r="G39" s="11">
        <f>'Instrument Data'!M39*'Sample Prep Variables'!$F39/1000/'Sample Prep Variables'!$C39</f>
        <v>0</v>
      </c>
    </row>
    <row r="40" spans="1:7" x14ac:dyDescent="0.25">
      <c r="A40">
        <f>'Instrument Data'!A40</f>
        <v>0</v>
      </c>
      <c r="B40">
        <f>'Instrument Data'!B40</f>
        <v>0</v>
      </c>
      <c r="C40" s="11">
        <f>'Instrument Data'!I40*'Sample Prep Variables'!$F40/1000/'Sample Prep Variables'!$C40</f>
        <v>0</v>
      </c>
      <c r="D40" s="11">
        <f>'Instrument Data'!J40*'Sample Prep Variables'!$F40/1000/'Sample Prep Variables'!$C40</f>
        <v>0</v>
      </c>
      <c r="E40" s="11">
        <f>'Instrument Data'!K40*'Sample Prep Variables'!$F40/1000/'Sample Prep Variables'!$C40</f>
        <v>0</v>
      </c>
      <c r="F40" s="11">
        <f>'Instrument Data'!L40*'Sample Prep Variables'!$F40/1000/'Sample Prep Variables'!$C40</f>
        <v>0</v>
      </c>
      <c r="G40" s="11">
        <f>'Instrument Data'!M40*'Sample Prep Variables'!$F40/1000/'Sample Prep Variables'!$C40</f>
        <v>0</v>
      </c>
    </row>
    <row r="41" spans="1:7" x14ac:dyDescent="0.25">
      <c r="A41">
        <f>'Instrument Data'!A41</f>
        <v>0</v>
      </c>
      <c r="B41">
        <f>'Instrument Data'!B41</f>
        <v>0</v>
      </c>
      <c r="C41" s="11">
        <f>'Instrument Data'!I41*'Sample Prep Variables'!$F41/1000/'Sample Prep Variables'!$C41</f>
        <v>0</v>
      </c>
      <c r="D41" s="11">
        <f>'Instrument Data'!J41*'Sample Prep Variables'!$F41/1000/'Sample Prep Variables'!$C41</f>
        <v>0</v>
      </c>
      <c r="E41" s="11">
        <f>'Instrument Data'!K41*'Sample Prep Variables'!$F41/1000/'Sample Prep Variables'!$C41</f>
        <v>0</v>
      </c>
      <c r="F41" s="11">
        <f>'Instrument Data'!L41*'Sample Prep Variables'!$F41/1000/'Sample Prep Variables'!$C41</f>
        <v>0</v>
      </c>
      <c r="G41" s="11">
        <f>'Instrument Data'!M41*'Sample Prep Variables'!$F41/1000/'Sample Prep Variables'!$C41</f>
        <v>0</v>
      </c>
    </row>
    <row r="42" spans="1:7" x14ac:dyDescent="0.25">
      <c r="A42">
        <f>'Instrument Data'!A42</f>
        <v>0</v>
      </c>
      <c r="B42">
        <f>'Instrument Data'!B42</f>
        <v>0</v>
      </c>
      <c r="C42" s="11">
        <f>'Instrument Data'!I42*'Sample Prep Variables'!$F42/1000/'Sample Prep Variables'!$C42</f>
        <v>0</v>
      </c>
      <c r="D42" s="11">
        <f>'Instrument Data'!J42*'Sample Prep Variables'!$F42/1000/'Sample Prep Variables'!$C42</f>
        <v>0</v>
      </c>
      <c r="E42" s="11">
        <f>'Instrument Data'!K42*'Sample Prep Variables'!$F42/1000/'Sample Prep Variables'!$C42</f>
        <v>0</v>
      </c>
      <c r="F42" s="11">
        <f>'Instrument Data'!L42*'Sample Prep Variables'!$F42/1000/'Sample Prep Variables'!$C42</f>
        <v>0</v>
      </c>
      <c r="G42" s="11">
        <f>'Instrument Data'!M42*'Sample Prep Variables'!$F42/1000/'Sample Prep Variables'!$C42</f>
        <v>0</v>
      </c>
    </row>
    <row r="43" spans="1:7" x14ac:dyDescent="0.25">
      <c r="A43">
        <f>'Instrument Data'!A43</f>
        <v>0</v>
      </c>
      <c r="B43">
        <f>'Instrument Data'!B43</f>
        <v>0</v>
      </c>
      <c r="C43" s="11">
        <f>'Instrument Data'!I43*'Sample Prep Variables'!$F43/1000/'Sample Prep Variables'!$C43</f>
        <v>0</v>
      </c>
      <c r="D43" s="11">
        <f>'Instrument Data'!J43*'Sample Prep Variables'!$F43/1000/'Sample Prep Variables'!$C43</f>
        <v>0</v>
      </c>
      <c r="E43" s="11">
        <f>'Instrument Data'!K43*'Sample Prep Variables'!$F43/1000/'Sample Prep Variables'!$C43</f>
        <v>0</v>
      </c>
      <c r="F43" s="11">
        <f>'Instrument Data'!L43*'Sample Prep Variables'!$F43/1000/'Sample Prep Variables'!$C43</f>
        <v>0</v>
      </c>
      <c r="G43" s="11">
        <f>'Instrument Data'!M43*'Sample Prep Variables'!$F43/1000/'Sample Prep Variables'!$C43</f>
        <v>0</v>
      </c>
    </row>
    <row r="44" spans="1:7" x14ac:dyDescent="0.25">
      <c r="A44">
        <f>'Instrument Data'!A44</f>
        <v>0</v>
      </c>
      <c r="B44">
        <f>'Instrument Data'!B44</f>
        <v>0</v>
      </c>
      <c r="C44" s="11">
        <f>'Instrument Data'!I44*'Sample Prep Variables'!$F44/1000/'Sample Prep Variables'!$C44</f>
        <v>0</v>
      </c>
      <c r="D44" s="11">
        <f>'Instrument Data'!J44*'Sample Prep Variables'!$F44/1000/'Sample Prep Variables'!$C44</f>
        <v>0</v>
      </c>
      <c r="E44" s="11">
        <f>'Instrument Data'!K44*'Sample Prep Variables'!$F44/1000/'Sample Prep Variables'!$C44</f>
        <v>0</v>
      </c>
      <c r="F44" s="11">
        <f>'Instrument Data'!L44*'Sample Prep Variables'!$F44/1000/'Sample Prep Variables'!$C44</f>
        <v>0</v>
      </c>
      <c r="G44" s="11">
        <f>'Instrument Data'!M44*'Sample Prep Variables'!$F44/1000/'Sample Prep Variables'!$C44</f>
        <v>0</v>
      </c>
    </row>
    <row r="45" spans="1:7" x14ac:dyDescent="0.25">
      <c r="A45">
        <f>'Instrument Data'!A45</f>
        <v>0</v>
      </c>
      <c r="B45">
        <f>'Instrument Data'!B45</f>
        <v>0</v>
      </c>
      <c r="C45" s="11">
        <f>'Instrument Data'!I45*'Sample Prep Variables'!$F45/1000/'Sample Prep Variables'!$C45</f>
        <v>0</v>
      </c>
      <c r="D45" s="11">
        <f>'Instrument Data'!J45*'Sample Prep Variables'!$F45/1000/'Sample Prep Variables'!$C45</f>
        <v>0</v>
      </c>
      <c r="E45" s="11">
        <f>'Instrument Data'!K45*'Sample Prep Variables'!$F45/1000/'Sample Prep Variables'!$C45</f>
        <v>0</v>
      </c>
      <c r="F45" s="11">
        <f>'Instrument Data'!L45*'Sample Prep Variables'!$F45/1000/'Sample Prep Variables'!$C45</f>
        <v>0</v>
      </c>
      <c r="G45" s="11">
        <f>'Instrument Data'!M45*'Sample Prep Variables'!$F45/1000/'Sample Prep Variables'!$C45</f>
        <v>0</v>
      </c>
    </row>
    <row r="46" spans="1:7" x14ac:dyDescent="0.25">
      <c r="A46">
        <f>'Instrument Data'!A46</f>
        <v>0</v>
      </c>
      <c r="B46">
        <f>'Instrument Data'!B46</f>
        <v>0</v>
      </c>
      <c r="C46" s="11">
        <f>'Instrument Data'!I46*'Sample Prep Variables'!$F46/1000/'Sample Prep Variables'!$C46</f>
        <v>0</v>
      </c>
      <c r="D46" s="11">
        <f>'Instrument Data'!J46*'Sample Prep Variables'!$F46/1000/'Sample Prep Variables'!$C46</f>
        <v>0</v>
      </c>
      <c r="E46" s="11">
        <f>'Instrument Data'!K46*'Sample Prep Variables'!$F46/1000/'Sample Prep Variables'!$C46</f>
        <v>0</v>
      </c>
      <c r="F46" s="11">
        <f>'Instrument Data'!L46*'Sample Prep Variables'!$F46/1000/'Sample Prep Variables'!$C46</f>
        <v>0</v>
      </c>
      <c r="G46" s="11">
        <f>'Instrument Data'!M46*'Sample Prep Variables'!$F46/1000/'Sample Prep Variables'!$C46</f>
        <v>0</v>
      </c>
    </row>
    <row r="47" spans="1:7" x14ac:dyDescent="0.25">
      <c r="A47">
        <f>'Instrument Data'!A47</f>
        <v>0</v>
      </c>
      <c r="B47">
        <f>'Instrument Data'!B47</f>
        <v>0</v>
      </c>
      <c r="C47" s="11">
        <f>'Instrument Data'!I47*'Sample Prep Variables'!$F47/1000/'Sample Prep Variables'!$C47</f>
        <v>0</v>
      </c>
      <c r="D47" s="11">
        <f>'Instrument Data'!J47*'Sample Prep Variables'!$F47/1000/'Sample Prep Variables'!$C47</f>
        <v>0</v>
      </c>
      <c r="E47" s="11">
        <f>'Instrument Data'!K47*'Sample Prep Variables'!$F47/1000/'Sample Prep Variables'!$C47</f>
        <v>0</v>
      </c>
      <c r="F47" s="11">
        <f>'Instrument Data'!L47*'Sample Prep Variables'!$F47/1000/'Sample Prep Variables'!$C47</f>
        <v>0</v>
      </c>
      <c r="G47" s="11">
        <f>'Instrument Data'!M47*'Sample Prep Variables'!$F47/1000/'Sample Prep Variables'!$C47</f>
        <v>0</v>
      </c>
    </row>
    <row r="48" spans="1:7" x14ac:dyDescent="0.25">
      <c r="A48">
        <f>'Instrument Data'!A48</f>
        <v>0</v>
      </c>
      <c r="B48">
        <f>'Instrument Data'!B48</f>
        <v>0</v>
      </c>
      <c r="C48" s="11">
        <f>'Instrument Data'!I48*'Sample Prep Variables'!$F48/1000/'Sample Prep Variables'!$C48</f>
        <v>0</v>
      </c>
      <c r="D48" s="11">
        <f>'Instrument Data'!J48*'Sample Prep Variables'!$F48/1000/'Sample Prep Variables'!$C48</f>
        <v>0</v>
      </c>
      <c r="E48" s="11">
        <f>'Instrument Data'!K48*'Sample Prep Variables'!$F48/1000/'Sample Prep Variables'!$C48</f>
        <v>0</v>
      </c>
      <c r="F48" s="11">
        <f>'Instrument Data'!L48*'Sample Prep Variables'!$F48/1000/'Sample Prep Variables'!$C48</f>
        <v>0</v>
      </c>
      <c r="G48" s="11">
        <f>'Instrument Data'!M48*'Sample Prep Variables'!$F48/1000/'Sample Prep Variables'!$C48</f>
        <v>0</v>
      </c>
    </row>
    <row r="49" spans="1:7" x14ac:dyDescent="0.25">
      <c r="A49">
        <f>'Instrument Data'!A49</f>
        <v>0</v>
      </c>
      <c r="B49">
        <f>'Instrument Data'!B49</f>
        <v>0</v>
      </c>
      <c r="C49" s="11">
        <f>'Instrument Data'!I49*'Sample Prep Variables'!$F49/1000/'Sample Prep Variables'!$C49</f>
        <v>0</v>
      </c>
      <c r="D49" s="11">
        <f>'Instrument Data'!J49*'Sample Prep Variables'!$F49/1000/'Sample Prep Variables'!$C49</f>
        <v>0</v>
      </c>
      <c r="E49" s="11">
        <f>'Instrument Data'!K49*'Sample Prep Variables'!$F49/1000/'Sample Prep Variables'!$C49</f>
        <v>0</v>
      </c>
      <c r="F49" s="11">
        <f>'Instrument Data'!L49*'Sample Prep Variables'!$F49/1000/'Sample Prep Variables'!$C49</f>
        <v>0</v>
      </c>
      <c r="G49" s="11">
        <f>'Instrument Data'!M49*'Sample Prep Variables'!$F49/1000/'Sample Prep Variables'!$C49</f>
        <v>0</v>
      </c>
    </row>
    <row r="50" spans="1:7" x14ac:dyDescent="0.25">
      <c r="A50">
        <f>'Instrument Data'!A50</f>
        <v>0</v>
      </c>
      <c r="B50">
        <f>'Instrument Data'!B50</f>
        <v>0</v>
      </c>
      <c r="C50" s="11">
        <f>'Instrument Data'!I50*'Sample Prep Variables'!$F50/1000/'Sample Prep Variables'!$C50</f>
        <v>0</v>
      </c>
      <c r="D50" s="11">
        <f>'Instrument Data'!J50*'Sample Prep Variables'!$F50/1000/'Sample Prep Variables'!$C50</f>
        <v>0</v>
      </c>
      <c r="E50" s="11">
        <f>'Instrument Data'!K50*'Sample Prep Variables'!$F50/1000/'Sample Prep Variables'!$C50</f>
        <v>0</v>
      </c>
      <c r="F50" s="11">
        <f>'Instrument Data'!L50*'Sample Prep Variables'!$F50/1000/'Sample Prep Variables'!$C50</f>
        <v>0</v>
      </c>
      <c r="G50" s="11">
        <f>'Instrument Data'!M50*'Sample Prep Variables'!$F50/1000/'Sample Prep Variables'!$C50</f>
        <v>0</v>
      </c>
    </row>
    <row r="51" spans="1:7" x14ac:dyDescent="0.25">
      <c r="A51">
        <f>'Instrument Data'!A51</f>
        <v>0</v>
      </c>
      <c r="B51">
        <f>'Instrument Data'!B51</f>
        <v>0</v>
      </c>
      <c r="C51" s="11">
        <f>'Instrument Data'!I51*'Sample Prep Variables'!$F51/1000/'Sample Prep Variables'!$C51</f>
        <v>0</v>
      </c>
      <c r="D51" s="11">
        <f>'Instrument Data'!J51*'Sample Prep Variables'!$F51/1000/'Sample Prep Variables'!$C51</f>
        <v>0</v>
      </c>
      <c r="E51" s="11">
        <f>'Instrument Data'!K51*'Sample Prep Variables'!$F51/1000/'Sample Prep Variables'!$C51</f>
        <v>0</v>
      </c>
      <c r="F51" s="11">
        <f>'Instrument Data'!L51*'Sample Prep Variables'!$F51/1000/'Sample Prep Variables'!$C51</f>
        <v>0</v>
      </c>
      <c r="G51" s="11">
        <f>'Instrument Data'!M51*'Sample Prep Variables'!$F51/1000/'Sample Prep Variables'!$C51</f>
        <v>0</v>
      </c>
    </row>
    <row r="52" spans="1:7" x14ac:dyDescent="0.25">
      <c r="A52">
        <f>'Instrument Data'!A52</f>
        <v>0</v>
      </c>
      <c r="B52">
        <f>'Instrument Data'!B52</f>
        <v>0</v>
      </c>
      <c r="C52" s="11">
        <f>'Instrument Data'!I52*'Sample Prep Variables'!$F52/1000/'Sample Prep Variables'!$C52</f>
        <v>0</v>
      </c>
      <c r="D52" s="11">
        <f>'Instrument Data'!J52*'Sample Prep Variables'!$F52/1000/'Sample Prep Variables'!$C52</f>
        <v>0</v>
      </c>
      <c r="E52" s="11">
        <f>'Instrument Data'!K52*'Sample Prep Variables'!$F52/1000/'Sample Prep Variables'!$C52</f>
        <v>0</v>
      </c>
      <c r="F52" s="11">
        <f>'Instrument Data'!L52*'Sample Prep Variables'!$F52/1000/'Sample Prep Variables'!$C52</f>
        <v>0</v>
      </c>
      <c r="G52" s="11">
        <f>'Instrument Data'!M52*'Sample Prep Variables'!$F52/1000/'Sample Prep Variables'!$C52</f>
        <v>0</v>
      </c>
    </row>
    <row r="53" spans="1:7" x14ac:dyDescent="0.25">
      <c r="A53">
        <f>'Instrument Data'!A53</f>
        <v>0</v>
      </c>
      <c r="B53">
        <f>'Instrument Data'!B53</f>
        <v>0</v>
      </c>
      <c r="C53" s="11">
        <f>'Instrument Data'!I53*'Sample Prep Variables'!$F53/1000/'Sample Prep Variables'!$C53</f>
        <v>0</v>
      </c>
      <c r="D53" s="11">
        <f>'Instrument Data'!J53*'Sample Prep Variables'!$F53/1000/'Sample Prep Variables'!$C53</f>
        <v>0</v>
      </c>
      <c r="E53" s="11">
        <f>'Instrument Data'!K53*'Sample Prep Variables'!$F53/1000/'Sample Prep Variables'!$C53</f>
        <v>0</v>
      </c>
      <c r="F53" s="11">
        <f>'Instrument Data'!L53*'Sample Prep Variables'!$F53/1000/'Sample Prep Variables'!$C53</f>
        <v>0</v>
      </c>
      <c r="G53" s="11">
        <f>'Instrument Data'!M53*'Sample Prep Variables'!$F53/1000/'Sample Prep Variables'!$C53</f>
        <v>0</v>
      </c>
    </row>
    <row r="54" spans="1:7" x14ac:dyDescent="0.25">
      <c r="C54" s="11"/>
      <c r="D54" s="11"/>
      <c r="E54" s="11"/>
      <c r="F54" s="11"/>
      <c r="G54" s="11"/>
    </row>
    <row r="55" spans="1:7" x14ac:dyDescent="0.25">
      <c r="C55" s="2"/>
      <c r="D55" s="2"/>
      <c r="E55" s="2"/>
      <c r="F55" s="2"/>
      <c r="G55" s="2"/>
    </row>
    <row r="56" spans="1:7" x14ac:dyDescent="0.25">
      <c r="C56" s="3"/>
      <c r="D56" s="3"/>
      <c r="E56" s="3"/>
      <c r="F56" s="3"/>
      <c r="G56" s="3"/>
    </row>
    <row r="58" spans="1:7" x14ac:dyDescent="0.25">
      <c r="B58" s="4"/>
    </row>
    <row r="59" spans="1:7" x14ac:dyDescent="0.25">
      <c r="B59" s="4"/>
    </row>
    <row r="60" spans="1:7" x14ac:dyDescent="0.25">
      <c r="B60" s="4"/>
    </row>
    <row r="61" spans="1:7" x14ac:dyDescent="0.25">
      <c r="B61" s="4"/>
    </row>
    <row r="62" spans="1:7" x14ac:dyDescent="0.25">
      <c r="B62" s="4"/>
    </row>
    <row r="63" spans="1:7" x14ac:dyDescent="0.25">
      <c r="B63" s="4"/>
    </row>
    <row r="64" spans="1:7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mergeCells count="3">
    <mergeCell ref="A5:A6"/>
    <mergeCell ref="B5:B6"/>
    <mergeCell ref="C5:G5"/>
  </mergeCells>
  <conditionalFormatting sqref="A7:B54">
    <cfRule type="expression" dxfId="1" priority="3">
      <formula>MOD(ROW(),2)=1</formula>
    </cfRule>
  </conditionalFormatting>
  <conditionalFormatting sqref="C7:G54"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Instrument Data</vt:lpstr>
      <vt:lpstr>QC Samples</vt:lpstr>
      <vt:lpstr>Sample Prep Variables</vt:lpstr>
      <vt:lpstr>Final Reporting Results</vt:lpstr>
      <vt:lpstr>ug per g LOQ's</vt:lpstr>
      <vt:lpstr>ug per g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Powers</dc:creator>
  <cp:lastModifiedBy>ST AR</cp:lastModifiedBy>
  <dcterms:created xsi:type="dcterms:W3CDTF">2020-08-21T16:04:47Z</dcterms:created>
  <dcterms:modified xsi:type="dcterms:W3CDTF">2020-10-01T18:29:26Z</dcterms:modified>
</cp:coreProperties>
</file>