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PHYS3116\PHYS3116-Ethan-Slava\Option 1\"/>
    </mc:Choice>
  </mc:AlternateContent>
  <xr:revisionPtr revIDLastSave="0" documentId="8_{E1A95CD8-10E0-4865-82AA-76E92BAFC9C5}" xr6:coauthVersionLast="47" xr6:coauthVersionMax="47" xr10:uidLastSave="{00000000-0000-0000-0000-000000000000}"/>
  <bookViews>
    <workbookView xWindow="-120" yWindow="-120" windowWidth="29040" windowHeight="15840" xr2:uid="{7C147C56-9229-4D27-80CB-311204D26119}"/>
  </bookViews>
  <sheets>
    <sheet name="vandenBerg_table2_Rev01" sheetId="1" r:id="rId1"/>
  </sheets>
  <calcPr calcId="0"/>
</workbook>
</file>

<file path=xl/calcChain.xml><?xml version="1.0" encoding="utf-8"?>
<calcChain xmlns="http://schemas.openxmlformats.org/spreadsheetml/2006/main">
  <c r="R59" i="1" l="1"/>
  <c r="Q59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3" i="1"/>
</calcChain>
</file>

<file path=xl/sharedStrings.xml><?xml version="1.0" encoding="utf-8"?>
<sst xmlns="http://schemas.openxmlformats.org/spreadsheetml/2006/main" count="183" uniqueCount="72">
  <si>
    <t>#NGC</t>
  </si>
  <si>
    <t>Name</t>
  </si>
  <si>
    <t>FeH</t>
  </si>
  <si>
    <t>Age</t>
  </si>
  <si>
    <t>Age_err</t>
  </si>
  <si>
    <t>Method</t>
  </si>
  <si>
    <t>Figs</t>
  </si>
  <si>
    <t>Range</t>
  </si>
  <si>
    <t>HBtype</t>
  </si>
  <si>
    <t>R_G</t>
  </si>
  <si>
    <t>M_V</t>
  </si>
  <si>
    <t>v_e0</t>
  </si>
  <si>
    <t>log_sigma_0</t>
  </si>
  <si>
    <t>47Tuc</t>
  </si>
  <si>
    <t>V</t>
  </si>
  <si>
    <t>11.50â€“11.75</t>
  </si>
  <si>
    <t>XXXX</t>
  </si>
  <si>
    <t>H</t>
  </si>
  <si>
    <t>10.75â€“11.00</t>
  </si>
  <si>
    <t>10.75â€“11.25</t>
  </si>
  <si>
    <t>11.00â€“11.25</t>
  </si>
  <si>
    <t>A</t>
  </si>
  <si>
    <t>11.25â€“11.75</t>
  </si>
  <si>
    <t>12.25â€“12.50</t>
  </si>
  <si>
    <t>M68</t>
  </si>
  <si>
    <t>M53</t>
  </si>
  <si>
    <t>M3</t>
  </si>
  <si>
    <t>11.75â€“12.25</t>
  </si>
  <si>
    <t>M5</t>
  </si>
  <si>
    <t>10.50â€“10.75</t>
  </si>
  <si>
    <t>M4</t>
  </si>
  <si>
    <t>11.25â€“11.50</t>
  </si>
  <si>
    <t>M107</t>
  </si>
  <si>
    <t>M13</t>
  </si>
  <si>
    <t>20-22</t>
  </si>
  <si>
    <t>M12</t>
  </si>
  <si>
    <t>24-26</t>
  </si>
  <si>
    <t>M10</t>
  </si>
  <si>
    <t>M92</t>
  </si>
  <si>
    <t>12.75â€“13.25</t>
  </si>
  <si>
    <t>10.50â€“11.00</t>
  </si>
  <si>
    <t>12.25â€“12.75</t>
  </si>
  <si>
    <t>M69</t>
  </si>
  <si>
    <t>M22</t>
  </si>
  <si>
    <t>M70</t>
  </si>
  <si>
    <t>30-32</t>
  </si>
  <si>
    <t>M54</t>
  </si>
  <si>
    <t>M56</t>
  </si>
  <si>
    <t>M55</t>
  </si>
  <si>
    <t>M71</t>
  </si>
  <si>
    <t>11.50â€“12.00</t>
  </si>
  <si>
    <t>M72</t>
  </si>
  <si>
    <t>M15</t>
  </si>
  <si>
    <t>12.50â€“12.75</t>
  </si>
  <si>
    <t>M2</t>
  </si>
  <si>
    <t>M30</t>
  </si>
  <si>
    <t>12.75â€“13.00</t>
  </si>
  <si>
    <t>Arp21</t>
  </si>
  <si>
    <t>Pal12</t>
  </si>
  <si>
    <t>Ter8</t>
  </si>
  <si>
    <t>Galactocentric distance</t>
  </si>
  <si>
    <t>kpc</t>
  </si>
  <si>
    <t>p.48</t>
  </si>
  <si>
    <t>Central escape velocity</t>
  </si>
  <si>
    <t>Absolute integrated visual magnitude</t>
  </si>
  <si>
    <t>km/s</t>
  </si>
  <si>
    <t>p.49</t>
  </si>
  <si>
    <t>Common logarithm of surface density of stars at the cluster center</t>
  </si>
  <si>
    <r>
      <t>M</t>
    </r>
    <r>
      <rPr>
        <sz val="11"/>
        <color theme="1"/>
        <rFont val="Aptos Narrow"/>
        <family val="2"/>
      </rPr>
      <t>ͼ</t>
    </r>
    <r>
      <rPr>
        <sz val="11"/>
        <color theme="1"/>
        <rFont val="Aptos Narrow"/>
        <family val="2"/>
        <scheme val="minor"/>
      </rPr>
      <t>/ pc</t>
    </r>
    <r>
      <rPr>
        <vertAlign val="superscript"/>
        <sz val="11"/>
        <color theme="1"/>
        <rFont val="Aptos Narrow"/>
        <family val="2"/>
        <scheme val="minor"/>
      </rPr>
      <t>2</t>
    </r>
  </si>
  <si>
    <t>(B - R)/(B+V+R)</t>
  </si>
  <si>
    <t>Mass</t>
  </si>
  <si>
    <t>Gyr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</si>
</sst>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vandenBerg_table2_Rev01!$P$3:$P$57</c:f>
              <c:numCache>
                <c:formatCode>General</c:formatCode>
                <c:ptCount val="55"/>
                <c:pt idx="0">
                  <c:v>11.75</c:v>
                </c:pt>
                <c:pt idx="1">
                  <c:v>11.5</c:v>
                </c:pt>
                <c:pt idx="2">
                  <c:v>10.75</c:v>
                </c:pt>
                <c:pt idx="3">
                  <c:v>10.75</c:v>
                </c:pt>
                <c:pt idx="4">
                  <c:v>11</c:v>
                </c:pt>
                <c:pt idx="5">
                  <c:v>11</c:v>
                </c:pt>
                <c:pt idx="6">
                  <c:v>11.5</c:v>
                </c:pt>
                <c:pt idx="7">
                  <c:v>12.25</c:v>
                </c:pt>
                <c:pt idx="8">
                  <c:v>12</c:v>
                </c:pt>
                <c:pt idx="9">
                  <c:v>12.5</c:v>
                </c:pt>
                <c:pt idx="10">
                  <c:v>12.25</c:v>
                </c:pt>
                <c:pt idx="11">
                  <c:v>12.25</c:v>
                </c:pt>
                <c:pt idx="12">
                  <c:v>11.75</c:v>
                </c:pt>
                <c:pt idx="13">
                  <c:v>12.5</c:v>
                </c:pt>
                <c:pt idx="14">
                  <c:v>12.5</c:v>
                </c:pt>
                <c:pt idx="15">
                  <c:v>11.5</c:v>
                </c:pt>
                <c:pt idx="16">
                  <c:v>10.75</c:v>
                </c:pt>
                <c:pt idx="17">
                  <c:v>12.25</c:v>
                </c:pt>
                <c:pt idx="18">
                  <c:v>12.25</c:v>
                </c:pt>
                <c:pt idx="19">
                  <c:v>11.5</c:v>
                </c:pt>
                <c:pt idx="20">
                  <c:v>12.75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11.75</c:v>
                </c:pt>
                <c:pt idx="25">
                  <c:v>11.25</c:v>
                </c:pt>
                <c:pt idx="26">
                  <c:v>12.75</c:v>
                </c:pt>
                <c:pt idx="27">
                  <c:v>10.75</c:v>
                </c:pt>
                <c:pt idx="28">
                  <c:v>12.5</c:v>
                </c:pt>
                <c:pt idx="29">
                  <c:v>11</c:v>
                </c:pt>
                <c:pt idx="30">
                  <c:v>13</c:v>
                </c:pt>
                <c:pt idx="31">
                  <c:v>10.75</c:v>
                </c:pt>
                <c:pt idx="32">
                  <c:v>12.75</c:v>
                </c:pt>
                <c:pt idx="33">
                  <c:v>12.5</c:v>
                </c:pt>
                <c:pt idx="34">
                  <c:v>11.75</c:v>
                </c:pt>
                <c:pt idx="35">
                  <c:v>11.25</c:v>
                </c:pt>
                <c:pt idx="36">
                  <c:v>11</c:v>
                </c:pt>
                <c:pt idx="37">
                  <c:v>11.25</c:v>
                </c:pt>
                <c:pt idx="38">
                  <c:v>12.5</c:v>
                </c:pt>
                <c:pt idx="39">
                  <c:v>12.75</c:v>
                </c:pt>
                <c:pt idx="40">
                  <c:v>11.75</c:v>
                </c:pt>
                <c:pt idx="41">
                  <c:v>12.5</c:v>
                </c:pt>
                <c:pt idx="42">
                  <c:v>12.5</c:v>
                </c:pt>
                <c:pt idx="43">
                  <c:v>12.5</c:v>
                </c:pt>
                <c:pt idx="44">
                  <c:v>12.75</c:v>
                </c:pt>
                <c:pt idx="45">
                  <c:v>13</c:v>
                </c:pt>
                <c:pt idx="46">
                  <c:v>11</c:v>
                </c:pt>
                <c:pt idx="47">
                  <c:v>11.75</c:v>
                </c:pt>
                <c:pt idx="48">
                  <c:v>11.5</c:v>
                </c:pt>
                <c:pt idx="49">
                  <c:v>12.75</c:v>
                </c:pt>
                <c:pt idx="50">
                  <c:v>11.75</c:v>
                </c:pt>
                <c:pt idx="51">
                  <c:v>13</c:v>
                </c:pt>
                <c:pt idx="52">
                  <c:v>12</c:v>
                </c:pt>
                <c:pt idx="53">
                  <c:v>9</c:v>
                </c:pt>
                <c:pt idx="54">
                  <c:v>13</c:v>
                </c:pt>
              </c:numCache>
            </c:numRef>
          </c:xVal>
          <c:yVal>
            <c:numRef>
              <c:f>vandenBerg_table2_Rev01!$Q$3:$Q$57</c:f>
              <c:numCache>
                <c:formatCode>0.00</c:formatCode>
                <c:ptCount val="55"/>
                <c:pt idx="0">
                  <c:v>6.4126808136783726</c:v>
                </c:pt>
                <c:pt idx="1">
                  <c:v>5.2199222189075298</c:v>
                </c:pt>
                <c:pt idx="2">
                  <c:v>6.3337817708075965</c:v>
                </c:pt>
                <c:pt idx="3">
                  <c:v>6.069390557788056</c:v>
                </c:pt>
                <c:pt idx="4">
                  <c:v>6.6412099704596992</c:v>
                </c:pt>
                <c:pt idx="5">
                  <c:v>6.7015801351301638</c:v>
                </c:pt>
                <c:pt idx="6">
                  <c:v>5.5160767110886129</c:v>
                </c:pt>
                <c:pt idx="7">
                  <c:v>5.7008784390939615</c:v>
                </c:pt>
                <c:pt idx="8">
                  <c:v>5.5302615579679228</c:v>
                </c:pt>
                <c:pt idx="9">
                  <c:v>5.7068660343369899</c:v>
                </c:pt>
                <c:pt idx="10">
                  <c:v>6.1539452119146549</c:v>
                </c:pt>
                <c:pt idx="11">
                  <c:v>5.0309729721500887</c:v>
                </c:pt>
                <c:pt idx="12">
                  <c:v>6.1580792878360269</c:v>
                </c:pt>
                <c:pt idx="13">
                  <c:v>6.2761337336736185</c:v>
                </c:pt>
                <c:pt idx="14">
                  <c:v>5.147072483869751</c:v>
                </c:pt>
                <c:pt idx="15">
                  <c:v>5.9946831146109023</c:v>
                </c:pt>
                <c:pt idx="16">
                  <c:v>5.5383132419001084</c:v>
                </c:pt>
                <c:pt idx="17">
                  <c:v>5.7867852019056825</c:v>
                </c:pt>
                <c:pt idx="18">
                  <c:v>5.25887001426109</c:v>
                </c:pt>
                <c:pt idx="19">
                  <c:v>5.4728666585463257</c:v>
                </c:pt>
                <c:pt idx="20">
                  <c:v>4.5313184197352063</c:v>
                </c:pt>
                <c:pt idx="21">
                  <c:v>5.1045446928266953</c:v>
                </c:pt>
                <c:pt idx="22">
                  <c:v>5.9922857874760425</c:v>
                </c:pt>
                <c:pt idx="23">
                  <c:v>5.3717722126115044</c:v>
                </c:pt>
                <c:pt idx="24">
                  <c:v>5.4854416105565074</c:v>
                </c:pt>
                <c:pt idx="25">
                  <c:v>5.3464007885147122</c:v>
                </c:pt>
                <c:pt idx="26">
                  <c:v>6.1559252633059751</c:v>
                </c:pt>
                <c:pt idx="27">
                  <c:v>4.9131076284254194</c:v>
                </c:pt>
                <c:pt idx="28">
                  <c:v>5.0341256900666069</c:v>
                </c:pt>
                <c:pt idx="29">
                  <c:v>4.747310132699667</c:v>
                </c:pt>
                <c:pt idx="30">
                  <c:v>5.9542281245189397</c:v>
                </c:pt>
                <c:pt idx="31">
                  <c:v>5.1345702096717254</c:v>
                </c:pt>
                <c:pt idx="32">
                  <c:v>4.484580288772591</c:v>
                </c:pt>
                <c:pt idx="33">
                  <c:v>5.7192692537484833</c:v>
                </c:pt>
                <c:pt idx="34">
                  <c:v>5.6963799235122465</c:v>
                </c:pt>
                <c:pt idx="35">
                  <c:v>4.9816718056657736</c:v>
                </c:pt>
                <c:pt idx="36">
                  <c:v>5.1812964364858294</c:v>
                </c:pt>
                <c:pt idx="37">
                  <c:v>5.2540475430339209</c:v>
                </c:pt>
                <c:pt idx="38">
                  <c:v>5.8164834534133361</c:v>
                </c:pt>
                <c:pt idx="39">
                  <c:v>5.3420458985090828</c:v>
                </c:pt>
                <c:pt idx="40">
                  <c:v>6.8942984434106407</c:v>
                </c:pt>
                <c:pt idx="41">
                  <c:v>4.8704744274981797</c:v>
                </c:pt>
                <c:pt idx="42">
                  <c:v>5.1617495546297123</c:v>
                </c:pt>
                <c:pt idx="43">
                  <c:v>5.5602234893425218</c:v>
                </c:pt>
                <c:pt idx="44">
                  <c:v>5.6658024742497366</c:v>
                </c:pt>
                <c:pt idx="45">
                  <c:v>5.1818547634660161</c:v>
                </c:pt>
                <c:pt idx="46">
                  <c:v>5.1198494842931579</c:v>
                </c:pt>
                <c:pt idx="47">
                  <c:v>5.8420054489283881</c:v>
                </c:pt>
                <c:pt idx="48">
                  <c:v>5.4625072877860967</c:v>
                </c:pt>
                <c:pt idx="49">
                  <c:v>6.3211079775309242</c:v>
                </c:pt>
                <c:pt idx="50">
                  <c:v>6.3252738798275088</c:v>
                </c:pt>
                <c:pt idx="51">
                  <c:v>5.7268137589376096</c:v>
                </c:pt>
                <c:pt idx="52">
                  <c:v>4.4844378390284003</c:v>
                </c:pt>
                <c:pt idx="53">
                  <c:v>4.5314819750922535</c:v>
                </c:pt>
                <c:pt idx="54">
                  <c:v>4.6206266180680569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E-48B5-9709-99F529A9D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127520"/>
        <c:axId val="300128000"/>
      </c:scatterChart>
      <c:valAx>
        <c:axId val="30012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28000"/>
        <c:crosses val="autoZero"/>
        <c:crossBetween val="midCat"/>
      </c:valAx>
      <c:valAx>
        <c:axId val="300128000"/>
        <c:scaling>
          <c:orientation val="minMax"/>
          <c:max val="7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12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781050</xdr:colOff>
      <xdr:row>11</xdr:row>
      <xdr:rowOff>185737</xdr:rowOff>
    </xdr:from>
    <xdr:to>
      <xdr:col>21</xdr:col>
      <xdr:colOff>47625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FAA51-917A-3FC7-4326-E0C77439E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161A-BD4E-4504-ADBB-26F480487EE1}">
  <dimension ref="A1:V59"/>
  <sheetViews>
    <sheetView tabSelected="1" workbookViewId="0">
      <selection activeCell="J4" sqref="J4"/>
    </sheetView>
  </sheetViews>
  <sheetFormatPr defaultRowHeight="15" x14ac:dyDescent="0.25"/>
  <cols>
    <col min="1" max="1" width="5.85546875" style="1" bestFit="1" customWidth="1"/>
    <col min="2" max="2" width="6.28515625" style="1" bestFit="1" customWidth="1"/>
    <col min="3" max="3" width="5.7109375" style="1" bestFit="1" customWidth="1"/>
    <col min="4" max="4" width="6" style="1" bestFit="1" customWidth="1"/>
    <col min="5" max="5" width="7.42578125" style="1" bestFit="1" customWidth="1"/>
    <col min="6" max="6" width="7.5703125" style="1" bestFit="1" customWidth="1"/>
    <col min="7" max="7" width="7.140625" style="1" bestFit="1" customWidth="1"/>
    <col min="8" max="8" width="13.28515625" style="1" bestFit="1" customWidth="1"/>
    <col min="9" max="9" width="7" style="1" bestFit="1" customWidth="1"/>
    <col min="10" max="10" width="5" style="1" bestFit="1" customWidth="1"/>
    <col min="11" max="11" width="5.7109375" style="1" bestFit="1" customWidth="1"/>
    <col min="12" max="12" width="5" style="1" bestFit="1" customWidth="1"/>
    <col min="13" max="13" width="11.85546875" style="1" bestFit="1" customWidth="1"/>
    <col min="14" max="14" width="11.85546875" style="1" customWidth="1"/>
    <col min="15" max="15" width="5.85546875" style="1" bestFit="1" customWidth="1"/>
    <col min="16" max="16" width="6" style="1" bestFit="1" customWidth="1"/>
    <col min="17" max="17" width="9.140625" style="3" customWidth="1"/>
    <col min="18" max="18" width="12" bestFit="1" customWidth="1"/>
    <col min="19" max="19" width="11.85546875" style="1" bestFit="1" customWidth="1"/>
    <col min="20" max="20" width="60.140625" bestFit="1" customWidth="1"/>
    <col min="21" max="21" width="7.5703125" bestFit="1" customWidth="1"/>
    <col min="22" max="22" width="4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0</v>
      </c>
      <c r="P1" s="1" t="s">
        <v>3</v>
      </c>
      <c r="Q1" s="3" t="s">
        <v>70</v>
      </c>
    </row>
    <row r="2" spans="1:22" x14ac:dyDescent="0.25">
      <c r="P2" s="1" t="s">
        <v>71</v>
      </c>
    </row>
    <row r="3" spans="1:22" x14ac:dyDescent="0.25">
      <c r="A3" s="1">
        <v>104</v>
      </c>
      <c r="B3" s="1" t="s">
        <v>13</v>
      </c>
      <c r="C3" s="1">
        <v>-0.76</v>
      </c>
      <c r="D3" s="1">
        <v>11.75</v>
      </c>
      <c r="E3" s="1">
        <v>0.25</v>
      </c>
      <c r="F3" s="1" t="s">
        <v>14</v>
      </c>
      <c r="G3" s="1">
        <v>14</v>
      </c>
      <c r="H3" s="1" t="s">
        <v>15</v>
      </c>
      <c r="I3" s="1">
        <v>-0.99</v>
      </c>
      <c r="J3" s="1">
        <v>7.4</v>
      </c>
      <c r="K3" s="1">
        <v>-9.42</v>
      </c>
      <c r="L3" s="1">
        <v>54.8</v>
      </c>
      <c r="M3" s="1">
        <v>5.0609999999999999</v>
      </c>
      <c r="O3" s="1">
        <v>104</v>
      </c>
      <c r="P3" s="1">
        <v>11.75</v>
      </c>
      <c r="Q3" s="3">
        <f>LOG10( ((L3*1000)^2) * (J3*30900000000000000)/(2*0.000000000066743*1.989E+30) )</f>
        <v>6.4126808136783726</v>
      </c>
    </row>
    <row r="4" spans="1:22" x14ac:dyDescent="0.25">
      <c r="A4" s="1">
        <v>288</v>
      </c>
      <c r="B4" s="1" t="s">
        <v>16</v>
      </c>
      <c r="C4" s="1">
        <v>-1.32</v>
      </c>
      <c r="D4" s="1">
        <v>11.5</v>
      </c>
      <c r="E4" s="1">
        <v>0.38</v>
      </c>
      <c r="F4" s="1" t="s">
        <v>17</v>
      </c>
      <c r="G4" s="1">
        <v>24</v>
      </c>
      <c r="I4" s="1">
        <v>0.98</v>
      </c>
      <c r="J4" s="1">
        <v>12</v>
      </c>
      <c r="K4" s="1">
        <v>-6.75</v>
      </c>
      <c r="L4" s="1">
        <v>10.9</v>
      </c>
      <c r="M4" s="1">
        <v>2.9529999999999998</v>
      </c>
      <c r="O4" s="1">
        <v>288</v>
      </c>
      <c r="P4" s="1">
        <v>11.5</v>
      </c>
      <c r="Q4" s="3">
        <f t="shared" ref="Q4:Q59" si="0">LOG10( ((L4*1000)^2) * (J4*30900000000000000)/(2*0.000000000066743*1.989E+30) )</f>
        <v>5.2199222189075298</v>
      </c>
      <c r="S4" s="1" t="s">
        <v>8</v>
      </c>
      <c r="T4" t="s">
        <v>69</v>
      </c>
      <c r="V4" t="s">
        <v>66</v>
      </c>
    </row>
    <row r="5" spans="1:22" x14ac:dyDescent="0.25">
      <c r="A5" s="1">
        <v>362</v>
      </c>
      <c r="B5" s="1" t="s">
        <v>16</v>
      </c>
      <c r="C5" s="1">
        <v>-1.3</v>
      </c>
      <c r="D5" s="1">
        <v>10.75</v>
      </c>
      <c r="E5" s="1">
        <v>0.25</v>
      </c>
      <c r="F5" s="1" t="s">
        <v>14</v>
      </c>
      <c r="G5" s="1">
        <v>13</v>
      </c>
      <c r="H5" s="1" t="s">
        <v>18</v>
      </c>
      <c r="I5" s="1">
        <v>-0.87</v>
      </c>
      <c r="J5" s="1">
        <v>9.4</v>
      </c>
      <c r="K5" s="1">
        <v>-8.43</v>
      </c>
      <c r="L5" s="1">
        <v>44.4</v>
      </c>
      <c r="M5" s="1">
        <v>4.9379999999999997</v>
      </c>
      <c r="O5" s="1">
        <v>362</v>
      </c>
      <c r="P5" s="1">
        <v>10.75</v>
      </c>
      <c r="Q5" s="3">
        <f t="shared" si="0"/>
        <v>6.3337817708075965</v>
      </c>
      <c r="S5" s="1" t="s">
        <v>9</v>
      </c>
      <c r="T5" t="s">
        <v>60</v>
      </c>
      <c r="U5" t="s">
        <v>61</v>
      </c>
      <c r="V5" t="s">
        <v>62</v>
      </c>
    </row>
    <row r="6" spans="1:22" x14ac:dyDescent="0.25">
      <c r="A6" s="1">
        <v>1261</v>
      </c>
      <c r="B6" s="1" t="s">
        <v>16</v>
      </c>
      <c r="C6" s="1">
        <v>-1.27</v>
      </c>
      <c r="D6" s="1">
        <v>10.75</v>
      </c>
      <c r="E6" s="1">
        <v>0.25</v>
      </c>
      <c r="F6" s="1" t="s">
        <v>14</v>
      </c>
      <c r="G6" s="1">
        <v>13</v>
      </c>
      <c r="H6" s="1" t="s">
        <v>19</v>
      </c>
      <c r="I6" s="1">
        <v>-0.71</v>
      </c>
      <c r="J6" s="1">
        <v>18.100000000000001</v>
      </c>
      <c r="K6" s="1">
        <v>-7.8</v>
      </c>
      <c r="L6" s="1">
        <v>23.6</v>
      </c>
      <c r="M6" s="1">
        <v>3.9129999999999998</v>
      </c>
      <c r="O6" s="1">
        <v>1261</v>
      </c>
      <c r="P6" s="1">
        <v>10.75</v>
      </c>
      <c r="Q6" s="3">
        <f t="shared" si="0"/>
        <v>6.069390557788056</v>
      </c>
      <c r="S6" s="1" t="s">
        <v>10</v>
      </c>
      <c r="T6" t="s">
        <v>64</v>
      </c>
      <c r="V6" t="s">
        <v>62</v>
      </c>
    </row>
    <row r="7" spans="1:22" x14ac:dyDescent="0.25">
      <c r="A7" s="1">
        <v>1851</v>
      </c>
      <c r="B7" s="1" t="s">
        <v>16</v>
      </c>
      <c r="C7" s="1">
        <v>-1.18</v>
      </c>
      <c r="D7" s="1">
        <v>11</v>
      </c>
      <c r="E7" s="1">
        <v>0.25</v>
      </c>
      <c r="F7" s="1" t="s">
        <v>14</v>
      </c>
      <c r="G7" s="1">
        <v>13</v>
      </c>
      <c r="H7" s="1" t="s">
        <v>19</v>
      </c>
      <c r="I7" s="1">
        <v>-0.32</v>
      </c>
      <c r="J7" s="1">
        <v>16.600000000000001</v>
      </c>
      <c r="K7" s="1">
        <v>-8.33</v>
      </c>
      <c r="L7" s="1">
        <v>47.6</v>
      </c>
      <c r="M7" s="1">
        <v>5.1360000000000001</v>
      </c>
      <c r="O7" s="1">
        <v>1851</v>
      </c>
      <c r="P7" s="1">
        <v>11</v>
      </c>
      <c r="Q7" s="3">
        <f t="shared" si="0"/>
        <v>6.6412099704596992</v>
      </c>
      <c r="S7" s="1" t="s">
        <v>11</v>
      </c>
      <c r="T7" t="s">
        <v>63</v>
      </c>
      <c r="U7" t="s">
        <v>65</v>
      </c>
      <c r="V7" t="s">
        <v>66</v>
      </c>
    </row>
    <row r="8" spans="1:22" ht="16.5" x14ac:dyDescent="0.25">
      <c r="A8" s="1">
        <v>2808</v>
      </c>
      <c r="B8" s="1" t="s">
        <v>16</v>
      </c>
      <c r="C8" s="1">
        <v>-1.18</v>
      </c>
      <c r="D8" s="1">
        <v>11</v>
      </c>
      <c r="E8" s="1">
        <v>0.38</v>
      </c>
      <c r="F8" s="1" t="s">
        <v>14</v>
      </c>
      <c r="G8" s="1">
        <v>13</v>
      </c>
      <c r="H8" s="1" t="s">
        <v>20</v>
      </c>
      <c r="I8" s="1">
        <v>-0.49</v>
      </c>
      <c r="J8" s="1">
        <v>11.1</v>
      </c>
      <c r="K8" s="1">
        <v>-9.39</v>
      </c>
      <c r="L8" s="1">
        <v>62.4</v>
      </c>
      <c r="M8" s="1">
        <v>5.07</v>
      </c>
      <c r="O8" s="1">
        <v>2808</v>
      </c>
      <c r="P8" s="1">
        <v>11</v>
      </c>
      <c r="Q8" s="3">
        <f t="shared" si="0"/>
        <v>6.7015801351301638</v>
      </c>
      <c r="S8" s="1" t="s">
        <v>12</v>
      </c>
      <c r="T8" t="s">
        <v>67</v>
      </c>
      <c r="U8" t="s">
        <v>68</v>
      </c>
      <c r="V8" t="s">
        <v>66</v>
      </c>
    </row>
    <row r="9" spans="1:22" x14ac:dyDescent="0.25">
      <c r="A9" s="1">
        <v>3201</v>
      </c>
      <c r="B9" s="1" t="s">
        <v>16</v>
      </c>
      <c r="C9" s="1">
        <v>-1.51</v>
      </c>
      <c r="D9" s="1">
        <v>11.5</v>
      </c>
      <c r="E9" s="1">
        <v>0.38</v>
      </c>
      <c r="F9" s="1" t="s">
        <v>21</v>
      </c>
      <c r="G9" s="2">
        <v>11293</v>
      </c>
      <c r="H9" s="1" t="s">
        <v>22</v>
      </c>
      <c r="I9" s="1">
        <v>0.08</v>
      </c>
      <c r="J9" s="1">
        <v>8.8000000000000007</v>
      </c>
      <c r="K9" s="1">
        <v>-7.45</v>
      </c>
      <c r="L9" s="1">
        <v>17.899999999999999</v>
      </c>
      <c r="M9" s="1">
        <v>3.5990000000000002</v>
      </c>
      <c r="O9" s="1">
        <v>3201</v>
      </c>
      <c r="P9" s="1">
        <v>11.5</v>
      </c>
      <c r="Q9" s="3">
        <f t="shared" si="0"/>
        <v>5.5160767110886129</v>
      </c>
    </row>
    <row r="10" spans="1:22" x14ac:dyDescent="0.25">
      <c r="A10" s="1">
        <v>4147</v>
      </c>
      <c r="B10" s="1" t="s">
        <v>16</v>
      </c>
      <c r="C10" s="1">
        <v>-1.78</v>
      </c>
      <c r="D10" s="1">
        <v>12.25</v>
      </c>
      <c r="E10" s="1">
        <v>0.25</v>
      </c>
      <c r="F10" s="1" t="s">
        <v>14</v>
      </c>
      <c r="G10" s="1">
        <v>11</v>
      </c>
      <c r="H10" s="1" t="s">
        <v>23</v>
      </c>
      <c r="I10" s="1">
        <v>0.66</v>
      </c>
      <c r="J10" s="1">
        <v>21.4</v>
      </c>
      <c r="K10" s="1">
        <v>-6.17</v>
      </c>
      <c r="L10" s="1">
        <v>14.2</v>
      </c>
      <c r="M10" s="1">
        <v>3.8860000000000001</v>
      </c>
      <c r="O10" s="1">
        <v>4147</v>
      </c>
      <c r="P10" s="1">
        <v>12.25</v>
      </c>
      <c r="Q10" s="3">
        <f t="shared" si="0"/>
        <v>5.7008784390939615</v>
      </c>
    </row>
    <row r="11" spans="1:22" x14ac:dyDescent="0.25">
      <c r="A11" s="1">
        <v>4590</v>
      </c>
      <c r="B11" s="1" t="s">
        <v>24</v>
      </c>
      <c r="C11" s="1">
        <v>-2.27</v>
      </c>
      <c r="D11" s="1">
        <v>12</v>
      </c>
      <c r="E11" s="1">
        <v>0.25</v>
      </c>
      <c r="F11" s="1" t="s">
        <v>14</v>
      </c>
      <c r="G11" s="1">
        <v>11</v>
      </c>
      <c r="H11" s="1">
        <v>12</v>
      </c>
      <c r="I11" s="1">
        <v>0.17</v>
      </c>
      <c r="J11" s="1">
        <v>10.199999999999999</v>
      </c>
      <c r="K11" s="1">
        <v>-7.37</v>
      </c>
      <c r="L11" s="1">
        <v>16.899999999999999</v>
      </c>
      <c r="M11" s="1">
        <v>3.5590000000000002</v>
      </c>
      <c r="O11" s="1">
        <v>4590</v>
      </c>
      <c r="P11" s="1">
        <v>12</v>
      </c>
      <c r="Q11" s="3">
        <f t="shared" si="0"/>
        <v>5.5302615579679228</v>
      </c>
    </row>
    <row r="12" spans="1:22" x14ac:dyDescent="0.25">
      <c r="A12" s="1">
        <v>4833</v>
      </c>
      <c r="B12" s="1" t="s">
        <v>16</v>
      </c>
      <c r="C12" s="1">
        <v>-1.89</v>
      </c>
      <c r="D12" s="1">
        <v>12.5</v>
      </c>
      <c r="E12" s="1">
        <v>0.5</v>
      </c>
      <c r="F12" s="1" t="s">
        <v>21</v>
      </c>
      <c r="G12" s="1">
        <v>30</v>
      </c>
      <c r="I12" s="1">
        <v>0.93</v>
      </c>
      <c r="J12" s="1">
        <v>7</v>
      </c>
      <c r="K12" s="1">
        <v>-8.17</v>
      </c>
      <c r="L12" s="1">
        <v>25</v>
      </c>
      <c r="M12" s="1">
        <v>3.8849999999999998</v>
      </c>
      <c r="O12" s="1">
        <v>4833</v>
      </c>
      <c r="P12" s="1">
        <v>12.5</v>
      </c>
      <c r="Q12" s="3">
        <f t="shared" si="0"/>
        <v>5.7068660343369899</v>
      </c>
    </row>
    <row r="13" spans="1:22" x14ac:dyDescent="0.25">
      <c r="A13" s="1">
        <v>5024</v>
      </c>
      <c r="B13" s="1" t="s">
        <v>25</v>
      </c>
      <c r="C13" s="1">
        <v>-2.06</v>
      </c>
      <c r="D13" s="1">
        <v>12.25</v>
      </c>
      <c r="E13" s="1">
        <v>0.25</v>
      </c>
      <c r="F13" s="1" t="s">
        <v>14</v>
      </c>
      <c r="G13" s="1">
        <v>12</v>
      </c>
      <c r="H13" s="1" t="s">
        <v>23</v>
      </c>
      <c r="I13" s="1">
        <v>0.81</v>
      </c>
      <c r="J13" s="1">
        <v>18.399999999999999</v>
      </c>
      <c r="K13" s="1">
        <v>-8.7100000000000009</v>
      </c>
      <c r="L13" s="1">
        <v>25.8</v>
      </c>
      <c r="M13" s="1">
        <v>3.8660000000000001</v>
      </c>
      <c r="O13" s="1">
        <v>5024</v>
      </c>
      <c r="P13" s="1">
        <v>12.25</v>
      </c>
      <c r="Q13" s="3">
        <f t="shared" si="0"/>
        <v>6.1539452119146549</v>
      </c>
    </row>
    <row r="14" spans="1:22" x14ac:dyDescent="0.25">
      <c r="A14" s="1">
        <v>5053</v>
      </c>
      <c r="B14" s="1" t="s">
        <v>16</v>
      </c>
      <c r="C14" s="1">
        <v>-2.2999999999999998</v>
      </c>
      <c r="D14" s="1">
        <v>12.25</v>
      </c>
      <c r="E14" s="1">
        <v>0.38</v>
      </c>
      <c r="F14" s="1" t="s">
        <v>21</v>
      </c>
      <c r="G14" s="1">
        <v>12</v>
      </c>
      <c r="H14" s="1" t="s">
        <v>23</v>
      </c>
      <c r="I14" s="1">
        <v>0.52</v>
      </c>
      <c r="J14" s="1">
        <v>17.8</v>
      </c>
      <c r="K14" s="1">
        <v>-6.76</v>
      </c>
      <c r="L14" s="1">
        <v>7.2</v>
      </c>
      <c r="M14" s="1">
        <v>2.1960000000000002</v>
      </c>
      <c r="O14" s="1">
        <v>5053</v>
      </c>
      <c r="P14" s="1">
        <v>12.25</v>
      </c>
      <c r="Q14" s="3">
        <f t="shared" si="0"/>
        <v>5.0309729721500887</v>
      </c>
    </row>
    <row r="15" spans="1:22" x14ac:dyDescent="0.25">
      <c r="A15" s="1">
        <v>5272</v>
      </c>
      <c r="B15" s="1" t="s">
        <v>26</v>
      </c>
      <c r="C15" s="1">
        <v>-1.5</v>
      </c>
      <c r="D15" s="1">
        <v>11.75</v>
      </c>
      <c r="E15" s="1">
        <v>0.25</v>
      </c>
      <c r="F15" s="1" t="s">
        <v>14</v>
      </c>
      <c r="G15" s="1">
        <v>22</v>
      </c>
      <c r="I15" s="1">
        <v>0.08</v>
      </c>
      <c r="J15" s="1">
        <v>12</v>
      </c>
      <c r="K15" s="1">
        <v>-8.8800000000000008</v>
      </c>
      <c r="L15" s="1">
        <v>32.1</v>
      </c>
      <c r="M15" s="1">
        <v>4.2539999999999996</v>
      </c>
      <c r="O15" s="1">
        <v>5272</v>
      </c>
      <c r="P15" s="1">
        <v>11.75</v>
      </c>
      <c r="Q15" s="3">
        <f t="shared" si="0"/>
        <v>6.1580792878360269</v>
      </c>
    </row>
    <row r="16" spans="1:22" x14ac:dyDescent="0.25">
      <c r="A16" s="1">
        <v>5286</v>
      </c>
      <c r="B16" s="1" t="s">
        <v>16</v>
      </c>
      <c r="C16" s="1">
        <v>-1.7</v>
      </c>
      <c r="D16" s="1">
        <v>12.5</v>
      </c>
      <c r="E16" s="1">
        <v>0.38</v>
      </c>
      <c r="F16" s="1" t="s">
        <v>21</v>
      </c>
      <c r="G16" s="2">
        <v>11293</v>
      </c>
      <c r="H16" s="1" t="s">
        <v>27</v>
      </c>
      <c r="I16" s="1">
        <v>0.8</v>
      </c>
      <c r="J16" s="1">
        <v>8.9</v>
      </c>
      <c r="K16" s="1">
        <v>-8.74</v>
      </c>
      <c r="L16" s="1">
        <v>42.7</v>
      </c>
      <c r="M16" s="1">
        <v>4.6280000000000001</v>
      </c>
      <c r="O16" s="1">
        <v>5286</v>
      </c>
      <c r="P16" s="1">
        <v>12.5</v>
      </c>
      <c r="Q16" s="3">
        <f t="shared" si="0"/>
        <v>6.2761337336736185</v>
      </c>
    </row>
    <row r="17" spans="1:17" x14ac:dyDescent="0.25">
      <c r="A17" s="1">
        <v>5466</v>
      </c>
      <c r="B17" s="1" t="s">
        <v>16</v>
      </c>
      <c r="C17" s="1">
        <v>-2.31</v>
      </c>
      <c r="D17" s="1">
        <v>12.5</v>
      </c>
      <c r="E17" s="1">
        <v>0.25</v>
      </c>
      <c r="F17" s="1" t="s">
        <v>14</v>
      </c>
      <c r="G17" s="2">
        <v>11263</v>
      </c>
      <c r="H17" s="1" t="s">
        <v>23</v>
      </c>
      <c r="I17" s="1">
        <v>0.57999999999999996</v>
      </c>
      <c r="J17" s="1">
        <v>16.3</v>
      </c>
      <c r="K17" s="1">
        <v>-6.98</v>
      </c>
      <c r="L17" s="1">
        <v>8.6</v>
      </c>
      <c r="M17" s="1">
        <v>2.4529999999999998</v>
      </c>
      <c r="O17" s="1">
        <v>5466</v>
      </c>
      <c r="P17" s="1">
        <v>12.5</v>
      </c>
      <c r="Q17" s="3">
        <f t="shared" si="0"/>
        <v>5.147072483869751</v>
      </c>
    </row>
    <row r="18" spans="1:17" x14ac:dyDescent="0.25">
      <c r="A18" s="1">
        <v>5904</v>
      </c>
      <c r="B18" s="1" t="s">
        <v>28</v>
      </c>
      <c r="C18" s="1">
        <v>-1.33</v>
      </c>
      <c r="D18" s="1">
        <v>11.5</v>
      </c>
      <c r="E18" s="1">
        <v>0.25</v>
      </c>
      <c r="F18" s="1" t="s">
        <v>14</v>
      </c>
      <c r="G18" s="1">
        <v>8</v>
      </c>
      <c r="H18" s="1" t="s">
        <v>15</v>
      </c>
      <c r="I18" s="1">
        <v>0.31</v>
      </c>
      <c r="J18" s="1">
        <v>6.2</v>
      </c>
      <c r="K18" s="1">
        <v>-8.81</v>
      </c>
      <c r="L18" s="1">
        <v>37</v>
      </c>
      <c r="M18" s="1">
        <v>4.4569999999999999</v>
      </c>
      <c r="O18" s="1">
        <v>5904</v>
      </c>
      <c r="P18" s="1">
        <v>11.5</v>
      </c>
      <c r="Q18" s="3">
        <f t="shared" si="0"/>
        <v>5.9946831146109023</v>
      </c>
    </row>
    <row r="19" spans="1:17" x14ac:dyDescent="0.25">
      <c r="A19" s="1">
        <v>5927</v>
      </c>
      <c r="B19" s="1" t="s">
        <v>16</v>
      </c>
      <c r="C19" s="1">
        <v>-0.28999999999999998</v>
      </c>
      <c r="D19" s="1">
        <v>10.75</v>
      </c>
      <c r="E19" s="1">
        <v>0.38</v>
      </c>
      <c r="F19" s="1" t="s">
        <v>14</v>
      </c>
      <c r="G19" s="1">
        <v>16</v>
      </c>
      <c r="H19" s="1" t="s">
        <v>29</v>
      </c>
      <c r="I19" s="1">
        <v>-1</v>
      </c>
      <c r="J19" s="1">
        <v>4.5999999999999996</v>
      </c>
      <c r="K19" s="1">
        <v>-7.81</v>
      </c>
      <c r="L19" s="1">
        <v>25.4</v>
      </c>
      <c r="M19" s="1">
        <v>4.1559999999999997</v>
      </c>
      <c r="O19" s="1">
        <v>5927</v>
      </c>
      <c r="P19" s="1">
        <v>10.75</v>
      </c>
      <c r="Q19" s="3">
        <f t="shared" si="0"/>
        <v>5.5383132419001084</v>
      </c>
    </row>
    <row r="20" spans="1:17" x14ac:dyDescent="0.25">
      <c r="A20" s="1">
        <v>5986</v>
      </c>
      <c r="B20" s="1" t="s">
        <v>16</v>
      </c>
      <c r="C20" s="1">
        <v>-1.63</v>
      </c>
      <c r="D20" s="1">
        <v>12.25</v>
      </c>
      <c r="E20" s="1">
        <v>0.75</v>
      </c>
      <c r="F20" s="1" t="s">
        <v>21</v>
      </c>
      <c r="G20" s="1">
        <v>30</v>
      </c>
      <c r="I20" s="1">
        <v>0.97</v>
      </c>
      <c r="J20" s="1">
        <v>4.8</v>
      </c>
      <c r="K20" s="1">
        <v>-8.44</v>
      </c>
      <c r="L20" s="1">
        <v>33.1</v>
      </c>
      <c r="M20" s="1">
        <v>4.2590000000000003</v>
      </c>
      <c r="O20" s="1">
        <v>5986</v>
      </c>
      <c r="P20" s="1">
        <v>12.25</v>
      </c>
      <c r="Q20" s="3">
        <f t="shared" si="0"/>
        <v>5.7867852019056825</v>
      </c>
    </row>
    <row r="21" spans="1:17" x14ac:dyDescent="0.25">
      <c r="A21" s="1">
        <v>6101</v>
      </c>
      <c r="B21" s="1" t="s">
        <v>16</v>
      </c>
      <c r="C21" s="1">
        <v>-1.98</v>
      </c>
      <c r="D21" s="1">
        <v>12.25</v>
      </c>
      <c r="E21" s="1">
        <v>0.5</v>
      </c>
      <c r="F21" s="1" t="s">
        <v>17</v>
      </c>
      <c r="G21" s="1">
        <v>30</v>
      </c>
      <c r="I21" s="1">
        <v>0.84</v>
      </c>
      <c r="J21" s="1">
        <v>11.2</v>
      </c>
      <c r="K21" s="1">
        <v>-6.94</v>
      </c>
      <c r="L21" s="1">
        <v>11.8</v>
      </c>
      <c r="M21" s="1">
        <v>2.98</v>
      </c>
      <c r="O21" s="1">
        <v>6101</v>
      </c>
      <c r="P21" s="1">
        <v>12.25</v>
      </c>
      <c r="Q21" s="3">
        <f t="shared" si="0"/>
        <v>5.25887001426109</v>
      </c>
    </row>
    <row r="22" spans="1:17" x14ac:dyDescent="0.25">
      <c r="A22" s="1">
        <v>6121</v>
      </c>
      <c r="B22" s="1" t="s">
        <v>30</v>
      </c>
      <c r="C22" s="1">
        <v>-1.18</v>
      </c>
      <c r="D22" s="1">
        <v>11.5</v>
      </c>
      <c r="E22" s="1">
        <v>0.38</v>
      </c>
      <c r="F22" s="1" t="s">
        <v>14</v>
      </c>
      <c r="G22" s="1">
        <v>13</v>
      </c>
      <c r="H22" s="1" t="s">
        <v>31</v>
      </c>
      <c r="I22" s="1">
        <v>-0.06</v>
      </c>
      <c r="J22" s="1">
        <v>5.9</v>
      </c>
      <c r="K22" s="1">
        <v>-7.19</v>
      </c>
      <c r="L22" s="1">
        <v>20.8</v>
      </c>
      <c r="M22" s="1">
        <v>4.07</v>
      </c>
      <c r="O22" s="1">
        <v>6121</v>
      </c>
      <c r="P22" s="1">
        <v>11.5</v>
      </c>
      <c r="Q22" s="3">
        <f t="shared" si="0"/>
        <v>5.4728666585463257</v>
      </c>
    </row>
    <row r="23" spans="1:17" x14ac:dyDescent="0.25">
      <c r="A23" s="1">
        <v>6144</v>
      </c>
      <c r="B23" s="1" t="s">
        <v>16</v>
      </c>
      <c r="C23" s="1">
        <v>-1.82</v>
      </c>
      <c r="D23" s="1">
        <v>12.75</v>
      </c>
      <c r="E23" s="1">
        <v>0.5</v>
      </c>
      <c r="F23" s="1" t="s">
        <v>17</v>
      </c>
      <c r="G23" s="1">
        <v>30</v>
      </c>
      <c r="I23" s="1">
        <v>1</v>
      </c>
      <c r="J23" s="1">
        <v>2.7</v>
      </c>
      <c r="K23" s="1">
        <v>-6.85</v>
      </c>
      <c r="L23" s="1">
        <v>10.4</v>
      </c>
      <c r="M23" s="1">
        <v>2.9750000000000001</v>
      </c>
      <c r="O23" s="1">
        <v>6144</v>
      </c>
      <c r="P23" s="1">
        <v>12.75</v>
      </c>
      <c r="Q23" s="3">
        <f t="shared" si="0"/>
        <v>4.5313184197352063</v>
      </c>
    </row>
    <row r="24" spans="1:17" x14ac:dyDescent="0.25">
      <c r="A24" s="1">
        <v>6171</v>
      </c>
      <c r="B24" s="1" t="s">
        <v>32</v>
      </c>
      <c r="C24" s="1">
        <v>-1.03</v>
      </c>
      <c r="D24" s="1">
        <v>12</v>
      </c>
      <c r="E24" s="1">
        <v>0.75</v>
      </c>
      <c r="F24" s="1" t="s">
        <v>14</v>
      </c>
      <c r="G24" s="1">
        <v>13</v>
      </c>
      <c r="I24" s="1">
        <v>-0.73</v>
      </c>
      <c r="J24" s="1">
        <v>3.3</v>
      </c>
      <c r="K24" s="1">
        <v>-7.12</v>
      </c>
      <c r="L24" s="1">
        <v>18.2</v>
      </c>
      <c r="M24" s="1">
        <v>3.8319999999999999</v>
      </c>
      <c r="O24" s="1">
        <v>6171</v>
      </c>
      <c r="P24" s="1">
        <v>12</v>
      </c>
      <c r="Q24" s="3">
        <f t="shared" si="0"/>
        <v>5.1045446928266953</v>
      </c>
    </row>
    <row r="25" spans="1:17" x14ac:dyDescent="0.25">
      <c r="A25" s="1">
        <v>6205</v>
      </c>
      <c r="B25" s="1" t="s">
        <v>33</v>
      </c>
      <c r="C25" s="1">
        <v>-1.58</v>
      </c>
      <c r="D25" s="1">
        <v>12</v>
      </c>
      <c r="E25" s="1">
        <v>0.38</v>
      </c>
      <c r="F25" s="1" t="s">
        <v>21</v>
      </c>
      <c r="G25" s="1" t="s">
        <v>34</v>
      </c>
      <c r="I25" s="1">
        <v>0.97</v>
      </c>
      <c r="J25" s="1">
        <v>8.4</v>
      </c>
      <c r="K25" s="1">
        <v>-8.56</v>
      </c>
      <c r="L25" s="1">
        <v>31.7</v>
      </c>
      <c r="M25" s="1">
        <v>4.2190000000000003</v>
      </c>
      <c r="O25" s="1">
        <v>6205</v>
      </c>
      <c r="P25" s="1">
        <v>12</v>
      </c>
      <c r="Q25" s="3">
        <f t="shared" si="0"/>
        <v>5.9922857874760425</v>
      </c>
    </row>
    <row r="26" spans="1:17" x14ac:dyDescent="0.25">
      <c r="A26" s="1">
        <v>6218</v>
      </c>
      <c r="B26" s="1" t="s">
        <v>35</v>
      </c>
      <c r="C26" s="1">
        <v>-1.33</v>
      </c>
      <c r="D26" s="1">
        <v>13</v>
      </c>
      <c r="E26" s="1">
        <v>0.5</v>
      </c>
      <c r="F26" s="1" t="s">
        <v>21</v>
      </c>
      <c r="G26" s="1" t="s">
        <v>36</v>
      </c>
      <c r="I26" s="1">
        <v>0.98</v>
      </c>
      <c r="J26" s="1">
        <v>4.5</v>
      </c>
      <c r="K26" s="1">
        <v>-7.31</v>
      </c>
      <c r="L26" s="1">
        <v>21.2</v>
      </c>
      <c r="M26" s="1">
        <v>3.9609999999999999</v>
      </c>
      <c r="O26" s="1">
        <v>6218</v>
      </c>
      <c r="P26" s="1">
        <v>13</v>
      </c>
      <c r="Q26" s="3">
        <f t="shared" si="0"/>
        <v>5.3717722126115044</v>
      </c>
    </row>
    <row r="27" spans="1:17" x14ac:dyDescent="0.25">
      <c r="A27" s="1">
        <v>6254</v>
      </c>
      <c r="B27" s="1" t="s">
        <v>37</v>
      </c>
      <c r="C27" s="1">
        <v>-1.57</v>
      </c>
      <c r="D27" s="1">
        <v>11.75</v>
      </c>
      <c r="E27" s="1">
        <v>0.38</v>
      </c>
      <c r="F27" s="1" t="s">
        <v>17</v>
      </c>
      <c r="G27" s="1">
        <v>30</v>
      </c>
      <c r="I27" s="1">
        <v>0.98</v>
      </c>
      <c r="J27" s="1">
        <v>4.5999999999999996</v>
      </c>
      <c r="K27" s="1">
        <v>-7.48</v>
      </c>
      <c r="L27" s="1">
        <v>23.9</v>
      </c>
      <c r="M27" s="1">
        <v>4.1120000000000001</v>
      </c>
      <c r="O27" s="1">
        <v>6254</v>
      </c>
      <c r="P27" s="1">
        <v>11.75</v>
      </c>
      <c r="Q27" s="3">
        <f t="shared" si="0"/>
        <v>5.4854416105565074</v>
      </c>
    </row>
    <row r="28" spans="1:17" x14ac:dyDescent="0.25">
      <c r="A28" s="1">
        <v>6304</v>
      </c>
      <c r="B28" s="1" t="s">
        <v>16</v>
      </c>
      <c r="C28" s="1">
        <v>-0.37</v>
      </c>
      <c r="D28" s="1">
        <v>11.25</v>
      </c>
      <c r="E28" s="1">
        <v>0.38</v>
      </c>
      <c r="F28" s="1" t="s">
        <v>14</v>
      </c>
      <c r="G28" s="1">
        <v>16</v>
      </c>
      <c r="H28" s="1" t="s">
        <v>20</v>
      </c>
      <c r="I28" s="1">
        <v>-1</v>
      </c>
      <c r="J28" s="1">
        <v>2.2999999999999998</v>
      </c>
      <c r="K28" s="1">
        <v>-7.3</v>
      </c>
      <c r="L28" s="1">
        <v>28.8</v>
      </c>
      <c r="M28" s="1">
        <v>4.6559999999999997</v>
      </c>
      <c r="O28" s="1">
        <v>6304</v>
      </c>
      <c r="P28" s="1">
        <v>11.25</v>
      </c>
      <c r="Q28" s="3">
        <f t="shared" si="0"/>
        <v>5.3464007885147122</v>
      </c>
    </row>
    <row r="29" spans="1:17" x14ac:dyDescent="0.25">
      <c r="A29" s="1">
        <v>6341</v>
      </c>
      <c r="B29" s="1" t="s">
        <v>38</v>
      </c>
      <c r="C29" s="1">
        <v>-2.35</v>
      </c>
      <c r="D29" s="1">
        <v>12.75</v>
      </c>
      <c r="E29" s="1">
        <v>0.25</v>
      </c>
      <c r="F29" s="1" t="s">
        <v>14</v>
      </c>
      <c r="G29" s="1">
        <v>11</v>
      </c>
      <c r="H29" s="1" t="s">
        <v>39</v>
      </c>
      <c r="I29" s="1">
        <v>0.91</v>
      </c>
      <c r="J29" s="1">
        <v>9.6</v>
      </c>
      <c r="K29" s="1">
        <v>-8.2100000000000009</v>
      </c>
      <c r="L29" s="1">
        <v>35.799999999999997</v>
      </c>
      <c r="M29" s="1">
        <v>4.6180000000000003</v>
      </c>
      <c r="O29" s="1">
        <v>6341</v>
      </c>
      <c r="P29" s="1">
        <v>12.75</v>
      </c>
      <c r="Q29" s="3">
        <f t="shared" si="0"/>
        <v>6.1559252633059751</v>
      </c>
    </row>
    <row r="30" spans="1:17" x14ac:dyDescent="0.25">
      <c r="A30" s="1">
        <v>6352</v>
      </c>
      <c r="B30" s="1" t="s">
        <v>16</v>
      </c>
      <c r="C30" s="1">
        <v>-0.62</v>
      </c>
      <c r="D30" s="1">
        <v>10.75</v>
      </c>
      <c r="E30" s="1">
        <v>0.38</v>
      </c>
      <c r="F30" s="1" t="s">
        <v>14</v>
      </c>
      <c r="G30" s="1">
        <v>16</v>
      </c>
      <c r="H30" s="1" t="s">
        <v>40</v>
      </c>
      <c r="I30" s="1">
        <v>-1</v>
      </c>
      <c r="J30" s="1">
        <v>3.3</v>
      </c>
      <c r="K30" s="1">
        <v>-6.47</v>
      </c>
      <c r="L30" s="1">
        <v>14.6</v>
      </c>
      <c r="M30" s="1">
        <v>3.5920000000000001</v>
      </c>
      <c r="O30" s="1">
        <v>6352</v>
      </c>
      <c r="P30" s="1">
        <v>10.75</v>
      </c>
      <c r="Q30" s="3">
        <f t="shared" si="0"/>
        <v>4.9131076284254194</v>
      </c>
    </row>
    <row r="31" spans="1:17" x14ac:dyDescent="0.25">
      <c r="A31" s="1">
        <v>6362</v>
      </c>
      <c r="B31" s="1" t="s">
        <v>16</v>
      </c>
      <c r="C31" s="1">
        <v>-1.07</v>
      </c>
      <c r="D31" s="1">
        <v>12.5</v>
      </c>
      <c r="E31" s="1">
        <v>0.25</v>
      </c>
      <c r="F31" s="1" t="s">
        <v>14</v>
      </c>
      <c r="G31" s="1">
        <v>13</v>
      </c>
      <c r="H31" s="1" t="s">
        <v>41</v>
      </c>
      <c r="I31" s="1">
        <v>-0.57999999999999996</v>
      </c>
      <c r="J31" s="1">
        <v>5.0999999999999996</v>
      </c>
      <c r="K31" s="1">
        <v>-6.95</v>
      </c>
      <c r="L31" s="1">
        <v>13.5</v>
      </c>
      <c r="M31" s="1">
        <v>3.2610000000000001</v>
      </c>
      <c r="O31" s="1">
        <v>6362</v>
      </c>
      <c r="P31" s="1">
        <v>12.5</v>
      </c>
      <c r="Q31" s="3">
        <f t="shared" si="0"/>
        <v>5.0341256900666069</v>
      </c>
    </row>
    <row r="32" spans="1:17" x14ac:dyDescent="0.25">
      <c r="A32" s="1">
        <v>6366</v>
      </c>
      <c r="B32" s="1" t="s">
        <v>16</v>
      </c>
      <c r="C32" s="1">
        <v>-0.59</v>
      </c>
      <c r="D32" s="1">
        <v>11</v>
      </c>
      <c r="E32" s="1">
        <v>0.5</v>
      </c>
      <c r="F32" s="1" t="s">
        <v>14</v>
      </c>
      <c r="G32" s="1">
        <v>16</v>
      </c>
      <c r="H32" s="1">
        <v>11</v>
      </c>
      <c r="I32" s="1">
        <v>-0.97</v>
      </c>
      <c r="J32" s="1">
        <v>5</v>
      </c>
      <c r="K32" s="1">
        <v>-5.74</v>
      </c>
      <c r="L32" s="1">
        <v>9.8000000000000007</v>
      </c>
      <c r="M32" s="1">
        <v>3.1349999999999998</v>
      </c>
      <c r="O32" s="1">
        <v>6366</v>
      </c>
      <c r="P32" s="1">
        <v>11</v>
      </c>
      <c r="Q32" s="3">
        <f t="shared" si="0"/>
        <v>4.747310132699667</v>
      </c>
    </row>
    <row r="33" spans="1:17" x14ac:dyDescent="0.25">
      <c r="A33" s="1">
        <v>6397</v>
      </c>
      <c r="B33" s="1" t="s">
        <v>16</v>
      </c>
      <c r="C33" s="1">
        <v>-1.99</v>
      </c>
      <c r="D33" s="1">
        <v>13</v>
      </c>
      <c r="E33" s="1">
        <v>0.25</v>
      </c>
      <c r="F33" s="1" t="s">
        <v>21</v>
      </c>
      <c r="G33" s="1">
        <v>30</v>
      </c>
      <c r="H33" s="1">
        <v>13</v>
      </c>
      <c r="I33" s="1">
        <v>0.98</v>
      </c>
      <c r="J33" s="1">
        <v>6</v>
      </c>
      <c r="K33" s="1">
        <v>-6.64</v>
      </c>
      <c r="L33" s="1">
        <v>35.9</v>
      </c>
      <c r="M33" s="1">
        <v>5.7590000000000003</v>
      </c>
      <c r="O33" s="1">
        <v>6397</v>
      </c>
      <c r="P33" s="1">
        <v>13</v>
      </c>
      <c r="Q33" s="3">
        <f t="shared" si="0"/>
        <v>5.9542281245189397</v>
      </c>
    </row>
    <row r="34" spans="1:17" x14ac:dyDescent="0.25">
      <c r="A34" s="1">
        <v>6496</v>
      </c>
      <c r="B34" s="1" t="s">
        <v>16</v>
      </c>
      <c r="C34" s="1">
        <v>-0.46</v>
      </c>
      <c r="D34" s="1">
        <v>10.75</v>
      </c>
      <c r="E34" s="1">
        <v>0.38</v>
      </c>
      <c r="F34" s="1" t="s">
        <v>14</v>
      </c>
      <c r="G34" s="1">
        <v>16</v>
      </c>
      <c r="H34" s="1" t="s">
        <v>29</v>
      </c>
      <c r="I34" s="1">
        <v>-1</v>
      </c>
      <c r="J34" s="1">
        <v>4.2</v>
      </c>
      <c r="K34" s="1">
        <v>-7.2</v>
      </c>
      <c r="L34" s="1">
        <v>16.7</v>
      </c>
      <c r="M34" s="1">
        <v>3.4590000000000001</v>
      </c>
      <c r="O34" s="1">
        <v>6496</v>
      </c>
      <c r="P34" s="1">
        <v>10.75</v>
      </c>
      <c r="Q34" s="3">
        <f t="shared" si="0"/>
        <v>5.1345702096717254</v>
      </c>
    </row>
    <row r="35" spans="1:17" x14ac:dyDescent="0.25">
      <c r="A35" s="1">
        <v>6535</v>
      </c>
      <c r="B35" s="1" t="s">
        <v>16</v>
      </c>
      <c r="C35" s="1">
        <v>-1.79</v>
      </c>
      <c r="D35" s="1">
        <v>12.75</v>
      </c>
      <c r="E35" s="1">
        <v>0.5</v>
      </c>
      <c r="F35" s="1" t="s">
        <v>14</v>
      </c>
      <c r="G35" s="1">
        <v>32</v>
      </c>
      <c r="I35" s="1">
        <v>1</v>
      </c>
      <c r="J35" s="1">
        <v>3.9</v>
      </c>
      <c r="K35" s="1">
        <v>-4.75</v>
      </c>
      <c r="L35" s="1">
        <v>8.1999999999999993</v>
      </c>
      <c r="M35" s="1">
        <v>3.327</v>
      </c>
      <c r="O35" s="1">
        <v>6535</v>
      </c>
      <c r="P35" s="1">
        <v>12.75</v>
      </c>
      <c r="Q35" s="3">
        <f t="shared" si="0"/>
        <v>4.484580288772591</v>
      </c>
    </row>
    <row r="36" spans="1:17" x14ac:dyDescent="0.25">
      <c r="A36" s="1">
        <v>6541</v>
      </c>
      <c r="B36" s="1" t="s">
        <v>16</v>
      </c>
      <c r="C36" s="1">
        <v>-1.82</v>
      </c>
      <c r="D36" s="1">
        <v>12.5</v>
      </c>
      <c r="E36" s="1">
        <v>0.5</v>
      </c>
      <c r="F36" s="1" t="s">
        <v>17</v>
      </c>
      <c r="G36" s="1">
        <v>30</v>
      </c>
      <c r="I36" s="1">
        <v>1</v>
      </c>
      <c r="J36" s="1">
        <v>2.1</v>
      </c>
      <c r="K36" s="1">
        <v>-8.52</v>
      </c>
      <c r="L36" s="1">
        <v>46.3</v>
      </c>
      <c r="M36" s="1">
        <v>5.0190000000000001</v>
      </c>
      <c r="O36" s="1">
        <v>6541</v>
      </c>
      <c r="P36" s="1">
        <v>12.5</v>
      </c>
      <c r="Q36" s="3">
        <f t="shared" si="0"/>
        <v>5.7192692537484833</v>
      </c>
    </row>
    <row r="37" spans="1:17" x14ac:dyDescent="0.25">
      <c r="A37" s="1">
        <v>6584</v>
      </c>
      <c r="B37" s="1" t="s">
        <v>16</v>
      </c>
      <c r="C37" s="1">
        <v>-1.5</v>
      </c>
      <c r="D37" s="1">
        <v>11.75</v>
      </c>
      <c r="E37" s="1">
        <v>0.25</v>
      </c>
      <c r="F37" s="1" t="s">
        <v>21</v>
      </c>
      <c r="G37" s="2">
        <v>11293</v>
      </c>
      <c r="I37" s="1">
        <v>-0.15</v>
      </c>
      <c r="J37" s="1">
        <v>7</v>
      </c>
      <c r="K37" s="1">
        <v>-7.69</v>
      </c>
      <c r="L37" s="1">
        <v>24.7</v>
      </c>
      <c r="M37" s="1">
        <v>4.1120000000000001</v>
      </c>
      <c r="O37" s="1">
        <v>6584</v>
      </c>
      <c r="P37" s="1">
        <v>11.75</v>
      </c>
      <c r="Q37" s="3">
        <f t="shared" si="0"/>
        <v>5.6963799235122465</v>
      </c>
    </row>
    <row r="38" spans="1:17" x14ac:dyDescent="0.25">
      <c r="A38" s="1">
        <v>6624</v>
      </c>
      <c r="B38" s="1" t="s">
        <v>16</v>
      </c>
      <c r="C38" s="1">
        <v>-0.42</v>
      </c>
      <c r="D38" s="1">
        <v>11.25</v>
      </c>
      <c r="E38" s="1">
        <v>0.5</v>
      </c>
      <c r="F38" s="1" t="s">
        <v>14</v>
      </c>
      <c r="G38" s="1">
        <v>16</v>
      </c>
      <c r="H38" s="1" t="s">
        <v>20</v>
      </c>
      <c r="I38" s="1">
        <v>-1</v>
      </c>
      <c r="J38" s="1">
        <v>1.2</v>
      </c>
      <c r="K38" s="1">
        <v>-7.49</v>
      </c>
      <c r="L38" s="1">
        <v>26.2</v>
      </c>
      <c r="M38" s="1">
        <v>4.8689999999999998</v>
      </c>
      <c r="O38" s="1">
        <v>6624</v>
      </c>
      <c r="P38" s="1">
        <v>11.25</v>
      </c>
      <c r="Q38" s="3">
        <f t="shared" si="0"/>
        <v>4.9816718056657736</v>
      </c>
    </row>
    <row r="39" spans="1:17" x14ac:dyDescent="0.25">
      <c r="A39" s="1">
        <v>6637</v>
      </c>
      <c r="B39" s="1" t="s">
        <v>42</v>
      </c>
      <c r="C39" s="1">
        <v>-0.59</v>
      </c>
      <c r="D39" s="1">
        <v>11</v>
      </c>
      <c r="E39" s="1">
        <v>0.38</v>
      </c>
      <c r="F39" s="1" t="s">
        <v>14</v>
      </c>
      <c r="G39" s="1">
        <v>16</v>
      </c>
      <c r="H39" s="1" t="s">
        <v>20</v>
      </c>
      <c r="I39" s="1">
        <v>-1</v>
      </c>
      <c r="J39" s="1">
        <v>1.7</v>
      </c>
      <c r="K39" s="1">
        <v>-7.64</v>
      </c>
      <c r="L39" s="1">
        <v>27.7</v>
      </c>
      <c r="M39" s="1">
        <v>4.3079999999999998</v>
      </c>
      <c r="O39" s="1">
        <v>6637</v>
      </c>
      <c r="P39" s="1">
        <v>11</v>
      </c>
      <c r="Q39" s="3">
        <f t="shared" si="0"/>
        <v>5.1812964364858294</v>
      </c>
    </row>
    <row r="40" spans="1:17" x14ac:dyDescent="0.25">
      <c r="A40" s="1">
        <v>6652</v>
      </c>
      <c r="B40" s="1" t="s">
        <v>16</v>
      </c>
      <c r="C40" s="1">
        <v>-0.76</v>
      </c>
      <c r="D40" s="1">
        <v>11.25</v>
      </c>
      <c r="E40" s="1">
        <v>0.25</v>
      </c>
      <c r="F40" s="1" t="s">
        <v>14</v>
      </c>
      <c r="G40" s="1">
        <v>16</v>
      </c>
      <c r="H40" s="1" t="s">
        <v>20</v>
      </c>
      <c r="I40" s="1">
        <v>-1</v>
      </c>
      <c r="J40" s="1">
        <v>2.7</v>
      </c>
      <c r="K40" s="1">
        <v>-6.66</v>
      </c>
      <c r="L40" s="1">
        <v>23.9</v>
      </c>
      <c r="M40" s="1">
        <v>4.5830000000000002</v>
      </c>
      <c r="O40" s="1">
        <v>6652</v>
      </c>
      <c r="P40" s="1">
        <v>11.25</v>
      </c>
      <c r="Q40" s="3">
        <f t="shared" si="0"/>
        <v>5.2540475430339209</v>
      </c>
    </row>
    <row r="41" spans="1:17" x14ac:dyDescent="0.25">
      <c r="A41" s="1">
        <v>6656</v>
      </c>
      <c r="B41" s="1" t="s">
        <v>43</v>
      </c>
      <c r="C41" s="1">
        <v>-1.7</v>
      </c>
      <c r="D41" s="1">
        <v>12.5</v>
      </c>
      <c r="E41" s="1">
        <v>0.5</v>
      </c>
      <c r="F41" s="1" t="s">
        <v>17</v>
      </c>
      <c r="G41" s="1">
        <v>30</v>
      </c>
      <c r="I41" s="1">
        <v>0.91</v>
      </c>
      <c r="J41" s="1">
        <v>4.9000000000000004</v>
      </c>
      <c r="K41" s="1">
        <v>-8.5</v>
      </c>
      <c r="L41" s="1">
        <v>33.9</v>
      </c>
      <c r="M41" s="1">
        <v>4.3109999999999999</v>
      </c>
      <c r="O41" s="1">
        <v>6656</v>
      </c>
      <c r="P41" s="1">
        <v>12.5</v>
      </c>
      <c r="Q41" s="3">
        <f t="shared" si="0"/>
        <v>5.8164834534133361</v>
      </c>
    </row>
    <row r="42" spans="1:17" x14ac:dyDescent="0.25">
      <c r="A42" s="1">
        <v>6681</v>
      </c>
      <c r="B42" s="1" t="s">
        <v>44</v>
      </c>
      <c r="C42" s="1">
        <v>-1.62</v>
      </c>
      <c r="D42" s="1">
        <v>12.75</v>
      </c>
      <c r="E42" s="1">
        <v>0.38</v>
      </c>
      <c r="F42" s="1" t="s">
        <v>21</v>
      </c>
      <c r="G42" s="1" t="s">
        <v>45</v>
      </c>
      <c r="I42" s="1">
        <v>0.96</v>
      </c>
      <c r="J42" s="1">
        <v>2.2000000000000002</v>
      </c>
      <c r="K42" s="1">
        <v>-7.12</v>
      </c>
      <c r="L42" s="1">
        <v>29.3</v>
      </c>
      <c r="M42" s="1">
        <v>5.21</v>
      </c>
      <c r="O42" s="1">
        <v>6681</v>
      </c>
      <c r="P42" s="1">
        <v>12.75</v>
      </c>
      <c r="Q42" s="3">
        <f t="shared" si="0"/>
        <v>5.3420458985090828</v>
      </c>
    </row>
    <row r="43" spans="1:17" x14ac:dyDescent="0.25">
      <c r="A43" s="1">
        <v>6715</v>
      </c>
      <c r="B43" s="1" t="s">
        <v>46</v>
      </c>
      <c r="C43" s="1">
        <v>-1.44</v>
      </c>
      <c r="D43" s="1">
        <v>11.75</v>
      </c>
      <c r="E43" s="1">
        <v>0.5</v>
      </c>
      <c r="F43" s="1" t="s">
        <v>14</v>
      </c>
      <c r="G43" s="1">
        <v>32</v>
      </c>
      <c r="I43" s="1">
        <v>0.54</v>
      </c>
      <c r="J43" s="1">
        <v>18.899999999999999</v>
      </c>
      <c r="K43" s="1">
        <v>-9.98</v>
      </c>
      <c r="L43" s="1">
        <v>59.7</v>
      </c>
      <c r="M43" s="1">
        <v>4.968</v>
      </c>
      <c r="O43" s="1">
        <v>6715</v>
      </c>
      <c r="P43" s="1">
        <v>11.75</v>
      </c>
      <c r="Q43" s="3">
        <f t="shared" si="0"/>
        <v>6.8942984434106407</v>
      </c>
    </row>
    <row r="44" spans="1:17" x14ac:dyDescent="0.25">
      <c r="A44" s="1">
        <v>6717</v>
      </c>
      <c r="B44" s="1" t="s">
        <v>16</v>
      </c>
      <c r="C44" s="1">
        <v>-1.26</v>
      </c>
      <c r="D44" s="1">
        <v>12.5</v>
      </c>
      <c r="E44" s="1">
        <v>0.5</v>
      </c>
      <c r="F44" s="1" t="s">
        <v>14</v>
      </c>
      <c r="G44" s="1">
        <v>13</v>
      </c>
      <c r="I44" s="1">
        <v>0.98</v>
      </c>
      <c r="J44" s="1">
        <v>2.4</v>
      </c>
      <c r="K44" s="1">
        <v>-5.66</v>
      </c>
      <c r="L44" s="1">
        <v>16.3</v>
      </c>
      <c r="M44" s="1">
        <v>4.4580000000000002</v>
      </c>
      <c r="O44" s="1">
        <v>6717</v>
      </c>
      <c r="P44" s="1">
        <v>12.5</v>
      </c>
      <c r="Q44" s="3">
        <f t="shared" si="0"/>
        <v>4.8704744274981797</v>
      </c>
    </row>
    <row r="45" spans="1:17" x14ac:dyDescent="0.25">
      <c r="A45" s="1">
        <v>6723</v>
      </c>
      <c r="B45" s="1" t="s">
        <v>16</v>
      </c>
      <c r="C45" s="1">
        <v>-1.1000000000000001</v>
      </c>
      <c r="D45" s="1">
        <v>12.5</v>
      </c>
      <c r="E45" s="1">
        <v>0.25</v>
      </c>
      <c r="F45" s="1" t="s">
        <v>14</v>
      </c>
      <c r="G45" s="1">
        <v>13</v>
      </c>
      <c r="H45" s="1" t="s">
        <v>41</v>
      </c>
      <c r="I45" s="1">
        <v>-0.08</v>
      </c>
      <c r="J45" s="1">
        <v>2.6</v>
      </c>
      <c r="K45" s="1">
        <v>-7.83</v>
      </c>
      <c r="L45" s="1">
        <v>21.9</v>
      </c>
      <c r="M45" s="1">
        <v>3.7549999999999999</v>
      </c>
      <c r="O45" s="1">
        <v>6723</v>
      </c>
      <c r="P45" s="1">
        <v>12.5</v>
      </c>
      <c r="Q45" s="3">
        <f t="shared" si="0"/>
        <v>5.1617495546297123</v>
      </c>
    </row>
    <row r="46" spans="1:17" x14ac:dyDescent="0.25">
      <c r="A46" s="1">
        <v>6752</v>
      </c>
      <c r="B46" s="1" t="s">
        <v>16</v>
      </c>
      <c r="C46" s="1">
        <v>-1.55</v>
      </c>
      <c r="D46" s="1">
        <v>12.5</v>
      </c>
      <c r="E46" s="1">
        <v>0.25</v>
      </c>
      <c r="F46" s="1" t="s">
        <v>21</v>
      </c>
      <c r="G46" s="1">
        <v>30</v>
      </c>
      <c r="I46" s="1">
        <v>1</v>
      </c>
      <c r="J46" s="1">
        <v>5.2</v>
      </c>
      <c r="K46" s="1">
        <v>-7.73</v>
      </c>
      <c r="L46" s="1">
        <v>24.5</v>
      </c>
      <c r="M46" s="1">
        <v>4.6550000000000002</v>
      </c>
      <c r="O46" s="1">
        <v>6752</v>
      </c>
      <c r="P46" s="1">
        <v>12.5</v>
      </c>
      <c r="Q46" s="3">
        <f t="shared" si="0"/>
        <v>5.5602234893425218</v>
      </c>
    </row>
    <row r="47" spans="1:17" x14ac:dyDescent="0.25">
      <c r="A47" s="1">
        <v>6779</v>
      </c>
      <c r="B47" s="1" t="s">
        <v>47</v>
      </c>
      <c r="C47" s="1">
        <v>-2</v>
      </c>
      <c r="D47" s="1">
        <v>12.75</v>
      </c>
      <c r="E47" s="1">
        <v>0.5</v>
      </c>
      <c r="F47" s="1" t="s">
        <v>17</v>
      </c>
      <c r="G47" s="1">
        <v>30</v>
      </c>
      <c r="I47" s="1">
        <v>0.98</v>
      </c>
      <c r="J47" s="1">
        <v>9.1999999999999993</v>
      </c>
      <c r="K47" s="1">
        <v>-7.41</v>
      </c>
      <c r="L47" s="1">
        <v>20.8</v>
      </c>
      <c r="M47" s="1">
        <v>3.9049999999999998</v>
      </c>
      <c r="O47" s="1">
        <v>6779</v>
      </c>
      <c r="P47" s="1">
        <v>12.75</v>
      </c>
      <c r="Q47" s="3">
        <f t="shared" si="0"/>
        <v>5.6658024742497366</v>
      </c>
    </row>
    <row r="48" spans="1:17" x14ac:dyDescent="0.25">
      <c r="A48" s="1">
        <v>6809</v>
      </c>
      <c r="B48" s="1" t="s">
        <v>48</v>
      </c>
      <c r="C48" s="1">
        <v>-1.93</v>
      </c>
      <c r="D48" s="1">
        <v>13</v>
      </c>
      <c r="E48" s="1">
        <v>0.25</v>
      </c>
      <c r="F48" s="1" t="s">
        <v>21</v>
      </c>
      <c r="G48" s="2">
        <v>11293</v>
      </c>
      <c r="H48" s="1" t="s">
        <v>39</v>
      </c>
      <c r="I48" s="1">
        <v>0.87</v>
      </c>
      <c r="J48" s="1">
        <v>3.9</v>
      </c>
      <c r="K48" s="1">
        <v>-7.57</v>
      </c>
      <c r="L48" s="1">
        <v>18.3</v>
      </c>
      <c r="M48" s="1">
        <v>3.5150000000000001</v>
      </c>
      <c r="O48" s="1">
        <v>6809</v>
      </c>
      <c r="P48" s="1">
        <v>13</v>
      </c>
      <c r="Q48" s="3">
        <f t="shared" si="0"/>
        <v>5.1818547634660161</v>
      </c>
    </row>
    <row r="49" spans="1:18" x14ac:dyDescent="0.25">
      <c r="A49" s="1">
        <v>6838</v>
      </c>
      <c r="B49" s="1" t="s">
        <v>49</v>
      </c>
      <c r="C49" s="1">
        <v>-0.82</v>
      </c>
      <c r="D49" s="1">
        <v>11</v>
      </c>
      <c r="E49" s="1">
        <v>0.38</v>
      </c>
      <c r="F49" s="1" t="s">
        <v>14</v>
      </c>
      <c r="G49" s="1">
        <v>16</v>
      </c>
      <c r="H49" s="1">
        <v>11</v>
      </c>
      <c r="I49" s="1">
        <v>-1</v>
      </c>
      <c r="J49" s="1">
        <v>6.7</v>
      </c>
      <c r="K49" s="1">
        <v>-5.61</v>
      </c>
      <c r="L49" s="1">
        <v>13</v>
      </c>
      <c r="M49" s="1">
        <v>3.746</v>
      </c>
      <c r="O49" s="1">
        <v>6838</v>
      </c>
      <c r="P49" s="1">
        <v>11</v>
      </c>
      <c r="Q49" s="3">
        <f t="shared" si="0"/>
        <v>5.1198494842931579</v>
      </c>
    </row>
    <row r="50" spans="1:18" x14ac:dyDescent="0.25">
      <c r="A50" s="1">
        <v>6934</v>
      </c>
      <c r="B50" s="1" t="s">
        <v>16</v>
      </c>
      <c r="C50" s="1">
        <v>-1.56</v>
      </c>
      <c r="D50" s="1">
        <v>11.75</v>
      </c>
      <c r="E50" s="1">
        <v>0.25</v>
      </c>
      <c r="F50" s="1" t="s">
        <v>14</v>
      </c>
      <c r="G50" s="2">
        <v>11293</v>
      </c>
      <c r="H50" s="1" t="s">
        <v>50</v>
      </c>
      <c r="I50" s="1">
        <v>0.25</v>
      </c>
      <c r="J50" s="1">
        <v>12.8</v>
      </c>
      <c r="K50" s="1">
        <v>-7.45</v>
      </c>
      <c r="L50" s="1">
        <v>21.6</v>
      </c>
      <c r="M50" s="1">
        <v>3.9980000000000002</v>
      </c>
      <c r="O50" s="1">
        <v>6934</v>
      </c>
      <c r="P50" s="1">
        <v>11.75</v>
      </c>
      <c r="Q50" s="3">
        <f t="shared" si="0"/>
        <v>5.8420054489283881</v>
      </c>
    </row>
    <row r="51" spans="1:18" x14ac:dyDescent="0.25">
      <c r="A51" s="1">
        <v>6981</v>
      </c>
      <c r="B51" s="1" t="s">
        <v>51</v>
      </c>
      <c r="C51" s="1">
        <v>-1.48</v>
      </c>
      <c r="D51" s="1">
        <v>11.5</v>
      </c>
      <c r="E51" s="1">
        <v>0.25</v>
      </c>
      <c r="F51" s="1" t="s">
        <v>14</v>
      </c>
      <c r="G51" s="2">
        <v>11293</v>
      </c>
      <c r="H51" s="1" t="s">
        <v>22</v>
      </c>
      <c r="I51" s="1">
        <v>0.14000000000000001</v>
      </c>
      <c r="J51" s="1">
        <v>12.9</v>
      </c>
      <c r="K51" s="1">
        <v>-7.04</v>
      </c>
      <c r="L51" s="1">
        <v>13.9</v>
      </c>
      <c r="M51" s="1">
        <v>3.3039999999999998</v>
      </c>
      <c r="O51" s="1">
        <v>6981</v>
      </c>
      <c r="P51" s="1">
        <v>11.5</v>
      </c>
      <c r="Q51" s="3">
        <f t="shared" si="0"/>
        <v>5.4625072877860967</v>
      </c>
    </row>
    <row r="52" spans="1:18" x14ac:dyDescent="0.25">
      <c r="A52" s="1">
        <v>7078</v>
      </c>
      <c r="B52" s="1" t="s">
        <v>52</v>
      </c>
      <c r="C52" s="1">
        <v>-2.33</v>
      </c>
      <c r="D52" s="1">
        <v>12.75</v>
      </c>
      <c r="E52" s="1">
        <v>0.25</v>
      </c>
      <c r="F52" s="1" t="s">
        <v>14</v>
      </c>
      <c r="G52" s="1">
        <v>11</v>
      </c>
      <c r="H52" s="1" t="s">
        <v>53</v>
      </c>
      <c r="I52" s="1">
        <v>0.67</v>
      </c>
      <c r="J52" s="1">
        <v>10.4</v>
      </c>
      <c r="K52" s="1">
        <v>-9.19</v>
      </c>
      <c r="L52" s="1">
        <v>41.6</v>
      </c>
      <c r="M52" s="1">
        <v>4.827</v>
      </c>
      <c r="O52" s="1">
        <v>7078</v>
      </c>
      <c r="P52" s="1">
        <v>12.75</v>
      </c>
      <c r="Q52" s="3">
        <f t="shared" si="0"/>
        <v>6.3211079775309242</v>
      </c>
    </row>
    <row r="53" spans="1:18" x14ac:dyDescent="0.25">
      <c r="A53" s="1">
        <v>7089</v>
      </c>
      <c r="B53" s="1" t="s">
        <v>54</v>
      </c>
      <c r="C53" s="1">
        <v>-1.66</v>
      </c>
      <c r="D53" s="1">
        <v>11.75</v>
      </c>
      <c r="E53" s="1">
        <v>0.25</v>
      </c>
      <c r="F53" s="1" t="s">
        <v>21</v>
      </c>
      <c r="G53" s="2">
        <v>11293</v>
      </c>
      <c r="H53" s="1" t="s">
        <v>15</v>
      </c>
      <c r="I53" s="1">
        <v>0.92</v>
      </c>
      <c r="J53" s="1">
        <v>10.4</v>
      </c>
      <c r="K53" s="1">
        <v>-9.0299999999999994</v>
      </c>
      <c r="L53" s="1">
        <v>41.8</v>
      </c>
      <c r="M53" s="1">
        <v>4.5309999999999997</v>
      </c>
      <c r="O53" s="1">
        <v>7089</v>
      </c>
      <c r="P53" s="1">
        <v>11.75</v>
      </c>
      <c r="Q53" s="3">
        <f t="shared" si="0"/>
        <v>6.3252738798275088</v>
      </c>
    </row>
    <row r="54" spans="1:18" x14ac:dyDescent="0.25">
      <c r="A54" s="1">
        <v>7099</v>
      </c>
      <c r="B54" s="1" t="s">
        <v>55</v>
      </c>
      <c r="C54" s="1">
        <v>-2.33</v>
      </c>
      <c r="D54" s="1">
        <v>13</v>
      </c>
      <c r="E54" s="1">
        <v>0.25</v>
      </c>
      <c r="F54" s="1" t="s">
        <v>21</v>
      </c>
      <c r="G54" s="2">
        <v>11263</v>
      </c>
      <c r="H54" s="1" t="s">
        <v>56</v>
      </c>
      <c r="I54" s="1">
        <v>0.89</v>
      </c>
      <c r="J54" s="1">
        <v>7.1</v>
      </c>
      <c r="K54" s="1">
        <v>-7.45</v>
      </c>
      <c r="L54" s="1">
        <v>25.4</v>
      </c>
      <c r="M54" s="1">
        <v>4.8310000000000004</v>
      </c>
      <c r="O54" s="1">
        <v>7099</v>
      </c>
      <c r="P54" s="1">
        <v>13</v>
      </c>
      <c r="Q54" s="3">
        <f t="shared" si="0"/>
        <v>5.7268137589376096</v>
      </c>
    </row>
    <row r="55" spans="1:18" x14ac:dyDescent="0.25">
      <c r="A55" s="1" t="s">
        <v>16</v>
      </c>
      <c r="B55" s="1" t="s">
        <v>57</v>
      </c>
      <c r="C55" s="1">
        <v>-1.74</v>
      </c>
      <c r="D55" s="1">
        <v>12</v>
      </c>
      <c r="E55" s="1">
        <v>0.38</v>
      </c>
      <c r="F55" s="1" t="s">
        <v>14</v>
      </c>
      <c r="G55" s="1">
        <v>32</v>
      </c>
      <c r="I55" s="1">
        <v>0.53</v>
      </c>
      <c r="J55" s="1">
        <v>21.4</v>
      </c>
      <c r="K55" s="1">
        <v>-5.29</v>
      </c>
      <c r="L55" s="1">
        <v>3.5</v>
      </c>
      <c r="M55" s="1">
        <v>1.5449999999999999</v>
      </c>
      <c r="O55" s="1" t="s">
        <v>57</v>
      </c>
      <c r="P55" s="1">
        <v>12</v>
      </c>
      <c r="Q55" s="3">
        <f t="shared" si="0"/>
        <v>4.4844378390284003</v>
      </c>
    </row>
    <row r="56" spans="1:18" x14ac:dyDescent="0.25">
      <c r="A56" s="1" t="s">
        <v>16</v>
      </c>
      <c r="B56" s="1" t="s">
        <v>58</v>
      </c>
      <c r="C56" s="1">
        <v>-0.81</v>
      </c>
      <c r="D56" s="1">
        <v>9</v>
      </c>
      <c r="E56" s="1">
        <v>0.38</v>
      </c>
      <c r="F56" s="1" t="s">
        <v>14</v>
      </c>
      <c r="G56" s="1">
        <v>32</v>
      </c>
      <c r="I56" s="1">
        <v>-1</v>
      </c>
      <c r="J56" s="1">
        <v>15.8</v>
      </c>
      <c r="K56" s="1">
        <v>-4.47</v>
      </c>
      <c r="L56" s="1">
        <v>4.3</v>
      </c>
      <c r="M56" s="1">
        <v>3.2970000000000002</v>
      </c>
      <c r="O56" s="1" t="s">
        <v>58</v>
      </c>
      <c r="P56" s="1">
        <v>9</v>
      </c>
      <c r="Q56" s="3">
        <f t="shared" si="0"/>
        <v>4.5314819750922535</v>
      </c>
    </row>
    <row r="57" spans="1:18" x14ac:dyDescent="0.25">
      <c r="A57" s="1" t="s">
        <v>16</v>
      </c>
      <c r="B57" s="1" t="s">
        <v>59</v>
      </c>
      <c r="C57" s="1">
        <v>-2.34</v>
      </c>
      <c r="D57" s="1">
        <v>13</v>
      </c>
      <c r="E57" s="1">
        <v>0.38</v>
      </c>
      <c r="F57" s="1" t="s">
        <v>14</v>
      </c>
      <c r="G57" s="1">
        <v>32</v>
      </c>
      <c r="I57" s="1">
        <v>1</v>
      </c>
      <c r="J57" s="1">
        <v>19.399999999999999</v>
      </c>
      <c r="K57" s="1">
        <v>-5.07</v>
      </c>
      <c r="L57" s="1">
        <v>4.3</v>
      </c>
      <c r="M57" s="1">
        <v>1.9379999999999999</v>
      </c>
      <c r="O57" s="1" t="s">
        <v>59</v>
      </c>
      <c r="P57" s="1">
        <v>13</v>
      </c>
      <c r="Q57" s="3">
        <f t="shared" si="0"/>
        <v>4.6206266180680569</v>
      </c>
    </row>
    <row r="59" spans="1:18" x14ac:dyDescent="0.25">
      <c r="J59" s="1">
        <v>20</v>
      </c>
      <c r="L59" s="1">
        <v>3650</v>
      </c>
      <c r="Q59" s="3">
        <f>LOG10( ((L59*1000)^2) * (J59*30900000000000000)/(0.000000000066743*1.989E+30) )</f>
        <v>10.79253369721957</v>
      </c>
      <c r="R59" s="4">
        <f>((L59*1000)^2) * (J59*30900000000000000)/(0.000000000066743*1.989E+30)</f>
        <v>62020276376.309319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vandenBerg_table2_Rev01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 Shargorodsky</cp:lastModifiedBy>
  <dcterms:created xsi:type="dcterms:W3CDTF">2025-10-05T07:57:22Z</dcterms:created>
  <dcterms:modified xsi:type="dcterms:W3CDTF">2025-10-25T09:12:59Z</dcterms:modified>
</cp:coreProperties>
</file>