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vethan\Desktop\"/>
    </mc:Choice>
  </mc:AlternateContent>
  <xr:revisionPtr revIDLastSave="0" documentId="13_ncr:1_{E7DE387F-1D5C-4A66-8E16-FD3E240D0607}" xr6:coauthVersionLast="47" xr6:coauthVersionMax="47" xr10:uidLastSave="{00000000-0000-0000-0000-000000000000}"/>
  <bookViews>
    <workbookView xWindow="-108" yWindow="-108" windowWidth="23256" windowHeight="13176" activeTab="4" xr2:uid="{6173D899-8338-4971-9770-C610FB442994}"/>
  </bookViews>
  <sheets>
    <sheet name="Sheet2" sheetId="2" r:id="rId1"/>
    <sheet name="Sheet1" sheetId="1" r:id="rId2"/>
    <sheet name="Chart1" sheetId="5" r:id="rId3"/>
    <sheet name="Sheet5" sheetId="6" r:id="rId4"/>
    <sheet name="Sheet4" sheetId="4" r:id="rId5"/>
    <sheet name="Sheet6" sheetId="7" r:id="rId6"/>
  </sheets>
  <definedNames>
    <definedName name="_xlnm._FilterDatabase" localSheetId="4" hidden="1">Sheet4!$B$2:$F$34</definedName>
  </definedNames>
  <calcPr calcId="191029"/>
  <pivotCaches>
    <pivotCache cacheId="6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4" l="1"/>
  <c r="D38" i="4"/>
  <c r="D37" i="4"/>
  <c r="F30" i="4"/>
  <c r="F31" i="4"/>
  <c r="F32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3" i="4"/>
  <c r="E34" i="4"/>
  <c r="D34" i="4"/>
  <c r="C34" i="4"/>
  <c r="E33" i="4"/>
  <c r="D33" i="4"/>
  <c r="C33" i="4"/>
  <c r="G118" i="1"/>
  <c r="D116" i="1"/>
</calcChain>
</file>

<file path=xl/sharedStrings.xml><?xml version="1.0" encoding="utf-8"?>
<sst xmlns="http://schemas.openxmlformats.org/spreadsheetml/2006/main" count="241" uniqueCount="206">
  <si>
    <t>Movie Name</t>
  </si>
  <si>
    <t>Rating</t>
  </si>
  <si>
    <t>Year of Release</t>
  </si>
  <si>
    <t>The Shawshank Redemption</t>
  </si>
  <si>
    <t>The Godfather</t>
  </si>
  <si>
    <t>The Godfather: Part II</t>
  </si>
  <si>
    <t>The Dark Knight</t>
  </si>
  <si>
    <t>12 Angry Men</t>
  </si>
  <si>
    <t>Schindler's List</t>
  </si>
  <si>
    <t>The Lord of the Rings: The Return of the King</t>
  </si>
  <si>
    <t>Pulp Fiction</t>
  </si>
  <si>
    <t>The Good, the Bad and the Ugly</t>
  </si>
  <si>
    <t>Fight Club</t>
  </si>
  <si>
    <t>Forrest Gump</t>
  </si>
  <si>
    <t>Inception</t>
  </si>
  <si>
    <t>The Lord of the Rings: The Fellowship of the Ring</t>
  </si>
  <si>
    <t>Star Wars: Episode V - The Empire Strikes Back</t>
  </si>
  <si>
    <t>The Lord of the Rings: The Two Towers</t>
  </si>
  <si>
    <t>The Matrix</t>
  </si>
  <si>
    <t>Goodfellas</t>
  </si>
  <si>
    <t>Se7en</t>
  </si>
  <si>
    <t>Seven Samurai</t>
  </si>
  <si>
    <t>City of God</t>
  </si>
  <si>
    <t>The Silence of the Lambs</t>
  </si>
  <si>
    <t>It's a Wonderful Life</t>
  </si>
  <si>
    <t>Life is Beautiful</t>
  </si>
  <si>
    <t>The Usual Suspects</t>
  </si>
  <si>
    <t>Léon: The Professional</t>
  </si>
  <si>
    <t>Saving Private Ryan</t>
  </si>
  <si>
    <t>Spirited Away</t>
  </si>
  <si>
    <t>The Green Mile</t>
  </si>
  <si>
    <t>Interstellar</t>
  </si>
  <si>
    <t>The Pianist</t>
  </si>
  <si>
    <t>Gladiator</t>
  </si>
  <si>
    <t>American History X</t>
  </si>
  <si>
    <t>The Departed</t>
  </si>
  <si>
    <t>Whiplash</t>
  </si>
  <si>
    <t>The Intouchables</t>
  </si>
  <si>
    <t>The Prestige</t>
  </si>
  <si>
    <t>The Lion King</t>
  </si>
  <si>
    <t>The Lives of Others</t>
  </si>
  <si>
    <t>Terminator 2: Judgment Day</t>
  </si>
  <si>
    <t>The Shining</t>
  </si>
  <si>
    <t>Cinema Paradiso</t>
  </si>
  <si>
    <t>Grave of the Fireflies</t>
  </si>
  <si>
    <t>Back to the Future</t>
  </si>
  <si>
    <t>Modern Times</t>
  </si>
  <si>
    <t>Once Upon a Time in the West</t>
  </si>
  <si>
    <t>Raiders of the Lost Ark</t>
  </si>
  <si>
    <t>Apocalypse Now</t>
  </si>
  <si>
    <t>Alien</t>
  </si>
  <si>
    <t>WALL·E</t>
  </si>
  <si>
    <t>The Great Dictator</t>
  </si>
  <si>
    <t>Memento</t>
  </si>
  <si>
    <t>Requiem for a Dream</t>
  </si>
  <si>
    <t>Django Unchained</t>
  </si>
  <si>
    <t>Paths of Glory</t>
  </si>
  <si>
    <t>The Bridge on the River Kwai</t>
  </si>
  <si>
    <t>The Dark Knight Rises</t>
  </si>
  <si>
    <t>Taare Zameen Par</t>
  </si>
  <si>
    <t>Indiana Jones and the Last Crusade</t>
  </si>
  <si>
    <t>American Beauty</t>
  </si>
  <si>
    <t>Amélie</t>
  </si>
  <si>
    <t>A Clockwork Orange</t>
  </si>
  <si>
    <t>Oldboy</t>
  </si>
  <si>
    <t>Taxi Driver</t>
  </si>
  <si>
    <t>Toy Story</t>
  </si>
  <si>
    <t>Snatch</t>
  </si>
  <si>
    <t>Vertigo</t>
  </si>
  <si>
    <t>Monty Python and the Holy Grail</t>
  </si>
  <si>
    <t>The Sting</t>
  </si>
  <si>
    <t>Reservoir Dogs</t>
  </si>
  <si>
    <t>The Elephant Man</t>
  </si>
  <si>
    <t>2001: A Space Odyssey</t>
  </si>
  <si>
    <t>The Hunt</t>
  </si>
  <si>
    <t>Full Metal Jacket</t>
  </si>
  <si>
    <t>The Apartment</t>
  </si>
  <si>
    <t>The Truman Show</t>
  </si>
  <si>
    <t>Gone with the Wind</t>
  </si>
  <si>
    <t>The Sixth Sense</t>
  </si>
  <si>
    <t>Finding Nemo</t>
  </si>
  <si>
    <t>Heat</t>
  </si>
  <si>
    <t>Blade Runner</t>
  </si>
  <si>
    <t>Kill Bill: Vol. 1</t>
  </si>
  <si>
    <t>Sin City</t>
  </si>
  <si>
    <t>The Princess Bride</t>
  </si>
  <si>
    <t>No Country for Old Men</t>
  </si>
  <si>
    <t>The Big Lebowski</t>
  </si>
  <si>
    <t>The Wizard of Oz</t>
  </si>
  <si>
    <t>Stand by Me</t>
  </si>
  <si>
    <t>Shutter Island</t>
  </si>
  <si>
    <t>The Grand Budapest Hotel</t>
  </si>
  <si>
    <t>Trainspotting</t>
  </si>
  <si>
    <t>Jurassic Park</t>
  </si>
  <si>
    <t>The Thing</t>
  </si>
  <si>
    <t>The Exorcist</t>
  </si>
  <si>
    <t>Beauty and the Beast</t>
  </si>
  <si>
    <t>12 Years a Slave</t>
  </si>
  <si>
    <t>Donnie Darko</t>
  </si>
  <si>
    <t>Inglourious Basterds</t>
  </si>
  <si>
    <t>V for Vendetta</t>
  </si>
  <si>
    <t>The Social Network</t>
  </si>
  <si>
    <t>The Terminator</t>
  </si>
  <si>
    <t>A Beautiful Mind</t>
  </si>
  <si>
    <t>The Sound of Music</t>
  </si>
  <si>
    <t>Dances with Wolves</t>
  </si>
  <si>
    <t>Rain Man</t>
  </si>
  <si>
    <t>Boyhood</t>
  </si>
  <si>
    <t>Indiana Jones and the Temple of Doom</t>
  </si>
  <si>
    <t>Platoon</t>
  </si>
  <si>
    <t>Gran Torino</t>
  </si>
  <si>
    <t>The King's Speech</t>
  </si>
  <si>
    <t>(All)</t>
  </si>
  <si>
    <t>Sum of Year of Release</t>
  </si>
  <si>
    <t>(Multiple Items)</t>
  </si>
  <si>
    <t>Sum of Rating</t>
  </si>
  <si>
    <t>Month</t>
  </si>
  <si>
    <t>Revenue (USD)</t>
  </si>
  <si>
    <t>Expenses (USD)</t>
  </si>
  <si>
    <t>Profit (USD)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</si>
  <si>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</si>
  <si>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</si>
  <si>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</si>
  <si>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</si>
  <si>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</si>
  <si>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</si>
  <si>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</si>
  <si>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</si>
  <si>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</si>
  <si>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</si>
  <si>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</si>
  <si>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</si>
  <si>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</si>
  <si>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AVG</t>
  </si>
  <si>
    <t>Monthly Profit Margin:</t>
  </si>
  <si>
    <t>MAX</t>
  </si>
  <si>
    <t>MIN</t>
  </si>
  <si>
    <t>Yearly Profit</t>
  </si>
  <si>
    <t>Sum of Revenue (USD)</t>
  </si>
  <si>
    <t>Sum of Expenses (USD)</t>
  </si>
  <si>
    <t>Sum of Profit (USD)</t>
  </si>
  <si>
    <t>Sum of Monthly Profit Margin:</t>
  </si>
  <si>
    <t xml:space="preserve">                              Revenue</t>
  </si>
  <si>
    <t>Sales                           $XXX</t>
  </si>
  <si>
    <t>Other Income                    $XXX</t>
  </si>
  <si>
    <t>Total Revenue                   $XXX</t>
  </si>
  <si>
    <t xml:space="preserve">                              Expenses</t>
  </si>
  <si>
    <t>Cost of Goods Sold              $XXX</t>
  </si>
  <si>
    <t>Operating Expenses              $XXX</t>
  </si>
  <si>
    <t>Taxes                           $XXX</t>
  </si>
  <si>
    <t>Interest                        $XXX</t>
  </si>
  <si>
    <t>Total Expenses                  $XXX</t>
  </si>
  <si>
    <t>Net Income                      $XXX</t>
  </si>
  <si>
    <t xml:space="preserve">                        Assets</t>
  </si>
  <si>
    <t>Current Assets</t>
  </si>
  <si>
    <t>Cash                          $XXX</t>
  </si>
  <si>
    <t>Accounts Receivable           $XXX</t>
  </si>
  <si>
    <t>Inventory                     $XXX</t>
  </si>
  <si>
    <t>Total Current Assets          $XXX</t>
  </si>
  <si>
    <t>Non-Current Assets</t>
  </si>
  <si>
    <t>Property                      $XXX</t>
  </si>
  <si>
    <t>Equipment                     $XXX</t>
  </si>
  <si>
    <t>Total Non-Current Assets      $XXX</t>
  </si>
  <si>
    <t>Total Assets                  $XXX</t>
  </si>
  <si>
    <t xml:space="preserve">                        Liabilities</t>
  </si>
  <si>
    <t>Current Liabilities</t>
  </si>
  <si>
    <t>Accounts Payable              $XXX</t>
  </si>
  <si>
    <t>Short-term Debt               $XXX</t>
  </si>
  <si>
    <t>Total Current Liabilities     $XXX</t>
  </si>
  <si>
    <t>Long-term Liabilities</t>
  </si>
  <si>
    <t>Mortgages                     $XXX</t>
  </si>
  <si>
    <t>Bonds                         $XXX</t>
  </si>
  <si>
    <t>Total Long-term Liabilities  $XXX</t>
  </si>
  <si>
    <t>Total Liabilities             $XXX</t>
  </si>
  <si>
    <t xml:space="preserve">                        Shareholders' Equity</t>
  </si>
  <si>
    <t>Common Stock                  $XXX</t>
  </si>
  <si>
    <t>Retained Earnings             $XXX</t>
  </si>
  <si>
    <t>Total Shareholders' Equity   $XXX</t>
  </si>
  <si>
    <t xml:space="preserve">Total Liabilities and </t>
  </si>
  <si>
    <t>Shareholders' Equity         $XXX</t>
  </si>
  <si>
    <t xml:space="preserve">                              Cash Flows from Operating Activities</t>
  </si>
  <si>
    <t>Cash Inflows</t>
  </si>
  <si>
    <t>Revenue                        $XXX</t>
  </si>
  <si>
    <t>Interest Received              $XXX</t>
  </si>
  <si>
    <t>Total Cash Inflows             $XXX</t>
  </si>
  <si>
    <t>Cash Outflows</t>
  </si>
  <si>
    <t>Payments to Suppliers          $(XXX)</t>
  </si>
  <si>
    <t>Payments to Employees          $(XXX)</t>
  </si>
  <si>
    <t>Taxes                          $(XXX)</t>
  </si>
  <si>
    <t>Total Cash Outflows            $(XXX)</t>
  </si>
  <si>
    <t>Net Cash from Operating Activities $(XXX)</t>
  </si>
  <si>
    <t xml:space="preserve">                              Cash Flows from Investing Activities</t>
  </si>
  <si>
    <t>Sale of Property               $XXX</t>
  </si>
  <si>
    <t>Sale of Investments            $XXX</t>
  </si>
  <si>
    <t>Purchase of Property           $(XXX)</t>
  </si>
  <si>
    <t>Purchase of Investments        $(XXX)</t>
  </si>
  <si>
    <t>Net Cash from Investing Activities $(XXX)</t>
  </si>
  <si>
    <t xml:space="preserve">                              Cash Flows from Financing Activities</t>
  </si>
  <si>
    <t>Issuance of Stock              $XXX</t>
  </si>
  <si>
    <t>Issuance of Debt               $XXX</t>
  </si>
  <si>
    <t>Repayment of Debt              $(XXX)</t>
  </si>
  <si>
    <t>Payment of Dividends           $(XXX)</t>
  </si>
  <si>
    <t>Net Cash from Financing Activities $(XXX)</t>
  </si>
  <si>
    <t>Net Increase in Cash            $XXX</t>
  </si>
  <si>
    <t>Beginning Cash Balance          $XXX</t>
  </si>
  <si>
    <t>Ending Cash Balance             $XXX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</si>
</sst>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color rgb="FFECECEC"/>
      <name val="Segoe UI"/>
      <family val="2"/>
    </font>
    <font>
      <sz val="9.6"/>
      <color rgb="FFECECEC"/>
      <name val="Segoe UI"/>
      <family val="2"/>
    </font>
    <font>
      <sz val="8"/>
      <color rgb="FFECECEC"/>
      <name val="Courier New"/>
      <family val="3"/>
    </font>
    <font>
      <sz val="8"/>
      <color rgb="FFFF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3" borderId="0" xfId="0" applyFont="1" applyFill="1"/>
    <xf numFmtId="0" fontId="2" fillId="2" borderId="5" xfId="0" applyFont="1" applyFill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[ChatGPT for Excel.xlsx]Sheet2!PivotTable1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Sum of Year of Release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Sheet2!$A$6</c:f>
              <c:numCache>
                <c:formatCode>General</c:formatCode>
                <c:ptCount val="1"/>
                <c:pt idx="0">
                  <c:v>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B-45DB-875E-13BE8D528A78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Sum of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B-45DB-875E-13BE8D52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151696"/>
        <c:axId val="1701152784"/>
      </c:barChart>
      <c:catAx>
        <c:axId val="16891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52784"/>
        <c:crosses val="autoZero"/>
        <c:auto val="1"/>
        <c:lblAlgn val="ctr"/>
        <c:lblOffset val="100"/>
        <c:noMultiLvlLbl val="0"/>
      </c:catAx>
      <c:valAx>
        <c:axId val="17011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[ChatGPT for Excel.xlsx]Sheet4!PivotTable3</c:name>
    <c:fmtId val="3"/>
  </c:pivotSource>
  <c:chart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Sheet4!$L$3</c:f>
              <c:strCache>
                <c:ptCount val="1"/>
                <c:pt idx="0">
                  <c:v>Sum of Revenue (USD)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Sheet4!$L$4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Sheet4!$L$4</c:f>
              <c:numCache>
                <c:formatCode>General</c:formatCode>
                <c:ptCount val="1"/>
                <c:pt idx="0">
                  <c:v>4211068.9655172415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4026-BC56-B13F17045F1F}"/>
            </c:ext>
          </c:extLst>
        </c:ser>
        <c:ser>
          <c:idx val="1"/>
          <c:order val="1"/>
          <c:tx>
            <c:strRef>
              <c:f>Sheet4!$M$3</c:f>
              <c:strCache>
                <c:ptCount val="1"/>
                <c:pt idx="0">
                  <c:v>Sum of Expenses (USD)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Sheet4!$L$4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Sheet4!$M$4</c:f>
              <c:numCache>
                <c:formatCode>General</c:formatCode>
                <c:ptCount val="1"/>
                <c:pt idx="0">
                  <c:v>2753862.0689655175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C-4026-BC56-B13F1704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axId val="166377392"/>
        <c:axId val="157542528"/>
      </c:barChart>
      <c:lineChart>
        <c:grouping val="standard"/>
        <c:varyColors val="0"/>
        <c:ser>
          <c:idx val="2"/>
          <c:order val="2"/>
          <c:tx>
            <c:strRef>
              <c:f>Sheet4!$N$3</c:f>
              <c:strCache>
                <c:ptCount val="1"/>
                <c:pt idx="0">
                  <c:v>Sum of Profit (USD)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Sheet4!$L$4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Sheet4!$N$4</c:f>
              <c:numCache>
                <c:formatCode>General</c:formatCode>
                <c:ptCount val="1"/>
                <c:pt idx="0">
                  <c:v>1457206.8965517241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C-4026-BC56-B13F17045F1F}"/>
            </c:ext>
          </c:extLst>
        </c:ser>
        <c:ser>
          <c:idx val="3"/>
          <c:order val="3"/>
          <c:tx>
            <c:strRef>
              <c:f>Sheet4!$O$3</c:f>
              <c:strCache>
                <c:ptCount val="1"/>
                <c:pt idx="0">
                  <c:v>Sum of Monthly Profit Margin: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Sheet4!$L$4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Sheet4!$O$4</c:f>
              <c:numCache>
                <c:formatCode>General</c:formatCode>
                <c:ptCount val="1"/>
                <c:pt idx="0">
                  <c:v>1035.3658692225711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C-4026-BC56-B13F1704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77392"/>
        <c:axId val="157542528"/>
      </c:lineChart>
      <c:catAx>
        <c:axId val="166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2528"/>
        <c:crosses val="autoZero"/>
        <c:auto val="1"/>
        <c:lblAlgn val="ctr"/>
        <c:lblOffset val="100"/>
        <c:noMultiLvlLbl val="0"/>
      </c:catAx>
      <c:valAx>
        <c:axId val="157542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[ChatGPT for Excel.xlsx]Sheet4!PivotTable3</c:name>
    <c:fmtId val="17"/>
  </c:pivotSource>
  <c:chart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487745472259176E-2"/>
          <c:y val="0.16902740490950829"/>
          <c:w val="0.54893449953104889"/>
          <c:h val="0.775607975238060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Sheet4!$L$3</c:f>
              <c:strCache>
                <c:ptCount val="1"/>
                <c:pt idx="0">
                  <c:v>Sum of Revenue (USD)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Sheet4!$L$4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Sheet4!$L$4</c:f>
              <c:numCache>
                <c:formatCode>General</c:formatCode>
                <c:ptCount val="1"/>
                <c:pt idx="0">
                  <c:v>4211068.9655172415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7-4E84-86E0-D6E0A195547E}"/>
            </c:ext>
          </c:extLst>
        </c:ser>
        <c:ser>
          <c:idx val="1"/>
          <c:order val="1"/>
          <c:tx>
            <c:strRef>
              <c:f>Sheet4!$M$3</c:f>
              <c:strCache>
                <c:ptCount val="1"/>
                <c:pt idx="0">
                  <c:v>Sum of Expenses (USD)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Sheet4!$L$4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Sheet4!$M$4</c:f>
              <c:numCache>
                <c:formatCode>General</c:formatCode>
                <c:ptCount val="1"/>
                <c:pt idx="0">
                  <c:v>2753862.0689655175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7-4E84-86E0-D6E0A195547E}"/>
            </c:ext>
          </c:extLst>
        </c:ser>
        <c:ser>
          <c:idx val="2"/>
          <c:order val="2"/>
          <c:tx>
            <c:strRef>
              <c:f>Sheet4!$N$3</c:f>
              <c:strCache>
                <c:ptCount val="1"/>
                <c:pt idx="0">
                  <c:v>Sum of Profit (USD)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Sheet4!$L$4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Sheet4!$N$4</c:f>
              <c:numCache>
                <c:formatCode>General</c:formatCode>
                <c:ptCount val="1"/>
                <c:pt idx="0">
                  <c:v>1457206.8965517241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7-4E84-86E0-D6E0A195547E}"/>
            </c:ext>
          </c:extLst>
        </c:ser>
        <c:ser>
          <c:idx val="3"/>
          <c:order val="3"/>
          <c:tx>
            <c:strRef>
              <c:f>Sheet4!$O$3</c:f>
              <c:strCache>
                <c:ptCount val="1"/>
                <c:pt idx="0">
                  <c:v>Sum of Monthly Profit Margin: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Sheet4!$L$4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Sheet4!$O$4</c:f>
              <c:numCache>
                <c:formatCode>General</c:formatCode>
                <c:ptCount val="1"/>
                <c:pt idx="0">
                  <c:v>1035.3658692225711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7-4E84-86E0-D6E0A195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axId val="166377392"/>
        <c:axId val="157542528"/>
      </c:barChart>
      <c:catAx>
        <c:axId val="16637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2528"/>
        <c:crosses val="autoZero"/>
        <c:auto val="1"/>
        <c:lblAlgn val="ctr"/>
        <c:lblOffset val="100"/>
        <c:noMultiLvlLbl val="0"/>
      </c:catAx>
      <c:valAx>
        <c:axId val="157542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130CC-71F8-40D6-8576-FFE1E3E6CD78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17C4D-110A-FB15-5A33-C0C9B5C8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3E1D0-05D0-36F8-3A40-F82BD402BD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288918</xdr:colOff>
      <xdr:row>9</xdr:row>
      <xdr:rowOff>68579</xdr:rowOff>
    </xdr:from>
    <xdr:to>
      <xdr:col>7</xdr:col>
      <xdr:colOff>403859</xdr:colOff>
      <xdr:row>26</xdr:row>
      <xdr:rowOff>140752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6B0B6D-CA03-CBC4-BB21-210A108B7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918" y="1714499"/>
          <a:ext cx="4382141" cy="3181133"/>
        </a:xfrm>
        <a:prstGeom prst="rect">
          <a:avLst/>
        </a:prstGeom>
      </xdr:spPr>
    </xdr:pic>
    <xdr:clientData/>
  </xdr:twoCellAnchor>
  <xdr:absoluteAnchor>
    <xdr:pos x="5600701" y="617219"/>
    <xdr:ext cx="5501640" cy="4174471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0AD6D7-A2A6-4C76-88AD-D66B43A23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 editAs="oneCell">
    <xdr:from>
      <xdr:col>6</xdr:col>
      <xdr:colOff>158064</xdr:colOff>
      <xdr:row>27</xdr:row>
      <xdr:rowOff>15240</xdr:rowOff>
    </xdr:from>
    <xdr:to>
      <xdr:col>17</xdr:col>
      <xdr:colOff>605779</xdr:colOff>
      <xdr:row>55</xdr:row>
      <xdr:rowOff>87414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EE4BACD-49B5-7DC1-9F6F-CF2C2F29E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5664" y="4953000"/>
          <a:ext cx="7153315" cy="51928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ethan" refreshedDate="45337.978807407409" createdVersion="8" refreshedVersion="8" minRefreshableVersion="3" recordCount="117" xr:uid="{617192DB-5233-46EC-A87B-3E28086B1868}">
  <cacheSource type="worksheet">
    <worksheetSource ref="B2:D1048576" sheet="Sheet1"/>
  </cacheSource>
  <cacheFields count="3">
    <cacheField name="Movie Name" numFmtId="0">
      <sharedItems containsBlank="1" count="110">
        <s v="The Shawshank Redemption"/>
        <s v="The Godfather"/>
        <s v="The Godfather: Part II"/>
        <s v="The Dark Knight"/>
        <s v="12 Angry Men"/>
        <s v="Schindler's List"/>
        <s v="The Lord of the Rings: The Return of the King"/>
        <s v="Pulp Fiction"/>
        <s v="The Good, the Bad and the Ugly"/>
        <s v="Fight Club"/>
        <s v="Forrest Gump"/>
        <s v="Inception"/>
        <s v="The Lord of the Rings: The Fellowship of the Ring"/>
        <s v="Star Wars: Episode V - The Empire Strikes Back"/>
        <s v="The Lord of the Rings: The Two Towers"/>
        <s v="The Matrix"/>
        <s v="Goodfellas"/>
        <s v="Se7en"/>
        <s v="Seven Samurai"/>
        <s v="City of God"/>
        <s v="The Silence of the Lambs"/>
        <s v="It's a Wonderful Life"/>
        <s v="Life is Beautiful"/>
        <s v="The Usual Suspects"/>
        <s v="Léon: The Professional"/>
        <s v="Saving Private Ryan"/>
        <s v="Spirited Away"/>
        <s v="The Green Mile"/>
        <s v="Interstellar"/>
        <s v="The Pianist"/>
        <s v="Gladiator"/>
        <s v="American History X"/>
        <s v="The Departed"/>
        <s v="Whiplash"/>
        <s v="The Intouchables"/>
        <s v="The Prestige"/>
        <s v="The Lion King"/>
        <s v="The Lives of Others"/>
        <s v="Terminator 2: Judgment Day"/>
        <s v="The Shining"/>
        <s v="Cinema Paradiso"/>
        <s v="Grave of the Fireflies"/>
        <s v="Back to the Future"/>
        <s v="Modern Times"/>
        <s v="Once Upon a Time in the West"/>
        <s v="Raiders of the Lost Ark"/>
        <s v="Apocalypse Now"/>
        <s v="Alien"/>
        <s v="WALL·E"/>
        <s v="The Great Dictator"/>
        <s v="Memento"/>
        <s v="Requiem for a Dream"/>
        <s v="Django Unchained"/>
        <s v="Paths of Glory"/>
        <s v="The Bridge on the River Kwai"/>
        <s v="The Dark Knight Rises"/>
        <s v="Taare Zameen Par"/>
        <s v="Indiana Jones and the Last Crusade"/>
        <s v="American Beauty"/>
        <s v="Amélie"/>
        <s v="A Clockwork Orange"/>
        <s v="Oldboy"/>
        <s v="Taxi Driver"/>
        <s v="Toy Story"/>
        <s v="Snatch"/>
        <s v="Vertigo"/>
        <s v="Monty Python and the Holy Grail"/>
        <s v="The Sting"/>
        <s v="Reservoir Dogs"/>
        <s v="The Elephant Man"/>
        <s v="2001: A Space Odyssey"/>
        <s v="The Hunt"/>
        <s v="Full Metal Jacket"/>
        <s v="The Apartment"/>
        <s v="The Truman Show"/>
        <s v="Gone with the Wind"/>
        <s v="The Sixth Sense"/>
        <s v="Finding Nemo"/>
        <s v="Heat"/>
        <s v="Blade Runner"/>
        <s v="Kill Bill: Vol. 1"/>
        <s v="Sin City"/>
        <s v="The Princess Bride"/>
        <s v="No Country for Old Men"/>
        <s v="The Big Lebowski"/>
        <s v="The Wizard of Oz"/>
        <s v="Stand by Me"/>
        <s v="Shutter Island"/>
        <s v="The Grand Budapest Hotel"/>
        <s v="Trainspotting"/>
        <s v="Jurassic Park"/>
        <s v="The Thing"/>
        <s v="The Exorcist"/>
        <s v="Beauty and the Beast"/>
        <s v="12 Years a Slave"/>
        <s v="Donnie Darko"/>
        <s v="Inglourious Basterds"/>
        <s v="V for Vendetta"/>
        <s v="The Social Network"/>
        <s v="The Terminator"/>
        <s v="A Beautiful Mind"/>
        <s v="The Sound of Music"/>
        <s v="Dances with Wolves"/>
        <s v="Rain Man"/>
        <s v="Boyhood"/>
        <s v="Indiana Jones and the Temple of Doom"/>
        <s v="Platoon"/>
        <s v="Gran Torino"/>
        <s v="The King's Speech"/>
        <m/>
      </sharedItems>
    </cacheField>
    <cacheField name="Rating" numFmtId="0">
      <sharedItems containsString="0" containsBlank="1" containsNumber="1" minValue="7.8" maxValue="9.3000000000000007" count="16">
        <n v="9.3000000000000007"/>
        <n v="9.1999999999999993"/>
        <n v="9"/>
        <n v="8.9"/>
        <n v="8.8000000000000007"/>
        <n v="8.6999999999999993"/>
        <n v="8.6"/>
        <n v="8.5"/>
        <n v="8.4"/>
        <n v="8.3000000000000007"/>
        <n v="8.1999999999999993"/>
        <n v="8.1"/>
        <n v="8"/>
        <n v="7.9"/>
        <n v="7.8"/>
        <m/>
      </sharedItems>
    </cacheField>
    <cacheField name="Year of Release" numFmtId="0">
      <sharedItems containsString="0" containsBlank="1" containsNumber="1" containsInteger="1" minValue="0" maxValue="2014" count="53">
        <n v="1994"/>
        <n v="1972"/>
        <n v="1974"/>
        <n v="2008"/>
        <n v="1957"/>
        <n v="1993"/>
        <n v="2003"/>
        <n v="1966"/>
        <n v="1999"/>
        <n v="2010"/>
        <n v="2001"/>
        <n v="1980"/>
        <n v="2002"/>
        <n v="1990"/>
        <n v="1995"/>
        <n v="1954"/>
        <n v="1991"/>
        <n v="1946"/>
        <n v="1997"/>
        <n v="1998"/>
        <n v="2014"/>
        <n v="2000"/>
        <n v="2006"/>
        <n v="2011"/>
        <n v="1988"/>
        <n v="1985"/>
        <n v="1936"/>
        <n v="1968"/>
        <n v="1981"/>
        <n v="1979"/>
        <n v="1940"/>
        <n v="2012"/>
        <n v="2007"/>
        <n v="1989"/>
        <n v="1971"/>
        <n v="1976"/>
        <n v="1958"/>
        <n v="1975"/>
        <n v="1973"/>
        <n v="1992"/>
        <n v="1987"/>
        <n v="1960"/>
        <n v="1939"/>
        <n v="1982"/>
        <n v="2005"/>
        <n v="1986"/>
        <n v="1996"/>
        <n v="2013"/>
        <n v="2009"/>
        <n v="1984"/>
        <n v="1965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ethan" refreshedDate="45337.99743935185" createdVersion="8" refreshedVersion="8" minRefreshableVersion="3" recordCount="32" xr:uid="{75161ED8-208E-4F6C-84FB-67B48298D9E4}">
  <cacheSource type="worksheet">
    <worksheetSource ref="B2:F34" sheet="Sheet4"/>
  </cacheSource>
  <cacheFields count="5">
    <cacheField name="Month" numFmtId="0">
      <sharedItems count="14">
        <s v="Jan"/>
        <s v="Feb"/>
        <s v="Mar"/>
        <s v="Apr"/>
        <s v="May"/>
        <s v="Jun"/>
        <s v="Jul"/>
        <s v="Aug"/>
        <s v="Sep"/>
        <s v="Oct"/>
        <s v="Nov"/>
        <s v="Dec"/>
        <s v="SUM"/>
        <s v="AVG"/>
      </sharedItems>
    </cacheField>
    <cacheField name="Revenue (USD)" numFmtId="0">
      <sharedItems containsSemiMixedTypes="0" containsString="0" containsNumber="1" minValue="50000" maxValue="2032000" count="23">
        <n v="50000"/>
        <n v="55000"/>
        <n v="60000"/>
        <n v="58000"/>
        <n v="63000"/>
        <n v="65000"/>
        <n v="67000"/>
        <n v="69000"/>
        <n v="71000"/>
        <n v="73000"/>
        <n v="75000"/>
        <n v="77000"/>
        <n v="70000"/>
        <n v="68000"/>
        <n v="79000"/>
        <n v="81000"/>
        <n v="83000"/>
        <n v="85000"/>
        <n v="87000"/>
        <n v="62000"/>
        <n v="72000"/>
        <n v="2032000"/>
        <n v="70068.965517241377"/>
      </sharedItems>
    </cacheField>
    <cacheField name="Expenses (USD)" numFmtId="0">
      <sharedItems containsSemiMixedTypes="0" containsString="0" containsNumber="1" minValue="35000" maxValue="1330000"/>
    </cacheField>
    <cacheField name="Profit (USD)" numFmtId="0">
      <sharedItems containsSemiMixedTypes="0" containsString="0" containsNumber="1" minValue="15000" maxValue="702000"/>
    </cacheField>
    <cacheField name="Monthly Profit Margin:" numFmtId="0">
      <sharedItems containsString="0" containsBlank="1" containsNumber="1" minValue="30" maxValue="38.666666666666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  <x v="0"/>
  </r>
  <r>
    <x v="1"/>
    <x v="1"/>
    <x v="1"/>
  </r>
  <r>
    <x v="2"/>
    <x v="2"/>
    <x v="2"/>
  </r>
  <r>
    <x v="3"/>
    <x v="2"/>
    <x v="3"/>
  </r>
  <r>
    <x v="4"/>
    <x v="3"/>
    <x v="4"/>
  </r>
  <r>
    <x v="5"/>
    <x v="3"/>
    <x v="5"/>
  </r>
  <r>
    <x v="6"/>
    <x v="3"/>
    <x v="6"/>
  </r>
  <r>
    <x v="7"/>
    <x v="3"/>
    <x v="0"/>
  </r>
  <r>
    <x v="8"/>
    <x v="4"/>
    <x v="7"/>
  </r>
  <r>
    <x v="9"/>
    <x v="4"/>
    <x v="8"/>
  </r>
  <r>
    <x v="10"/>
    <x v="4"/>
    <x v="0"/>
  </r>
  <r>
    <x v="11"/>
    <x v="4"/>
    <x v="9"/>
  </r>
  <r>
    <x v="12"/>
    <x v="4"/>
    <x v="10"/>
  </r>
  <r>
    <x v="13"/>
    <x v="5"/>
    <x v="11"/>
  </r>
  <r>
    <x v="14"/>
    <x v="5"/>
    <x v="12"/>
  </r>
  <r>
    <x v="15"/>
    <x v="5"/>
    <x v="8"/>
  </r>
  <r>
    <x v="16"/>
    <x v="5"/>
    <x v="13"/>
  </r>
  <r>
    <x v="17"/>
    <x v="6"/>
    <x v="14"/>
  </r>
  <r>
    <x v="18"/>
    <x v="6"/>
    <x v="15"/>
  </r>
  <r>
    <x v="19"/>
    <x v="6"/>
    <x v="12"/>
  </r>
  <r>
    <x v="20"/>
    <x v="6"/>
    <x v="16"/>
  </r>
  <r>
    <x v="21"/>
    <x v="6"/>
    <x v="17"/>
  </r>
  <r>
    <x v="22"/>
    <x v="6"/>
    <x v="18"/>
  </r>
  <r>
    <x v="23"/>
    <x v="7"/>
    <x v="14"/>
  </r>
  <r>
    <x v="24"/>
    <x v="7"/>
    <x v="0"/>
  </r>
  <r>
    <x v="25"/>
    <x v="7"/>
    <x v="19"/>
  </r>
  <r>
    <x v="26"/>
    <x v="7"/>
    <x v="10"/>
  </r>
  <r>
    <x v="27"/>
    <x v="7"/>
    <x v="8"/>
  </r>
  <r>
    <x v="28"/>
    <x v="7"/>
    <x v="20"/>
  </r>
  <r>
    <x v="29"/>
    <x v="7"/>
    <x v="12"/>
  </r>
  <r>
    <x v="30"/>
    <x v="7"/>
    <x v="21"/>
  </r>
  <r>
    <x v="31"/>
    <x v="7"/>
    <x v="19"/>
  </r>
  <r>
    <x v="32"/>
    <x v="7"/>
    <x v="22"/>
  </r>
  <r>
    <x v="33"/>
    <x v="7"/>
    <x v="20"/>
  </r>
  <r>
    <x v="34"/>
    <x v="7"/>
    <x v="23"/>
  </r>
  <r>
    <x v="35"/>
    <x v="7"/>
    <x v="22"/>
  </r>
  <r>
    <x v="36"/>
    <x v="7"/>
    <x v="0"/>
  </r>
  <r>
    <x v="37"/>
    <x v="8"/>
    <x v="22"/>
  </r>
  <r>
    <x v="38"/>
    <x v="8"/>
    <x v="16"/>
  </r>
  <r>
    <x v="39"/>
    <x v="8"/>
    <x v="11"/>
  </r>
  <r>
    <x v="40"/>
    <x v="8"/>
    <x v="24"/>
  </r>
  <r>
    <x v="41"/>
    <x v="8"/>
    <x v="24"/>
  </r>
  <r>
    <x v="42"/>
    <x v="8"/>
    <x v="25"/>
  </r>
  <r>
    <x v="43"/>
    <x v="8"/>
    <x v="26"/>
  </r>
  <r>
    <x v="44"/>
    <x v="8"/>
    <x v="27"/>
  </r>
  <r>
    <x v="45"/>
    <x v="8"/>
    <x v="28"/>
  </r>
  <r>
    <x v="46"/>
    <x v="8"/>
    <x v="29"/>
  </r>
  <r>
    <x v="47"/>
    <x v="8"/>
    <x v="29"/>
  </r>
  <r>
    <x v="48"/>
    <x v="8"/>
    <x v="3"/>
  </r>
  <r>
    <x v="49"/>
    <x v="8"/>
    <x v="30"/>
  </r>
  <r>
    <x v="50"/>
    <x v="8"/>
    <x v="21"/>
  </r>
  <r>
    <x v="51"/>
    <x v="9"/>
    <x v="21"/>
  </r>
  <r>
    <x v="52"/>
    <x v="9"/>
    <x v="31"/>
  </r>
  <r>
    <x v="53"/>
    <x v="9"/>
    <x v="4"/>
  </r>
  <r>
    <x v="54"/>
    <x v="9"/>
    <x v="4"/>
  </r>
  <r>
    <x v="55"/>
    <x v="9"/>
    <x v="31"/>
  </r>
  <r>
    <x v="56"/>
    <x v="9"/>
    <x v="32"/>
  </r>
  <r>
    <x v="57"/>
    <x v="9"/>
    <x v="33"/>
  </r>
  <r>
    <x v="47"/>
    <x v="9"/>
    <x v="29"/>
  </r>
  <r>
    <x v="58"/>
    <x v="9"/>
    <x v="8"/>
  </r>
  <r>
    <x v="59"/>
    <x v="9"/>
    <x v="10"/>
  </r>
  <r>
    <x v="60"/>
    <x v="9"/>
    <x v="34"/>
  </r>
  <r>
    <x v="61"/>
    <x v="9"/>
    <x v="6"/>
  </r>
  <r>
    <x v="62"/>
    <x v="9"/>
    <x v="35"/>
  </r>
  <r>
    <x v="63"/>
    <x v="9"/>
    <x v="14"/>
  </r>
  <r>
    <x v="64"/>
    <x v="9"/>
    <x v="21"/>
  </r>
  <r>
    <x v="65"/>
    <x v="9"/>
    <x v="36"/>
  </r>
  <r>
    <x v="66"/>
    <x v="9"/>
    <x v="37"/>
  </r>
  <r>
    <x v="67"/>
    <x v="9"/>
    <x v="38"/>
  </r>
  <r>
    <x v="68"/>
    <x v="9"/>
    <x v="39"/>
  </r>
  <r>
    <x v="69"/>
    <x v="9"/>
    <x v="11"/>
  </r>
  <r>
    <x v="70"/>
    <x v="9"/>
    <x v="27"/>
  </r>
  <r>
    <x v="71"/>
    <x v="9"/>
    <x v="31"/>
  </r>
  <r>
    <x v="72"/>
    <x v="10"/>
    <x v="40"/>
  </r>
  <r>
    <x v="73"/>
    <x v="10"/>
    <x v="41"/>
  </r>
  <r>
    <x v="74"/>
    <x v="10"/>
    <x v="19"/>
  </r>
  <r>
    <x v="75"/>
    <x v="10"/>
    <x v="42"/>
  </r>
  <r>
    <x v="76"/>
    <x v="10"/>
    <x v="8"/>
  </r>
  <r>
    <x v="77"/>
    <x v="10"/>
    <x v="6"/>
  </r>
  <r>
    <x v="78"/>
    <x v="10"/>
    <x v="14"/>
  </r>
  <r>
    <x v="79"/>
    <x v="10"/>
    <x v="43"/>
  </r>
  <r>
    <x v="80"/>
    <x v="11"/>
    <x v="6"/>
  </r>
  <r>
    <x v="81"/>
    <x v="11"/>
    <x v="44"/>
  </r>
  <r>
    <x v="82"/>
    <x v="11"/>
    <x v="40"/>
  </r>
  <r>
    <x v="83"/>
    <x v="11"/>
    <x v="32"/>
  </r>
  <r>
    <x v="84"/>
    <x v="11"/>
    <x v="19"/>
  </r>
  <r>
    <x v="85"/>
    <x v="11"/>
    <x v="42"/>
  </r>
  <r>
    <x v="86"/>
    <x v="11"/>
    <x v="45"/>
  </r>
  <r>
    <x v="87"/>
    <x v="11"/>
    <x v="9"/>
  </r>
  <r>
    <x v="88"/>
    <x v="11"/>
    <x v="20"/>
  </r>
  <r>
    <x v="89"/>
    <x v="11"/>
    <x v="46"/>
  </r>
  <r>
    <x v="90"/>
    <x v="11"/>
    <x v="5"/>
  </r>
  <r>
    <x v="91"/>
    <x v="11"/>
    <x v="43"/>
  </r>
  <r>
    <x v="92"/>
    <x v="12"/>
    <x v="38"/>
  </r>
  <r>
    <x v="93"/>
    <x v="12"/>
    <x v="16"/>
  </r>
  <r>
    <x v="94"/>
    <x v="12"/>
    <x v="47"/>
  </r>
  <r>
    <x v="95"/>
    <x v="12"/>
    <x v="10"/>
  </r>
  <r>
    <x v="96"/>
    <x v="12"/>
    <x v="48"/>
  </r>
  <r>
    <x v="97"/>
    <x v="12"/>
    <x v="44"/>
  </r>
  <r>
    <x v="98"/>
    <x v="13"/>
    <x v="9"/>
  </r>
  <r>
    <x v="99"/>
    <x v="13"/>
    <x v="49"/>
  </r>
  <r>
    <x v="86"/>
    <x v="13"/>
    <x v="45"/>
  </r>
  <r>
    <x v="100"/>
    <x v="14"/>
    <x v="10"/>
  </r>
  <r>
    <x v="101"/>
    <x v="14"/>
    <x v="50"/>
  </r>
  <r>
    <x v="102"/>
    <x v="14"/>
    <x v="13"/>
  </r>
  <r>
    <x v="103"/>
    <x v="14"/>
    <x v="24"/>
  </r>
  <r>
    <x v="104"/>
    <x v="14"/>
    <x v="20"/>
  </r>
  <r>
    <x v="98"/>
    <x v="14"/>
    <x v="9"/>
  </r>
  <r>
    <x v="60"/>
    <x v="14"/>
    <x v="34"/>
  </r>
  <r>
    <x v="105"/>
    <x v="14"/>
    <x v="49"/>
  </r>
  <r>
    <x v="106"/>
    <x v="14"/>
    <x v="45"/>
  </r>
  <r>
    <x v="107"/>
    <x v="14"/>
    <x v="3"/>
  </r>
  <r>
    <x v="108"/>
    <x v="14"/>
    <x v="9"/>
  </r>
  <r>
    <x v="109"/>
    <x v="15"/>
    <x v="51"/>
  </r>
  <r>
    <x v="109"/>
    <x v="15"/>
    <x v="52"/>
  </r>
  <r>
    <x v="109"/>
    <x v="15"/>
    <x v="52"/>
  </r>
  <r>
    <x v="109"/>
    <x v="15"/>
    <x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35000"/>
    <n v="15000"/>
    <n v="30"/>
  </r>
  <r>
    <x v="1"/>
    <x v="1"/>
    <n v="38000"/>
    <n v="17000"/>
    <n v="30.909090909090907"/>
  </r>
  <r>
    <x v="2"/>
    <x v="2"/>
    <n v="40000"/>
    <n v="20000"/>
    <n v="33.333333333333329"/>
  </r>
  <r>
    <x v="3"/>
    <x v="3"/>
    <n v="39000"/>
    <n v="19000"/>
    <n v="32.758620689655174"/>
  </r>
  <r>
    <x v="4"/>
    <x v="4"/>
    <n v="42000"/>
    <n v="21000"/>
    <n v="33.333333333333329"/>
  </r>
  <r>
    <x v="5"/>
    <x v="5"/>
    <n v="43000"/>
    <n v="22000"/>
    <n v="33.846153846153847"/>
  </r>
  <r>
    <x v="6"/>
    <x v="6"/>
    <n v="45000"/>
    <n v="22000"/>
    <n v="32.835820895522389"/>
  </r>
  <r>
    <x v="7"/>
    <x v="7"/>
    <n v="46000"/>
    <n v="23000"/>
    <n v="33.333333333333329"/>
  </r>
  <r>
    <x v="8"/>
    <x v="8"/>
    <n v="48000"/>
    <n v="23000"/>
    <n v="32.394366197183103"/>
  </r>
  <r>
    <x v="9"/>
    <x v="9"/>
    <n v="50000"/>
    <n v="23000"/>
    <n v="31.506849315068493"/>
  </r>
  <r>
    <x v="10"/>
    <x v="10"/>
    <n v="51000"/>
    <n v="24000"/>
    <n v="32"/>
  </r>
  <r>
    <x v="11"/>
    <x v="11"/>
    <n v="53000"/>
    <n v="24000"/>
    <n v="31.168831168831169"/>
  </r>
  <r>
    <x v="0"/>
    <x v="2"/>
    <n v="40000"/>
    <n v="20000"/>
    <n v="33.333333333333329"/>
  </r>
  <r>
    <x v="1"/>
    <x v="5"/>
    <n v="42000"/>
    <n v="23000"/>
    <n v="35.384615384615387"/>
  </r>
  <r>
    <x v="2"/>
    <x v="12"/>
    <n v="44000"/>
    <n v="26000"/>
    <n v="37.142857142857146"/>
  </r>
  <r>
    <x v="3"/>
    <x v="13"/>
    <n v="43000"/>
    <n v="25000"/>
    <n v="36.764705882352942"/>
  </r>
  <r>
    <x v="4"/>
    <x v="9"/>
    <n v="45000"/>
    <n v="28000"/>
    <n v="38.356164383561641"/>
  </r>
  <r>
    <x v="5"/>
    <x v="10"/>
    <n v="46000"/>
    <n v="29000"/>
    <n v="38.666666666666664"/>
  </r>
  <r>
    <x v="6"/>
    <x v="11"/>
    <n v="48000"/>
    <n v="29000"/>
    <n v="37.662337662337663"/>
  </r>
  <r>
    <x v="7"/>
    <x v="14"/>
    <n v="50000"/>
    <n v="29000"/>
    <n v="36.708860759493675"/>
  </r>
  <r>
    <x v="8"/>
    <x v="15"/>
    <n v="52000"/>
    <n v="29000"/>
    <n v="35.802469135802468"/>
  </r>
  <r>
    <x v="9"/>
    <x v="16"/>
    <n v="54000"/>
    <n v="29000"/>
    <n v="34.939759036144579"/>
  </r>
  <r>
    <x v="10"/>
    <x v="17"/>
    <n v="55000"/>
    <n v="30000"/>
    <n v="35.294117647058826"/>
  </r>
  <r>
    <x v="11"/>
    <x v="18"/>
    <n v="57000"/>
    <n v="30000"/>
    <n v="34.482758620689658"/>
  </r>
  <r>
    <x v="0"/>
    <x v="19"/>
    <n v="42000"/>
    <n v="20000"/>
    <n v="32.258064516129032"/>
  </r>
  <r>
    <x v="1"/>
    <x v="6"/>
    <n v="44000"/>
    <n v="23000"/>
    <n v="34.328358208955223"/>
  </r>
  <r>
    <x v="2"/>
    <x v="20"/>
    <n v="46000"/>
    <n v="26000"/>
    <n v="36.111111111111107"/>
  </r>
  <r>
    <x v="3"/>
    <x v="12"/>
    <n v="45000"/>
    <n v="25000"/>
    <n v="35.714285714285715"/>
  </r>
  <r>
    <x v="4"/>
    <x v="10"/>
    <n v="47000"/>
    <n v="28000"/>
    <n v="37.333333333333336"/>
  </r>
  <r>
    <x v="5"/>
    <x v="11"/>
    <n v="48000"/>
    <n v="29000"/>
    <n v="37.662337662337663"/>
  </r>
  <r>
    <x v="12"/>
    <x v="21"/>
    <n v="1330000"/>
    <n v="702000"/>
    <m/>
  </r>
  <r>
    <x v="13"/>
    <x v="22"/>
    <n v="45862.068965517239"/>
    <n v="24206.89655172413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3C370-4210-4F9B-B550-347D4E56D9C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6" firstHeaderRow="0" firstDataRow="1" firstDataCol="0" rowPageCount="3" colPageCount="1"/>
  <pivotFields count="3">
    <pivotField axis="axisPage" multipleItemSelectionAllowed="1" showAll="0">
      <items count="111">
        <item x="4"/>
        <item x="94"/>
        <item x="70"/>
        <item x="100"/>
        <item x="60"/>
        <item x="47"/>
        <item x="59"/>
        <item x="58"/>
        <item x="31"/>
        <item x="46"/>
        <item x="42"/>
        <item x="93"/>
        <item x="79"/>
        <item h="1" x="104"/>
        <item x="40"/>
        <item h="1" x="19"/>
        <item x="102"/>
        <item x="52"/>
        <item x="95"/>
        <item h="1" x="9"/>
        <item h="1" x="77"/>
        <item h="1" x="10"/>
        <item x="72"/>
        <item x="30"/>
        <item h="1" x="75"/>
        <item x="16"/>
        <item x="107"/>
        <item x="41"/>
        <item x="78"/>
        <item h="1" x="11"/>
        <item x="57"/>
        <item x="105"/>
        <item x="96"/>
        <item x="28"/>
        <item x="21"/>
        <item x="90"/>
        <item h="1" x="80"/>
        <item x="24"/>
        <item x="22"/>
        <item h="1" x="50"/>
        <item h="1" x="43"/>
        <item x="66"/>
        <item h="1" x="83"/>
        <item h="1" x="61"/>
        <item x="44"/>
        <item x="53"/>
        <item x="106"/>
        <item h="1" x="7"/>
        <item x="45"/>
        <item x="103"/>
        <item x="51"/>
        <item h="1" x="68"/>
        <item x="25"/>
        <item h="1" x="5"/>
        <item h="1" x="17"/>
        <item x="18"/>
        <item x="87"/>
        <item h="1" x="81"/>
        <item x="64"/>
        <item x="26"/>
        <item x="86"/>
        <item x="13"/>
        <item x="56"/>
        <item x="62"/>
        <item x="38"/>
        <item x="73"/>
        <item h="1" x="84"/>
        <item x="54"/>
        <item x="3"/>
        <item x="55"/>
        <item x="32"/>
        <item x="69"/>
        <item h="1" x="92"/>
        <item x="1"/>
        <item x="2"/>
        <item x="8"/>
        <item x="88"/>
        <item x="49"/>
        <item h="1" x="27"/>
        <item h="1" x="71"/>
        <item x="34"/>
        <item h="1" x="108"/>
        <item h="1" x="36"/>
        <item h="1" x="37"/>
        <item h="1" x="12"/>
        <item h="1" x="6"/>
        <item h="1" x="14"/>
        <item x="15"/>
        <item x="29"/>
        <item h="1" x="35"/>
        <item h="1" x="82"/>
        <item x="0"/>
        <item h="1" x="39"/>
        <item x="20"/>
        <item h="1" x="76"/>
        <item x="98"/>
        <item h="1" x="101"/>
        <item h="1" x="67"/>
        <item x="99"/>
        <item h="1" x="91"/>
        <item x="74"/>
        <item x="23"/>
        <item x="85"/>
        <item h="1" x="63"/>
        <item x="89"/>
        <item x="97"/>
        <item h="1" x="65"/>
        <item x="48"/>
        <item x="33"/>
        <item x="109"/>
        <item t="default"/>
      </items>
    </pivotField>
    <pivotField axis="axisPage" dataField="1" multipleItemSelectionAllowed="1" showAll="0">
      <items count="17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  <item t="default"/>
      </items>
    </pivotField>
    <pivotField axis="axisPage" dataField="1" showAll="0">
      <items count="54">
        <item x="51"/>
        <item x="26"/>
        <item x="42"/>
        <item x="30"/>
        <item x="17"/>
        <item x="15"/>
        <item x="4"/>
        <item x="36"/>
        <item x="41"/>
        <item x="50"/>
        <item x="7"/>
        <item x="27"/>
        <item x="34"/>
        <item x="1"/>
        <item x="38"/>
        <item x="2"/>
        <item x="37"/>
        <item x="35"/>
        <item x="29"/>
        <item x="11"/>
        <item x="28"/>
        <item x="43"/>
        <item x="49"/>
        <item x="25"/>
        <item x="45"/>
        <item x="40"/>
        <item x="24"/>
        <item x="33"/>
        <item x="13"/>
        <item x="16"/>
        <item x="39"/>
        <item x="5"/>
        <item x="0"/>
        <item x="14"/>
        <item x="46"/>
        <item x="18"/>
        <item x="19"/>
        <item x="8"/>
        <item x="21"/>
        <item x="10"/>
        <item x="12"/>
        <item x="6"/>
        <item x="44"/>
        <item x="22"/>
        <item x="32"/>
        <item x="3"/>
        <item x="48"/>
        <item x="9"/>
        <item x="23"/>
        <item x="31"/>
        <item x="47"/>
        <item x="20"/>
        <item x="52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3">
    <pageField fld="2" item="5" hier="-1"/>
    <pageField fld="0" hier="-1"/>
    <pageField fld="1" hier="-1"/>
  </pageFields>
  <dataFields count="2">
    <dataField name="Sum of Year of Release" fld="2" baseField="0" baseItem="0"/>
    <dataField name="Sum of Rating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A7CEB-F3DE-4E9D-9F2E-ED7DEC45B74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L3:O4" firstHeaderRow="0" firstDataRow="1" firstDataCol="0" rowPageCount="1" colPageCount="1"/>
  <pivotFields count="5"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2"/>
        <item t="default"/>
      </items>
    </pivotField>
    <pivotField dataField="1" showAll="0">
      <items count="24">
        <item x="0"/>
        <item x="1"/>
        <item x="3"/>
        <item x="2"/>
        <item x="19"/>
        <item x="4"/>
        <item x="5"/>
        <item x="6"/>
        <item x="13"/>
        <item x="7"/>
        <item x="12"/>
        <item x="22"/>
        <item x="8"/>
        <item x="20"/>
        <item x="9"/>
        <item x="10"/>
        <item x="11"/>
        <item x="14"/>
        <item x="15"/>
        <item x="16"/>
        <item x="17"/>
        <item x="18"/>
        <item x="21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Revenue (USD)" fld="1" baseField="0" baseItem="0"/>
    <dataField name="Sum of Expenses (USD)" fld="2" baseField="0" baseItem="0"/>
    <dataField name="Sum of Profit (USD)" fld="3" baseField="0" baseItem="0"/>
    <dataField name="Sum of Monthly Profit Margin:" fld="4" baseField="0" baseItem="0"/>
  </dataFields>
  <chartFormats count="8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566A-638D-4B19-98B3-32DB396554FE}">
  <dimension ref="A1:B6"/>
  <sheetViews>
    <sheetView workbookViewId="0">
      <selection activeCell="L18" sqref="L18"/>
    </sheetView>
  </sheetViews>
  <sheetFormatPr defaultRowHeight="14.4" x14ac:dyDescent="0.3"/>
  <cols>
    <col min="1" max="1" width="20.33203125" bestFit="1" customWidth="1"/>
    <col min="2" max="2" width="16.109375" bestFit="1" customWidth="1"/>
  </cols>
  <sheetData>
    <row r="1" spans="1:2" x14ac:dyDescent="0.3">
      <c r="A1" s="5" t="s">
        <v>2</v>
      </c>
      <c r="B1" s="6">
        <v>1954</v>
      </c>
    </row>
    <row r="2" spans="1:2" x14ac:dyDescent="0.3">
      <c r="A2" s="5" t="s">
        <v>0</v>
      </c>
      <c r="B2" t="s">
        <v>114</v>
      </c>
    </row>
    <row r="3" spans="1:2" x14ac:dyDescent="0.3">
      <c r="A3" s="5" t="s">
        <v>1</v>
      </c>
      <c r="B3" t="s">
        <v>112</v>
      </c>
    </row>
    <row r="5" spans="1:2" x14ac:dyDescent="0.3">
      <c r="A5" t="s">
        <v>113</v>
      </c>
      <c r="B5" t="s">
        <v>115</v>
      </c>
    </row>
    <row r="6" spans="1:2" x14ac:dyDescent="0.3">
      <c r="A6" s="7">
        <v>1954</v>
      </c>
      <c r="B6" s="7">
        <v>8.6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610E-BC58-4731-8CD6-6657C4E2D6D3}">
  <dimension ref="B1:G118"/>
  <sheetViews>
    <sheetView workbookViewId="0">
      <selection sqref="A1:XFD1048576"/>
    </sheetView>
  </sheetViews>
  <sheetFormatPr defaultRowHeight="14.4" x14ac:dyDescent="0.3"/>
  <cols>
    <col min="2" max="2" width="30.6640625" customWidth="1"/>
    <col min="3" max="3" width="16.77734375" customWidth="1"/>
    <col min="4" max="4" width="14" customWidth="1"/>
  </cols>
  <sheetData>
    <row r="1" spans="2:4" ht="15" thickBot="1" x14ac:dyDescent="0.35"/>
    <row r="2" spans="2:4" ht="28.2" thickBot="1" x14ac:dyDescent="0.35">
      <c r="B2" s="1" t="s">
        <v>0</v>
      </c>
      <c r="C2" s="1" t="s">
        <v>1</v>
      </c>
      <c r="D2" s="2" t="s">
        <v>2</v>
      </c>
    </row>
    <row r="3" spans="2:4" ht="15" thickBot="1" x14ac:dyDescent="0.35">
      <c r="B3" s="3" t="s">
        <v>3</v>
      </c>
      <c r="C3" s="3">
        <v>9.3000000000000007</v>
      </c>
      <c r="D3" s="4">
        <v>1994</v>
      </c>
    </row>
    <row r="4" spans="2:4" ht="15" thickBot="1" x14ac:dyDescent="0.35">
      <c r="B4" s="3" t="s">
        <v>4</v>
      </c>
      <c r="C4" s="3">
        <v>9.1999999999999993</v>
      </c>
      <c r="D4" s="4">
        <v>1972</v>
      </c>
    </row>
    <row r="5" spans="2:4" ht="42" thickBot="1" x14ac:dyDescent="0.35">
      <c r="B5" s="3" t="s">
        <v>5</v>
      </c>
      <c r="C5" s="3">
        <v>9</v>
      </c>
      <c r="D5" s="4">
        <v>1974</v>
      </c>
    </row>
    <row r="6" spans="2:4" ht="28.2" thickBot="1" x14ac:dyDescent="0.35">
      <c r="B6" s="3" t="s">
        <v>6</v>
      </c>
      <c r="C6" s="3">
        <v>9</v>
      </c>
      <c r="D6" s="4">
        <v>2008</v>
      </c>
    </row>
    <row r="7" spans="2:4" ht="28.2" thickBot="1" x14ac:dyDescent="0.35">
      <c r="B7" s="3" t="s">
        <v>7</v>
      </c>
      <c r="C7" s="3">
        <v>8.9</v>
      </c>
      <c r="D7" s="4">
        <v>1957</v>
      </c>
    </row>
    <row r="8" spans="2:4" ht="28.2" thickBot="1" x14ac:dyDescent="0.35">
      <c r="B8" s="3" t="s">
        <v>8</v>
      </c>
      <c r="C8" s="3">
        <v>8.9</v>
      </c>
      <c r="D8" s="4">
        <v>1993</v>
      </c>
    </row>
    <row r="9" spans="2:4" ht="69.599999999999994" thickBot="1" x14ac:dyDescent="0.35">
      <c r="B9" s="3" t="s">
        <v>9</v>
      </c>
      <c r="C9" s="3">
        <v>8.9</v>
      </c>
      <c r="D9" s="4">
        <v>2003</v>
      </c>
    </row>
    <row r="10" spans="2:4" ht="28.2" thickBot="1" x14ac:dyDescent="0.35">
      <c r="B10" s="3" t="s">
        <v>10</v>
      </c>
      <c r="C10" s="3">
        <v>8.9</v>
      </c>
      <c r="D10" s="4">
        <v>1994</v>
      </c>
    </row>
    <row r="11" spans="2:4" ht="55.8" thickBot="1" x14ac:dyDescent="0.35">
      <c r="B11" s="3" t="s">
        <v>11</v>
      </c>
      <c r="C11" s="3">
        <v>8.8000000000000007</v>
      </c>
      <c r="D11" s="4">
        <v>1966</v>
      </c>
    </row>
    <row r="12" spans="2:4" ht="15" thickBot="1" x14ac:dyDescent="0.35">
      <c r="B12" s="3" t="s">
        <v>12</v>
      </c>
      <c r="C12" s="3">
        <v>8.8000000000000007</v>
      </c>
      <c r="D12" s="4">
        <v>1999</v>
      </c>
    </row>
    <row r="13" spans="2:4" ht="28.2" thickBot="1" x14ac:dyDescent="0.35">
      <c r="B13" s="3" t="s">
        <v>13</v>
      </c>
      <c r="C13" s="3">
        <v>8.8000000000000007</v>
      </c>
      <c r="D13" s="4">
        <v>1994</v>
      </c>
    </row>
    <row r="14" spans="2:4" ht="15" thickBot="1" x14ac:dyDescent="0.35">
      <c r="B14" s="3" t="s">
        <v>14</v>
      </c>
      <c r="C14" s="3">
        <v>8.8000000000000007</v>
      </c>
      <c r="D14" s="4">
        <v>2010</v>
      </c>
    </row>
    <row r="15" spans="2:4" ht="83.4" thickBot="1" x14ac:dyDescent="0.35">
      <c r="B15" s="3" t="s">
        <v>15</v>
      </c>
      <c r="C15" s="3">
        <v>8.8000000000000007</v>
      </c>
      <c r="D15" s="4">
        <v>2001</v>
      </c>
    </row>
    <row r="16" spans="2:4" ht="83.4" thickBot="1" x14ac:dyDescent="0.35">
      <c r="B16" s="3" t="s">
        <v>16</v>
      </c>
      <c r="C16" s="3">
        <v>8.6999999999999993</v>
      </c>
      <c r="D16" s="4">
        <v>1980</v>
      </c>
    </row>
    <row r="17" spans="2:4" ht="69.599999999999994" thickBot="1" x14ac:dyDescent="0.35">
      <c r="B17" s="3" t="s">
        <v>17</v>
      </c>
      <c r="C17" s="3">
        <v>8.6999999999999993</v>
      </c>
      <c r="D17" s="4">
        <v>2002</v>
      </c>
    </row>
    <row r="18" spans="2:4" ht="28.2" thickBot="1" x14ac:dyDescent="0.35">
      <c r="B18" s="3" t="s">
        <v>18</v>
      </c>
      <c r="C18" s="3">
        <v>8.6999999999999993</v>
      </c>
      <c r="D18" s="4">
        <v>1999</v>
      </c>
    </row>
    <row r="19" spans="2:4" ht="28.2" thickBot="1" x14ac:dyDescent="0.35">
      <c r="B19" s="3" t="s">
        <v>19</v>
      </c>
      <c r="C19" s="3">
        <v>8.6999999999999993</v>
      </c>
      <c r="D19" s="4">
        <v>1990</v>
      </c>
    </row>
    <row r="20" spans="2:4" ht="15" thickBot="1" x14ac:dyDescent="0.35">
      <c r="B20" s="3" t="s">
        <v>20</v>
      </c>
      <c r="C20" s="3">
        <v>8.6</v>
      </c>
      <c r="D20" s="4">
        <v>1995</v>
      </c>
    </row>
    <row r="21" spans="2:4" ht="28.2" thickBot="1" x14ac:dyDescent="0.35">
      <c r="B21" s="3" t="s">
        <v>21</v>
      </c>
      <c r="C21" s="3">
        <v>8.6</v>
      </c>
      <c r="D21" s="4">
        <v>1954</v>
      </c>
    </row>
    <row r="22" spans="2:4" ht="28.2" thickBot="1" x14ac:dyDescent="0.35">
      <c r="B22" s="3" t="s">
        <v>22</v>
      </c>
      <c r="C22" s="3">
        <v>8.6</v>
      </c>
      <c r="D22" s="4">
        <v>2002</v>
      </c>
    </row>
    <row r="23" spans="2:4" ht="55.8" thickBot="1" x14ac:dyDescent="0.35">
      <c r="B23" s="3" t="s">
        <v>23</v>
      </c>
      <c r="C23" s="3">
        <v>8.6</v>
      </c>
      <c r="D23" s="4">
        <v>1991</v>
      </c>
    </row>
    <row r="24" spans="2:4" ht="42" thickBot="1" x14ac:dyDescent="0.35">
      <c r="B24" s="3" t="s">
        <v>24</v>
      </c>
      <c r="C24" s="3">
        <v>8.6</v>
      </c>
      <c r="D24" s="4">
        <v>1946</v>
      </c>
    </row>
    <row r="25" spans="2:4" ht="28.2" thickBot="1" x14ac:dyDescent="0.35">
      <c r="B25" s="3" t="s">
        <v>25</v>
      </c>
      <c r="C25" s="3">
        <v>8.6</v>
      </c>
      <c r="D25" s="4">
        <v>1997</v>
      </c>
    </row>
    <row r="26" spans="2:4" ht="28.2" thickBot="1" x14ac:dyDescent="0.35">
      <c r="B26" s="3" t="s">
        <v>26</v>
      </c>
      <c r="C26" s="3">
        <v>8.5</v>
      </c>
      <c r="D26" s="4">
        <v>1995</v>
      </c>
    </row>
    <row r="27" spans="2:4" ht="42" thickBot="1" x14ac:dyDescent="0.35">
      <c r="B27" s="3" t="s">
        <v>27</v>
      </c>
      <c r="C27" s="3">
        <v>8.5</v>
      </c>
      <c r="D27" s="4">
        <v>1994</v>
      </c>
    </row>
    <row r="28" spans="2:4" ht="42" thickBot="1" x14ac:dyDescent="0.35">
      <c r="B28" s="3" t="s">
        <v>28</v>
      </c>
      <c r="C28" s="3">
        <v>8.5</v>
      </c>
      <c r="D28" s="4">
        <v>1998</v>
      </c>
    </row>
    <row r="29" spans="2:4" ht="28.2" thickBot="1" x14ac:dyDescent="0.35">
      <c r="B29" s="3" t="s">
        <v>29</v>
      </c>
      <c r="C29" s="3">
        <v>8.5</v>
      </c>
      <c r="D29" s="4">
        <v>2001</v>
      </c>
    </row>
    <row r="30" spans="2:4" ht="28.2" thickBot="1" x14ac:dyDescent="0.35">
      <c r="B30" s="3" t="s">
        <v>30</v>
      </c>
      <c r="C30" s="3">
        <v>8.5</v>
      </c>
      <c r="D30" s="4">
        <v>1999</v>
      </c>
    </row>
    <row r="31" spans="2:4" ht="28.2" thickBot="1" x14ac:dyDescent="0.35">
      <c r="B31" s="3" t="s">
        <v>31</v>
      </c>
      <c r="C31" s="3">
        <v>8.5</v>
      </c>
      <c r="D31" s="4">
        <v>2014</v>
      </c>
    </row>
    <row r="32" spans="2:4" ht="28.2" thickBot="1" x14ac:dyDescent="0.35">
      <c r="B32" s="3" t="s">
        <v>32</v>
      </c>
      <c r="C32" s="3">
        <v>8.5</v>
      </c>
      <c r="D32" s="4">
        <v>2002</v>
      </c>
    </row>
    <row r="33" spans="2:4" ht="15" thickBot="1" x14ac:dyDescent="0.35">
      <c r="B33" s="3" t="s">
        <v>33</v>
      </c>
      <c r="C33" s="3">
        <v>8.5</v>
      </c>
      <c r="D33" s="4">
        <v>2000</v>
      </c>
    </row>
    <row r="34" spans="2:4" ht="28.2" thickBot="1" x14ac:dyDescent="0.35">
      <c r="B34" s="3" t="s">
        <v>34</v>
      </c>
      <c r="C34" s="3">
        <v>8.5</v>
      </c>
      <c r="D34" s="4">
        <v>1998</v>
      </c>
    </row>
    <row r="35" spans="2:4" ht="28.2" thickBot="1" x14ac:dyDescent="0.35">
      <c r="B35" s="3" t="s">
        <v>35</v>
      </c>
      <c r="C35" s="3">
        <v>8.5</v>
      </c>
      <c r="D35" s="4">
        <v>2006</v>
      </c>
    </row>
    <row r="36" spans="2:4" ht="15" thickBot="1" x14ac:dyDescent="0.35">
      <c r="B36" s="3" t="s">
        <v>36</v>
      </c>
      <c r="C36" s="3">
        <v>8.5</v>
      </c>
      <c r="D36" s="4">
        <v>2014</v>
      </c>
    </row>
    <row r="37" spans="2:4" ht="42" thickBot="1" x14ac:dyDescent="0.35">
      <c r="B37" s="3" t="s">
        <v>37</v>
      </c>
      <c r="C37" s="3">
        <v>8.5</v>
      </c>
      <c r="D37" s="4">
        <v>2011</v>
      </c>
    </row>
    <row r="38" spans="2:4" ht="28.2" thickBot="1" x14ac:dyDescent="0.35">
      <c r="B38" s="3" t="s">
        <v>38</v>
      </c>
      <c r="C38" s="3">
        <v>8.5</v>
      </c>
      <c r="D38" s="4">
        <v>2006</v>
      </c>
    </row>
    <row r="39" spans="2:4" ht="28.2" thickBot="1" x14ac:dyDescent="0.35">
      <c r="B39" s="3" t="s">
        <v>39</v>
      </c>
      <c r="C39" s="3">
        <v>8.5</v>
      </c>
      <c r="D39" s="4">
        <v>1994</v>
      </c>
    </row>
    <row r="40" spans="2:4" ht="28.2" thickBot="1" x14ac:dyDescent="0.35">
      <c r="B40" s="3" t="s">
        <v>40</v>
      </c>
      <c r="C40" s="3">
        <v>8.4</v>
      </c>
      <c r="D40" s="4">
        <v>2006</v>
      </c>
    </row>
    <row r="41" spans="2:4" ht="55.8" thickBot="1" x14ac:dyDescent="0.35">
      <c r="B41" s="3" t="s">
        <v>41</v>
      </c>
      <c r="C41" s="3">
        <v>8.4</v>
      </c>
      <c r="D41" s="4">
        <v>1991</v>
      </c>
    </row>
    <row r="42" spans="2:4" ht="28.2" thickBot="1" x14ac:dyDescent="0.35">
      <c r="B42" s="3" t="s">
        <v>42</v>
      </c>
      <c r="C42" s="3">
        <v>8.4</v>
      </c>
      <c r="D42" s="4">
        <v>1980</v>
      </c>
    </row>
    <row r="43" spans="2:4" ht="28.2" thickBot="1" x14ac:dyDescent="0.35">
      <c r="B43" s="3" t="s">
        <v>43</v>
      </c>
      <c r="C43" s="3">
        <v>8.4</v>
      </c>
      <c r="D43" s="4">
        <v>1988</v>
      </c>
    </row>
    <row r="44" spans="2:4" ht="42" thickBot="1" x14ac:dyDescent="0.35">
      <c r="B44" s="3" t="s">
        <v>44</v>
      </c>
      <c r="C44" s="3">
        <v>8.4</v>
      </c>
      <c r="D44" s="4">
        <v>1988</v>
      </c>
    </row>
    <row r="45" spans="2:4" ht="28.2" thickBot="1" x14ac:dyDescent="0.35">
      <c r="B45" s="3" t="s">
        <v>45</v>
      </c>
      <c r="C45" s="3">
        <v>8.4</v>
      </c>
      <c r="D45" s="4">
        <v>1985</v>
      </c>
    </row>
    <row r="46" spans="2:4" ht="28.2" thickBot="1" x14ac:dyDescent="0.35">
      <c r="B46" s="3" t="s">
        <v>46</v>
      </c>
      <c r="C46" s="3">
        <v>8.4</v>
      </c>
      <c r="D46" s="4">
        <v>1936</v>
      </c>
    </row>
    <row r="47" spans="2:4" ht="55.8" thickBot="1" x14ac:dyDescent="0.35">
      <c r="B47" s="3" t="s">
        <v>47</v>
      </c>
      <c r="C47" s="3">
        <v>8.4</v>
      </c>
      <c r="D47" s="4">
        <v>1968</v>
      </c>
    </row>
    <row r="48" spans="2:4" ht="42" thickBot="1" x14ac:dyDescent="0.35">
      <c r="B48" s="3" t="s">
        <v>48</v>
      </c>
      <c r="C48" s="3">
        <v>8.4</v>
      </c>
      <c r="D48" s="4">
        <v>1981</v>
      </c>
    </row>
    <row r="49" spans="2:4" ht="28.2" thickBot="1" x14ac:dyDescent="0.35">
      <c r="B49" s="3" t="s">
        <v>49</v>
      </c>
      <c r="C49" s="3">
        <v>8.4</v>
      </c>
      <c r="D49" s="4">
        <v>1979</v>
      </c>
    </row>
    <row r="50" spans="2:4" ht="15" thickBot="1" x14ac:dyDescent="0.35">
      <c r="B50" s="3" t="s">
        <v>50</v>
      </c>
      <c r="C50" s="3">
        <v>8.4</v>
      </c>
      <c r="D50" s="4">
        <v>1979</v>
      </c>
    </row>
    <row r="51" spans="2:4" ht="15" thickBot="1" x14ac:dyDescent="0.35">
      <c r="B51" s="3" t="s">
        <v>51</v>
      </c>
      <c r="C51" s="3">
        <v>8.4</v>
      </c>
      <c r="D51" s="4">
        <v>2008</v>
      </c>
    </row>
    <row r="52" spans="2:4" ht="28.2" thickBot="1" x14ac:dyDescent="0.35">
      <c r="B52" s="3" t="s">
        <v>52</v>
      </c>
      <c r="C52" s="3">
        <v>8.4</v>
      </c>
      <c r="D52" s="4">
        <v>1940</v>
      </c>
    </row>
    <row r="53" spans="2:4" ht="15" thickBot="1" x14ac:dyDescent="0.35">
      <c r="B53" s="3" t="s">
        <v>53</v>
      </c>
      <c r="C53" s="3">
        <v>8.4</v>
      </c>
      <c r="D53" s="4">
        <v>2000</v>
      </c>
    </row>
    <row r="54" spans="2:4" ht="42" thickBot="1" x14ac:dyDescent="0.35">
      <c r="B54" s="3" t="s">
        <v>54</v>
      </c>
      <c r="C54" s="3">
        <v>8.3000000000000007</v>
      </c>
      <c r="D54" s="4">
        <v>2000</v>
      </c>
    </row>
    <row r="55" spans="2:4" ht="42" thickBot="1" x14ac:dyDescent="0.35">
      <c r="B55" s="3" t="s">
        <v>55</v>
      </c>
      <c r="C55" s="3">
        <v>8.3000000000000007</v>
      </c>
      <c r="D55" s="4">
        <v>2012</v>
      </c>
    </row>
    <row r="56" spans="2:4" ht="28.2" thickBot="1" x14ac:dyDescent="0.35">
      <c r="B56" s="3" t="s">
        <v>56</v>
      </c>
      <c r="C56" s="3">
        <v>8.3000000000000007</v>
      </c>
      <c r="D56" s="4">
        <v>1957</v>
      </c>
    </row>
    <row r="57" spans="2:4" ht="55.8" thickBot="1" x14ac:dyDescent="0.35">
      <c r="B57" s="3" t="s">
        <v>57</v>
      </c>
      <c r="C57" s="3">
        <v>8.3000000000000007</v>
      </c>
      <c r="D57" s="4">
        <v>1957</v>
      </c>
    </row>
    <row r="58" spans="2:4" ht="42" thickBot="1" x14ac:dyDescent="0.35">
      <c r="B58" s="3" t="s">
        <v>58</v>
      </c>
      <c r="C58" s="3">
        <v>8.3000000000000007</v>
      </c>
      <c r="D58" s="4">
        <v>2012</v>
      </c>
    </row>
    <row r="59" spans="2:4" ht="42" thickBot="1" x14ac:dyDescent="0.35">
      <c r="B59" s="3" t="s">
        <v>59</v>
      </c>
      <c r="C59" s="3">
        <v>8.3000000000000007</v>
      </c>
      <c r="D59" s="4">
        <v>2007</v>
      </c>
    </row>
    <row r="60" spans="2:4" ht="55.8" thickBot="1" x14ac:dyDescent="0.35">
      <c r="B60" s="3" t="s">
        <v>60</v>
      </c>
      <c r="C60" s="3">
        <v>8.3000000000000007</v>
      </c>
      <c r="D60" s="4">
        <v>1989</v>
      </c>
    </row>
    <row r="61" spans="2:4" ht="15" thickBot="1" x14ac:dyDescent="0.35">
      <c r="B61" s="3" t="s">
        <v>50</v>
      </c>
      <c r="C61" s="3">
        <v>8.3000000000000007</v>
      </c>
      <c r="D61" s="4">
        <v>1979</v>
      </c>
    </row>
    <row r="62" spans="2:4" ht="28.2" thickBot="1" x14ac:dyDescent="0.35">
      <c r="B62" s="3" t="s">
        <v>61</v>
      </c>
      <c r="C62" s="3">
        <v>8.3000000000000007</v>
      </c>
      <c r="D62" s="4">
        <v>1999</v>
      </c>
    </row>
    <row r="63" spans="2:4" ht="15" thickBot="1" x14ac:dyDescent="0.35">
      <c r="B63" s="3" t="s">
        <v>62</v>
      </c>
      <c r="C63" s="3">
        <v>8.3000000000000007</v>
      </c>
      <c r="D63" s="4">
        <v>2001</v>
      </c>
    </row>
    <row r="64" spans="2:4" ht="42" thickBot="1" x14ac:dyDescent="0.35">
      <c r="B64" s="3" t="s">
        <v>63</v>
      </c>
      <c r="C64" s="3">
        <v>8.3000000000000007</v>
      </c>
      <c r="D64" s="4">
        <v>1971</v>
      </c>
    </row>
    <row r="65" spans="2:4" ht="15" thickBot="1" x14ac:dyDescent="0.35">
      <c r="B65" s="3" t="s">
        <v>64</v>
      </c>
      <c r="C65" s="3">
        <v>8.3000000000000007</v>
      </c>
      <c r="D65" s="4">
        <v>2003</v>
      </c>
    </row>
    <row r="66" spans="2:4" ht="28.2" thickBot="1" x14ac:dyDescent="0.35">
      <c r="B66" s="3" t="s">
        <v>65</v>
      </c>
      <c r="C66" s="3">
        <v>8.3000000000000007</v>
      </c>
      <c r="D66" s="4">
        <v>1976</v>
      </c>
    </row>
    <row r="67" spans="2:4" ht="15" thickBot="1" x14ac:dyDescent="0.35">
      <c r="B67" s="3" t="s">
        <v>66</v>
      </c>
      <c r="C67" s="3">
        <v>8.3000000000000007</v>
      </c>
      <c r="D67" s="4">
        <v>1995</v>
      </c>
    </row>
    <row r="68" spans="2:4" ht="15" thickBot="1" x14ac:dyDescent="0.35">
      <c r="B68" s="3" t="s">
        <v>67</v>
      </c>
      <c r="C68" s="3">
        <v>8.3000000000000007</v>
      </c>
      <c r="D68" s="4">
        <v>2000</v>
      </c>
    </row>
    <row r="69" spans="2:4" ht="15" thickBot="1" x14ac:dyDescent="0.35">
      <c r="B69" s="3" t="s">
        <v>68</v>
      </c>
      <c r="C69" s="3">
        <v>8.3000000000000007</v>
      </c>
      <c r="D69" s="4">
        <v>1958</v>
      </c>
    </row>
    <row r="70" spans="2:4" ht="55.8" thickBot="1" x14ac:dyDescent="0.35">
      <c r="B70" s="3" t="s">
        <v>69</v>
      </c>
      <c r="C70" s="3">
        <v>8.3000000000000007</v>
      </c>
      <c r="D70" s="4">
        <v>1975</v>
      </c>
    </row>
    <row r="71" spans="2:4" ht="15" thickBot="1" x14ac:dyDescent="0.35">
      <c r="B71" s="3" t="s">
        <v>70</v>
      </c>
      <c r="C71" s="3">
        <v>8.3000000000000007</v>
      </c>
      <c r="D71" s="4">
        <v>1973</v>
      </c>
    </row>
    <row r="72" spans="2:4" ht="28.2" thickBot="1" x14ac:dyDescent="0.35">
      <c r="B72" s="3" t="s">
        <v>71</v>
      </c>
      <c r="C72" s="3">
        <v>8.3000000000000007</v>
      </c>
      <c r="D72" s="4">
        <v>1992</v>
      </c>
    </row>
    <row r="73" spans="2:4" ht="42" thickBot="1" x14ac:dyDescent="0.35">
      <c r="B73" s="3" t="s">
        <v>72</v>
      </c>
      <c r="C73" s="3">
        <v>8.3000000000000007</v>
      </c>
      <c r="D73" s="4">
        <v>1980</v>
      </c>
    </row>
    <row r="74" spans="2:4" ht="42" thickBot="1" x14ac:dyDescent="0.35">
      <c r="B74" s="3" t="s">
        <v>73</v>
      </c>
      <c r="C74" s="3">
        <v>8.3000000000000007</v>
      </c>
      <c r="D74" s="4">
        <v>1968</v>
      </c>
    </row>
    <row r="75" spans="2:4" ht="15" thickBot="1" x14ac:dyDescent="0.35">
      <c r="B75" s="3" t="s">
        <v>74</v>
      </c>
      <c r="C75" s="3">
        <v>8.3000000000000007</v>
      </c>
      <c r="D75" s="4">
        <v>2012</v>
      </c>
    </row>
    <row r="76" spans="2:4" ht="28.2" thickBot="1" x14ac:dyDescent="0.35">
      <c r="B76" s="3" t="s">
        <v>75</v>
      </c>
      <c r="C76" s="3">
        <v>8.1999999999999993</v>
      </c>
      <c r="D76" s="4">
        <v>1987</v>
      </c>
    </row>
    <row r="77" spans="2:4" ht="42" thickBot="1" x14ac:dyDescent="0.35">
      <c r="B77" s="3" t="s">
        <v>76</v>
      </c>
      <c r="C77" s="3">
        <v>8.1999999999999993</v>
      </c>
      <c r="D77" s="4">
        <v>1960</v>
      </c>
    </row>
    <row r="78" spans="2:4" ht="42" thickBot="1" x14ac:dyDescent="0.35">
      <c r="B78" s="3" t="s">
        <v>77</v>
      </c>
      <c r="C78" s="3">
        <v>8.1999999999999993</v>
      </c>
      <c r="D78" s="4">
        <v>1998</v>
      </c>
    </row>
    <row r="79" spans="2:4" ht="28.2" thickBot="1" x14ac:dyDescent="0.35">
      <c r="B79" s="3" t="s">
        <v>78</v>
      </c>
      <c r="C79" s="3">
        <v>8.1999999999999993</v>
      </c>
      <c r="D79" s="4">
        <v>1939</v>
      </c>
    </row>
    <row r="80" spans="2:4" ht="28.2" thickBot="1" x14ac:dyDescent="0.35">
      <c r="B80" s="3" t="s">
        <v>79</v>
      </c>
      <c r="C80" s="3">
        <v>8.1999999999999993</v>
      </c>
      <c r="D80" s="4">
        <v>1999</v>
      </c>
    </row>
    <row r="81" spans="2:4" ht="28.2" thickBot="1" x14ac:dyDescent="0.35">
      <c r="B81" s="3" t="s">
        <v>80</v>
      </c>
      <c r="C81" s="3">
        <v>8.1999999999999993</v>
      </c>
      <c r="D81" s="4">
        <v>2003</v>
      </c>
    </row>
    <row r="82" spans="2:4" ht="15" thickBot="1" x14ac:dyDescent="0.35">
      <c r="B82" s="3" t="s">
        <v>81</v>
      </c>
      <c r="C82" s="3">
        <v>8.1999999999999993</v>
      </c>
      <c r="D82" s="4">
        <v>1995</v>
      </c>
    </row>
    <row r="83" spans="2:4" ht="28.2" thickBot="1" x14ac:dyDescent="0.35">
      <c r="B83" s="3" t="s">
        <v>82</v>
      </c>
      <c r="C83" s="3">
        <v>8.1999999999999993</v>
      </c>
      <c r="D83" s="4">
        <v>1982</v>
      </c>
    </row>
    <row r="84" spans="2:4" ht="28.2" thickBot="1" x14ac:dyDescent="0.35">
      <c r="B84" s="3" t="s">
        <v>83</v>
      </c>
      <c r="C84" s="3">
        <v>8.1</v>
      </c>
      <c r="D84" s="4">
        <v>2003</v>
      </c>
    </row>
    <row r="85" spans="2:4" ht="15" thickBot="1" x14ac:dyDescent="0.35">
      <c r="B85" s="3" t="s">
        <v>84</v>
      </c>
      <c r="C85" s="3">
        <v>8.1</v>
      </c>
      <c r="D85" s="4">
        <v>2005</v>
      </c>
    </row>
    <row r="86" spans="2:4" ht="42" thickBot="1" x14ac:dyDescent="0.35">
      <c r="B86" s="3" t="s">
        <v>85</v>
      </c>
      <c r="C86" s="3">
        <v>8.1</v>
      </c>
      <c r="D86" s="4">
        <v>1987</v>
      </c>
    </row>
    <row r="87" spans="2:4" ht="55.8" thickBot="1" x14ac:dyDescent="0.35">
      <c r="B87" s="3" t="s">
        <v>86</v>
      </c>
      <c r="C87" s="3">
        <v>8.1</v>
      </c>
      <c r="D87" s="4">
        <v>2007</v>
      </c>
    </row>
    <row r="88" spans="2:4" ht="28.2" thickBot="1" x14ac:dyDescent="0.35">
      <c r="B88" s="3" t="s">
        <v>87</v>
      </c>
      <c r="C88" s="3">
        <v>8.1</v>
      </c>
      <c r="D88" s="4">
        <v>1998</v>
      </c>
    </row>
    <row r="89" spans="2:4" ht="42" thickBot="1" x14ac:dyDescent="0.35">
      <c r="B89" s="3" t="s">
        <v>88</v>
      </c>
      <c r="C89" s="3">
        <v>8.1</v>
      </c>
      <c r="D89" s="4">
        <v>1939</v>
      </c>
    </row>
    <row r="90" spans="2:4" ht="28.2" thickBot="1" x14ac:dyDescent="0.35">
      <c r="B90" s="3" t="s">
        <v>89</v>
      </c>
      <c r="C90" s="3">
        <v>8.1</v>
      </c>
      <c r="D90" s="4">
        <v>1986</v>
      </c>
    </row>
    <row r="91" spans="2:4" ht="28.2" thickBot="1" x14ac:dyDescent="0.35">
      <c r="B91" s="3" t="s">
        <v>90</v>
      </c>
      <c r="C91" s="3">
        <v>8.1</v>
      </c>
      <c r="D91" s="4">
        <v>2010</v>
      </c>
    </row>
    <row r="92" spans="2:4" ht="55.8" thickBot="1" x14ac:dyDescent="0.35">
      <c r="B92" s="3" t="s">
        <v>91</v>
      </c>
      <c r="C92" s="3">
        <v>8.1</v>
      </c>
      <c r="D92" s="4">
        <v>2014</v>
      </c>
    </row>
    <row r="93" spans="2:4" ht="28.2" thickBot="1" x14ac:dyDescent="0.35">
      <c r="B93" s="3" t="s">
        <v>92</v>
      </c>
      <c r="C93" s="3">
        <v>8.1</v>
      </c>
      <c r="D93" s="4">
        <v>1996</v>
      </c>
    </row>
    <row r="94" spans="2:4" ht="28.2" thickBot="1" x14ac:dyDescent="0.35">
      <c r="B94" s="3" t="s">
        <v>93</v>
      </c>
      <c r="C94" s="3">
        <v>8.1</v>
      </c>
      <c r="D94" s="4">
        <v>1993</v>
      </c>
    </row>
    <row r="95" spans="2:4" ht="15" thickBot="1" x14ac:dyDescent="0.35">
      <c r="B95" s="3" t="s">
        <v>94</v>
      </c>
      <c r="C95" s="3">
        <v>8.1</v>
      </c>
      <c r="D95" s="4">
        <v>1982</v>
      </c>
    </row>
    <row r="96" spans="2:4" ht="28.2" thickBot="1" x14ac:dyDescent="0.35">
      <c r="B96" s="3" t="s">
        <v>95</v>
      </c>
      <c r="C96" s="3">
        <v>8</v>
      </c>
      <c r="D96" s="4">
        <v>1973</v>
      </c>
    </row>
    <row r="97" spans="2:4" ht="42" thickBot="1" x14ac:dyDescent="0.35">
      <c r="B97" s="3" t="s">
        <v>96</v>
      </c>
      <c r="C97" s="3">
        <v>8</v>
      </c>
      <c r="D97" s="4">
        <v>1991</v>
      </c>
    </row>
    <row r="98" spans="2:4" ht="28.2" thickBot="1" x14ac:dyDescent="0.35">
      <c r="B98" s="3" t="s">
        <v>97</v>
      </c>
      <c r="C98" s="3">
        <v>8</v>
      </c>
      <c r="D98" s="4">
        <v>2013</v>
      </c>
    </row>
    <row r="99" spans="2:4" ht="28.2" thickBot="1" x14ac:dyDescent="0.35">
      <c r="B99" s="3" t="s">
        <v>98</v>
      </c>
      <c r="C99" s="3">
        <v>8</v>
      </c>
      <c r="D99" s="4">
        <v>2001</v>
      </c>
    </row>
    <row r="100" spans="2:4" ht="42" thickBot="1" x14ac:dyDescent="0.35">
      <c r="B100" s="3" t="s">
        <v>99</v>
      </c>
      <c r="C100" s="3">
        <v>8</v>
      </c>
      <c r="D100" s="4">
        <v>2009</v>
      </c>
    </row>
    <row r="101" spans="2:4" ht="28.2" thickBot="1" x14ac:dyDescent="0.35">
      <c r="B101" s="3" t="s">
        <v>100</v>
      </c>
      <c r="C101" s="3">
        <v>8</v>
      </c>
      <c r="D101" s="4">
        <v>2005</v>
      </c>
    </row>
    <row r="102" spans="2:4" ht="28.2" thickBot="1" x14ac:dyDescent="0.35">
      <c r="B102" s="3" t="s">
        <v>101</v>
      </c>
      <c r="C102" s="3">
        <v>7.9</v>
      </c>
      <c r="D102" s="4">
        <v>2010</v>
      </c>
    </row>
    <row r="103" spans="2:4" ht="42" thickBot="1" x14ac:dyDescent="0.35">
      <c r="B103" s="3" t="s">
        <v>102</v>
      </c>
      <c r="C103" s="3">
        <v>7.9</v>
      </c>
      <c r="D103" s="4">
        <v>1984</v>
      </c>
    </row>
    <row r="104" spans="2:4" ht="28.2" thickBot="1" x14ac:dyDescent="0.35">
      <c r="B104" s="3" t="s">
        <v>89</v>
      </c>
      <c r="C104" s="3">
        <v>7.9</v>
      </c>
      <c r="D104" s="4">
        <v>1986</v>
      </c>
    </row>
    <row r="105" spans="2:4" ht="42" thickBot="1" x14ac:dyDescent="0.35">
      <c r="B105" s="3" t="s">
        <v>103</v>
      </c>
      <c r="C105" s="3">
        <v>7.8</v>
      </c>
      <c r="D105" s="4">
        <v>2001</v>
      </c>
    </row>
    <row r="106" spans="2:4" ht="42" thickBot="1" x14ac:dyDescent="0.35">
      <c r="B106" s="3" t="s">
        <v>104</v>
      </c>
      <c r="C106" s="3">
        <v>7.8</v>
      </c>
      <c r="D106" s="4">
        <v>1965</v>
      </c>
    </row>
    <row r="107" spans="2:4" ht="42" thickBot="1" x14ac:dyDescent="0.35">
      <c r="B107" s="3" t="s">
        <v>105</v>
      </c>
      <c r="C107" s="3">
        <v>7.8</v>
      </c>
      <c r="D107" s="4">
        <v>1990</v>
      </c>
    </row>
    <row r="108" spans="2:4" ht="15" thickBot="1" x14ac:dyDescent="0.35">
      <c r="B108" s="3" t="s">
        <v>106</v>
      </c>
      <c r="C108" s="3">
        <v>7.8</v>
      </c>
      <c r="D108" s="4">
        <v>1988</v>
      </c>
    </row>
    <row r="109" spans="2:4" ht="15" thickBot="1" x14ac:dyDescent="0.35">
      <c r="B109" s="3" t="s">
        <v>107</v>
      </c>
      <c r="C109" s="3">
        <v>7.8</v>
      </c>
      <c r="D109" s="4">
        <v>2014</v>
      </c>
    </row>
    <row r="110" spans="2:4" ht="28.2" thickBot="1" x14ac:dyDescent="0.35">
      <c r="B110" s="3" t="s">
        <v>101</v>
      </c>
      <c r="C110" s="3">
        <v>7.8</v>
      </c>
      <c r="D110" s="4">
        <v>2010</v>
      </c>
    </row>
    <row r="111" spans="2:4" ht="42" thickBot="1" x14ac:dyDescent="0.35">
      <c r="B111" s="3" t="s">
        <v>63</v>
      </c>
      <c r="C111" s="3">
        <v>7.8</v>
      </c>
      <c r="D111" s="4">
        <v>1971</v>
      </c>
    </row>
    <row r="112" spans="2:4" ht="69.599999999999994" thickBot="1" x14ac:dyDescent="0.35">
      <c r="B112" s="3" t="s">
        <v>108</v>
      </c>
      <c r="C112" s="3">
        <v>7.8</v>
      </c>
      <c r="D112" s="4">
        <v>1984</v>
      </c>
    </row>
    <row r="113" spans="2:7" ht="15" thickBot="1" x14ac:dyDescent="0.35">
      <c r="B113" s="3" t="s">
        <v>109</v>
      </c>
      <c r="C113" s="3">
        <v>7.8</v>
      </c>
      <c r="D113" s="4">
        <v>1986</v>
      </c>
    </row>
    <row r="114" spans="2:7" ht="28.2" thickBot="1" x14ac:dyDescent="0.35">
      <c r="B114" s="3" t="s">
        <v>110</v>
      </c>
      <c r="C114" s="3">
        <v>7.8</v>
      </c>
      <c r="D114" s="4">
        <v>2008</v>
      </c>
    </row>
    <row r="115" spans="2:7" ht="28.2" thickBot="1" x14ac:dyDescent="0.35">
      <c r="B115" s="3" t="s">
        <v>111</v>
      </c>
      <c r="C115" s="3">
        <v>7.8</v>
      </c>
      <c r="D115" s="4">
        <v>2010</v>
      </c>
    </row>
    <row r="116" spans="2:7" x14ac:dyDescent="0.3">
      <c r="D116">
        <f ca="1">COUNTIF(D:D, 5)</f>
        <v>0</v>
      </c>
    </row>
    <row r="118" spans="2:7" x14ac:dyDescent="0.3">
      <c r="G118">
        <f>COUNTIF(A1:A100, 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4728-45EC-4A20-BC67-E38AD6A457EF}">
  <dimension ref="A1"/>
  <sheetViews>
    <sheetView zoomScale="53" workbookViewId="0">
      <selection activeCell="AD22" sqref="AD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4945-6594-4A44-BBAE-ADDC73D7CB17}">
  <dimension ref="B1:O39"/>
  <sheetViews>
    <sheetView tabSelected="1" zoomScale="81" workbookViewId="0">
      <selection activeCell="H27" sqref="H27"/>
    </sheetView>
  </sheetViews>
  <sheetFormatPr defaultRowHeight="14.4" x14ac:dyDescent="0.3"/>
  <cols>
    <col min="2" max="2" width="13.6640625" customWidth="1"/>
    <col min="3" max="3" width="14.21875" customWidth="1"/>
    <col min="4" max="4" width="13.44140625" customWidth="1"/>
    <col min="5" max="5" width="21" customWidth="1"/>
    <col min="6" max="6" width="22.5546875" customWidth="1"/>
    <col min="12" max="12" width="20.5546875" bestFit="1" customWidth="1"/>
    <col min="13" max="13" width="21" bestFit="1" customWidth="1"/>
    <col min="14" max="14" width="17.6640625" bestFit="1" customWidth="1"/>
    <col min="15" max="15" width="27.21875" bestFit="1" customWidth="1"/>
  </cols>
  <sheetData>
    <row r="1" spans="2:15" ht="15" thickBot="1" x14ac:dyDescent="0.35">
      <c r="L1" s="5" t="s">
        <v>116</v>
      </c>
      <c r="M1" t="s">
        <v>112</v>
      </c>
    </row>
    <row r="2" spans="2:15" ht="28.2" thickBot="1" x14ac:dyDescent="0.35">
      <c r="B2" s="1" t="s">
        <v>116</v>
      </c>
      <c r="C2" s="1" t="s">
        <v>117</v>
      </c>
      <c r="D2" s="1" t="s">
        <v>118</v>
      </c>
      <c r="E2" s="2" t="s">
        <v>119</v>
      </c>
      <c r="F2" s="11" t="s">
        <v>134</v>
      </c>
    </row>
    <row r="3" spans="2:15" ht="15" thickBot="1" x14ac:dyDescent="0.35">
      <c r="B3" s="3" t="s">
        <v>120</v>
      </c>
      <c r="C3" s="3">
        <v>50000</v>
      </c>
      <c r="D3" s="3">
        <v>35000</v>
      </c>
      <c r="E3" s="4">
        <v>15000</v>
      </c>
      <c r="F3" s="12">
        <f>(E3/C3)*100</f>
        <v>30</v>
      </c>
      <c r="L3" t="s">
        <v>138</v>
      </c>
      <c r="M3" t="s">
        <v>139</v>
      </c>
      <c r="N3" t="s">
        <v>140</v>
      </c>
      <c r="O3" t="s">
        <v>141</v>
      </c>
    </row>
    <row r="4" spans="2:15" ht="15" thickBot="1" x14ac:dyDescent="0.35">
      <c r="B4" s="3" t="s">
        <v>121</v>
      </c>
      <c r="C4" s="3">
        <v>55000</v>
      </c>
      <c r="D4" s="3">
        <v>38000</v>
      </c>
      <c r="E4" s="4">
        <v>17000</v>
      </c>
      <c r="F4" s="12">
        <f t="shared" ref="F4:F32" si="0">(E4/C4)*100</f>
        <v>30.909090909090907</v>
      </c>
      <c r="L4" s="7">
        <v>4211068.9655172415</v>
      </c>
      <c r="M4" s="7">
        <v>2753862.0689655175</v>
      </c>
      <c r="N4" s="7">
        <v>1457206.8965517241</v>
      </c>
      <c r="O4" s="7">
        <v>1035.3658692225711</v>
      </c>
    </row>
    <row r="5" spans="2:15" ht="15" thickBot="1" x14ac:dyDescent="0.35">
      <c r="B5" s="3" t="s">
        <v>122</v>
      </c>
      <c r="C5" s="3">
        <v>60000</v>
      </c>
      <c r="D5" s="3">
        <v>40000</v>
      </c>
      <c r="E5" s="4">
        <v>20000</v>
      </c>
      <c r="F5" s="12">
        <f t="shared" si="0"/>
        <v>33.333333333333329</v>
      </c>
    </row>
    <row r="6" spans="2:15" ht="15" thickBot="1" x14ac:dyDescent="0.35">
      <c r="B6" s="3" t="s">
        <v>123</v>
      </c>
      <c r="C6" s="3">
        <v>58000</v>
      </c>
      <c r="D6" s="3">
        <v>39000</v>
      </c>
      <c r="E6" s="4">
        <v>19000</v>
      </c>
      <c r="F6" s="12">
        <f t="shared" si="0"/>
        <v>32.758620689655174</v>
      </c>
    </row>
    <row r="7" spans="2:15" ht="15" thickBot="1" x14ac:dyDescent="0.35">
      <c r="B7" s="3" t="s">
        <v>124</v>
      </c>
      <c r="C7" s="3">
        <v>63000</v>
      </c>
      <c r="D7" s="3">
        <v>42000</v>
      </c>
      <c r="E7" s="4">
        <v>21000</v>
      </c>
      <c r="F7" s="12">
        <f t="shared" si="0"/>
        <v>33.333333333333329</v>
      </c>
    </row>
    <row r="8" spans="2:15" ht="15" thickBot="1" x14ac:dyDescent="0.35">
      <c r="B8" s="3" t="s">
        <v>125</v>
      </c>
      <c r="C8" s="3">
        <v>65000</v>
      </c>
      <c r="D8" s="3">
        <v>43000</v>
      </c>
      <c r="E8" s="4">
        <v>22000</v>
      </c>
      <c r="F8" s="12">
        <f t="shared" si="0"/>
        <v>33.846153846153847</v>
      </c>
    </row>
    <row r="9" spans="2:15" ht="15" thickBot="1" x14ac:dyDescent="0.35">
      <c r="B9" s="3" t="s">
        <v>126</v>
      </c>
      <c r="C9" s="3">
        <v>67000</v>
      </c>
      <c r="D9" s="3">
        <v>45000</v>
      </c>
      <c r="E9" s="4">
        <v>22000</v>
      </c>
      <c r="F9" s="12">
        <f t="shared" si="0"/>
        <v>32.835820895522389</v>
      </c>
    </row>
    <row r="10" spans="2:15" ht="15" thickBot="1" x14ac:dyDescent="0.35">
      <c r="B10" s="3" t="s">
        <v>127</v>
      </c>
      <c r="C10" s="3">
        <v>69000</v>
      </c>
      <c r="D10" s="3">
        <v>46000</v>
      </c>
      <c r="E10" s="4">
        <v>23000</v>
      </c>
      <c r="F10" s="12">
        <f t="shared" si="0"/>
        <v>33.333333333333329</v>
      </c>
    </row>
    <row r="11" spans="2:15" ht="15" thickBot="1" x14ac:dyDescent="0.35">
      <c r="B11" s="3" t="s">
        <v>128</v>
      </c>
      <c r="C11" s="3">
        <v>71000</v>
      </c>
      <c r="D11" s="3">
        <v>48000</v>
      </c>
      <c r="E11" s="4">
        <v>23000</v>
      </c>
      <c r="F11" s="12">
        <f t="shared" si="0"/>
        <v>32.394366197183103</v>
      </c>
    </row>
    <row r="12" spans="2:15" ht="15" thickBot="1" x14ac:dyDescent="0.35">
      <c r="B12" s="3" t="s">
        <v>129</v>
      </c>
      <c r="C12" s="3">
        <v>73000</v>
      </c>
      <c r="D12" s="3">
        <v>50000</v>
      </c>
      <c r="E12" s="4">
        <v>23000</v>
      </c>
      <c r="F12" s="12">
        <f t="shared" si="0"/>
        <v>31.506849315068493</v>
      </c>
    </row>
    <row r="13" spans="2:15" ht="15" thickBot="1" x14ac:dyDescent="0.35">
      <c r="B13" s="3" t="s">
        <v>130</v>
      </c>
      <c r="C13" s="3">
        <v>75000</v>
      </c>
      <c r="D13" s="3">
        <v>51000</v>
      </c>
      <c r="E13" s="4">
        <v>24000</v>
      </c>
      <c r="F13" s="12">
        <f t="shared" si="0"/>
        <v>32</v>
      </c>
    </row>
    <row r="14" spans="2:15" ht="15" thickBot="1" x14ac:dyDescent="0.35">
      <c r="B14" s="3" t="s">
        <v>131</v>
      </c>
      <c r="C14" s="3">
        <v>77000</v>
      </c>
      <c r="D14" s="3">
        <v>53000</v>
      </c>
      <c r="E14" s="4">
        <v>24000</v>
      </c>
      <c r="F14" s="12">
        <f t="shared" si="0"/>
        <v>31.168831168831169</v>
      </c>
    </row>
    <row r="15" spans="2:15" ht="15" thickBot="1" x14ac:dyDescent="0.35">
      <c r="B15" s="3" t="s">
        <v>120</v>
      </c>
      <c r="C15" s="3">
        <v>60000</v>
      </c>
      <c r="D15" s="3">
        <v>40000</v>
      </c>
      <c r="E15" s="4">
        <v>20000</v>
      </c>
      <c r="F15" s="12">
        <f t="shared" si="0"/>
        <v>33.333333333333329</v>
      </c>
    </row>
    <row r="16" spans="2:15" ht="15" thickBot="1" x14ac:dyDescent="0.35">
      <c r="B16" s="3" t="s">
        <v>121</v>
      </c>
      <c r="C16" s="3">
        <v>65000</v>
      </c>
      <c r="D16" s="3">
        <v>42000</v>
      </c>
      <c r="E16" s="4">
        <v>23000</v>
      </c>
      <c r="F16" s="12">
        <f t="shared" si="0"/>
        <v>35.384615384615387</v>
      </c>
    </row>
    <row r="17" spans="2:10" ht="15" thickBot="1" x14ac:dyDescent="0.35">
      <c r="B17" s="3" t="s">
        <v>122</v>
      </c>
      <c r="C17" s="3">
        <v>70000</v>
      </c>
      <c r="D17" s="3">
        <v>44000</v>
      </c>
      <c r="E17" s="4">
        <v>26000</v>
      </c>
      <c r="F17" s="12">
        <f>(E17/C17)*100</f>
        <v>37.142857142857146</v>
      </c>
    </row>
    <row r="18" spans="2:10" ht="15" thickBot="1" x14ac:dyDescent="0.35">
      <c r="B18" s="3" t="s">
        <v>123</v>
      </c>
      <c r="C18" s="3">
        <v>68000</v>
      </c>
      <c r="D18" s="3">
        <v>43000</v>
      </c>
      <c r="E18" s="4">
        <v>25000</v>
      </c>
      <c r="F18" s="12">
        <f t="shared" si="0"/>
        <v>36.764705882352942</v>
      </c>
    </row>
    <row r="19" spans="2:10" ht="15" thickBot="1" x14ac:dyDescent="0.35">
      <c r="B19" s="3" t="s">
        <v>124</v>
      </c>
      <c r="C19" s="3">
        <v>73000</v>
      </c>
      <c r="D19" s="3">
        <v>45000</v>
      </c>
      <c r="E19" s="4">
        <v>28000</v>
      </c>
      <c r="F19" s="12">
        <f t="shared" si="0"/>
        <v>38.356164383561641</v>
      </c>
    </row>
    <row r="20" spans="2:10" ht="15" thickBot="1" x14ac:dyDescent="0.35">
      <c r="B20" s="3" t="s">
        <v>125</v>
      </c>
      <c r="C20" s="3">
        <v>75000</v>
      </c>
      <c r="D20" s="3">
        <v>46000</v>
      </c>
      <c r="E20" s="4">
        <v>29000</v>
      </c>
      <c r="F20" s="12">
        <f t="shared" si="0"/>
        <v>38.666666666666664</v>
      </c>
    </row>
    <row r="21" spans="2:10" ht="15" thickBot="1" x14ac:dyDescent="0.35">
      <c r="B21" s="3" t="s">
        <v>126</v>
      </c>
      <c r="C21" s="3">
        <v>77000</v>
      </c>
      <c r="D21" s="3">
        <v>48000</v>
      </c>
      <c r="E21" s="4">
        <v>29000</v>
      </c>
      <c r="F21" s="12">
        <f t="shared" si="0"/>
        <v>37.662337662337663</v>
      </c>
    </row>
    <row r="22" spans="2:10" ht="15" thickBot="1" x14ac:dyDescent="0.35">
      <c r="B22" s="3" t="s">
        <v>127</v>
      </c>
      <c r="C22" s="3">
        <v>79000</v>
      </c>
      <c r="D22" s="3">
        <v>50000</v>
      </c>
      <c r="E22" s="4">
        <v>29000</v>
      </c>
      <c r="F22" s="12">
        <f t="shared" si="0"/>
        <v>36.708860759493675</v>
      </c>
      <c r="J22" s="8"/>
    </row>
    <row r="23" spans="2:10" ht="15" thickBot="1" x14ac:dyDescent="0.35">
      <c r="B23" s="3" t="s">
        <v>128</v>
      </c>
      <c r="C23" s="3">
        <v>81000</v>
      </c>
      <c r="D23" s="3">
        <v>52000</v>
      </c>
      <c r="E23" s="4">
        <v>29000</v>
      </c>
      <c r="F23" s="12">
        <f t="shared" si="0"/>
        <v>35.802469135802468</v>
      </c>
    </row>
    <row r="24" spans="2:10" ht="15" thickBot="1" x14ac:dyDescent="0.35">
      <c r="B24" s="3" t="s">
        <v>129</v>
      </c>
      <c r="C24" s="3">
        <v>83000</v>
      </c>
      <c r="D24" s="3">
        <v>54000</v>
      </c>
      <c r="E24" s="4">
        <v>29000</v>
      </c>
      <c r="F24" s="12">
        <f t="shared" si="0"/>
        <v>34.939759036144579</v>
      </c>
    </row>
    <row r="25" spans="2:10" ht="15" thickBot="1" x14ac:dyDescent="0.35">
      <c r="B25" s="3" t="s">
        <v>130</v>
      </c>
      <c r="C25" s="3">
        <v>85000</v>
      </c>
      <c r="D25" s="3">
        <v>55000</v>
      </c>
      <c r="E25" s="4">
        <v>30000</v>
      </c>
      <c r="F25" s="12">
        <f t="shared" si="0"/>
        <v>35.294117647058826</v>
      </c>
    </row>
    <row r="26" spans="2:10" ht="15" thickBot="1" x14ac:dyDescent="0.35">
      <c r="B26" s="3" t="s">
        <v>131</v>
      </c>
      <c r="C26" s="3">
        <v>87000</v>
      </c>
      <c r="D26" s="3">
        <v>57000</v>
      </c>
      <c r="E26" s="4">
        <v>30000</v>
      </c>
      <c r="F26" s="12">
        <f t="shared" si="0"/>
        <v>34.482758620689658</v>
      </c>
    </row>
    <row r="27" spans="2:10" ht="15" thickBot="1" x14ac:dyDescent="0.35">
      <c r="B27" s="3" t="s">
        <v>120</v>
      </c>
      <c r="C27" s="3">
        <v>62000</v>
      </c>
      <c r="D27" s="3">
        <v>42000</v>
      </c>
      <c r="E27" s="4">
        <v>20000</v>
      </c>
      <c r="F27" s="12">
        <f t="shared" si="0"/>
        <v>32.258064516129032</v>
      </c>
    </row>
    <row r="28" spans="2:10" ht="15" thickBot="1" x14ac:dyDescent="0.35">
      <c r="B28" s="3" t="s">
        <v>121</v>
      </c>
      <c r="C28" s="3">
        <v>67000</v>
      </c>
      <c r="D28" s="3">
        <v>44000</v>
      </c>
      <c r="E28" s="4">
        <v>23000</v>
      </c>
      <c r="F28" s="12">
        <f t="shared" si="0"/>
        <v>34.328358208955223</v>
      </c>
    </row>
    <row r="29" spans="2:10" ht="15" thickBot="1" x14ac:dyDescent="0.35">
      <c r="B29" s="3" t="s">
        <v>122</v>
      </c>
      <c r="C29" s="3">
        <v>72000</v>
      </c>
      <c r="D29" s="3">
        <v>46000</v>
      </c>
      <c r="E29" s="4">
        <v>26000</v>
      </c>
      <c r="F29" s="12">
        <f t="shared" si="0"/>
        <v>36.111111111111107</v>
      </c>
    </row>
    <row r="30" spans="2:10" ht="15" thickBot="1" x14ac:dyDescent="0.35">
      <c r="B30" s="3" t="s">
        <v>123</v>
      </c>
      <c r="C30" s="3">
        <v>70000</v>
      </c>
      <c r="D30" s="3">
        <v>45000</v>
      </c>
      <c r="E30" s="4">
        <v>25000</v>
      </c>
      <c r="F30" s="12">
        <f>(E30/C30)*100</f>
        <v>35.714285714285715</v>
      </c>
    </row>
    <row r="31" spans="2:10" ht="15" thickBot="1" x14ac:dyDescent="0.35">
      <c r="B31" s="3" t="s">
        <v>124</v>
      </c>
      <c r="C31" s="3">
        <v>75000</v>
      </c>
      <c r="D31" s="3">
        <v>47000</v>
      </c>
      <c r="E31" s="4">
        <v>28000</v>
      </c>
      <c r="F31" s="12">
        <f t="shared" si="0"/>
        <v>37.333333333333336</v>
      </c>
    </row>
    <row r="32" spans="2:10" ht="15" thickBot="1" x14ac:dyDescent="0.35">
      <c r="B32" s="3" t="s">
        <v>125</v>
      </c>
      <c r="C32" s="3">
        <v>77000</v>
      </c>
      <c r="D32" s="3">
        <v>48000</v>
      </c>
      <c r="E32" s="4">
        <v>29000</v>
      </c>
      <c r="F32" s="12">
        <f t="shared" si="0"/>
        <v>37.662337662337663</v>
      </c>
    </row>
    <row r="33" spans="2:5" x14ac:dyDescent="0.3">
      <c r="B33" s="10" t="s">
        <v>132</v>
      </c>
      <c r="C33" s="9">
        <f>SUM(C1:C31)</f>
        <v>2032000</v>
      </c>
      <c r="D33" s="9">
        <f>SUM(D2:D31)</f>
        <v>1330000</v>
      </c>
      <c r="E33" s="9">
        <f>SUM(E2:E31)</f>
        <v>702000</v>
      </c>
    </row>
    <row r="34" spans="2:5" x14ac:dyDescent="0.3">
      <c r="B34" s="10" t="s">
        <v>133</v>
      </c>
      <c r="C34" s="9">
        <f>AVERAGE(C2:C31)</f>
        <v>70068.965517241377</v>
      </c>
      <c r="D34" s="9">
        <f>AVERAGE(D2:D31)</f>
        <v>45862.068965517239</v>
      </c>
      <c r="E34" s="9">
        <f>AVERAGE(E2:E31)</f>
        <v>24206.896551724138</v>
      </c>
    </row>
    <row r="37" spans="2:5" x14ac:dyDescent="0.3">
      <c r="C37" s="14" t="s">
        <v>135</v>
      </c>
      <c r="D37" s="13">
        <f>MAX(E2:E31)</f>
        <v>30000</v>
      </c>
    </row>
    <row r="38" spans="2:5" x14ac:dyDescent="0.3">
      <c r="C38" s="14" t="s">
        <v>136</v>
      </c>
      <c r="D38" s="13">
        <f>MIN(E2:E31)</f>
        <v>15000</v>
      </c>
    </row>
    <row r="39" spans="2:5" x14ac:dyDescent="0.3">
      <c r="C39" s="14" t="s">
        <v>137</v>
      </c>
      <c r="D39" s="13">
        <f>SUM(E2:E31)</f>
        <v>702000</v>
      </c>
    </row>
  </sheetData>
  <autoFilter ref="B2:F34" xr:uid="{271D4945-6594-4A44-BBAE-ADDC73D7CB1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1026-C4A5-4B0F-9155-B29D67076F48}">
  <dimension ref="A1:G53"/>
  <sheetViews>
    <sheetView topLeftCell="A16" zoomScale="65" workbookViewId="0">
      <selection activeCell="G11" sqref="G11"/>
    </sheetView>
  </sheetViews>
  <sheetFormatPr defaultRowHeight="14.4" x14ac:dyDescent="0.3"/>
  <sheetData>
    <row r="1" spans="1:7" x14ac:dyDescent="0.3">
      <c r="A1" t="s">
        <v>142</v>
      </c>
    </row>
    <row r="2" spans="1:7" x14ac:dyDescent="0.3">
      <c r="A2" t="s">
        <v>143</v>
      </c>
    </row>
    <row r="3" spans="1:7" x14ac:dyDescent="0.3">
      <c r="A3" t="s">
        <v>144</v>
      </c>
    </row>
    <row r="4" spans="1:7" x14ac:dyDescent="0.3">
      <c r="A4" t="s">
        <v>145</v>
      </c>
    </row>
    <row r="6" spans="1:7" x14ac:dyDescent="0.3">
      <c r="A6" t="s">
        <v>146</v>
      </c>
    </row>
    <row r="7" spans="1:7" x14ac:dyDescent="0.3">
      <c r="A7" t="s">
        <v>147</v>
      </c>
    </row>
    <row r="8" spans="1:7" x14ac:dyDescent="0.3">
      <c r="A8" t="s">
        <v>148</v>
      </c>
    </row>
    <row r="9" spans="1:7" x14ac:dyDescent="0.3">
      <c r="A9" t="s">
        <v>149</v>
      </c>
    </row>
    <row r="10" spans="1:7" x14ac:dyDescent="0.3">
      <c r="A10" t="s">
        <v>150</v>
      </c>
    </row>
    <row r="11" spans="1:7" x14ac:dyDescent="0.3">
      <c r="A11" t="s">
        <v>151</v>
      </c>
      <c r="G11" t="s">
        <v>180</v>
      </c>
    </row>
    <row r="12" spans="1:7" x14ac:dyDescent="0.3">
      <c r="G12" t="s">
        <v>181</v>
      </c>
    </row>
    <row r="13" spans="1:7" x14ac:dyDescent="0.3">
      <c r="A13" t="s">
        <v>152</v>
      </c>
      <c r="G13" t="s">
        <v>182</v>
      </c>
    </row>
    <row r="14" spans="1:7" x14ac:dyDescent="0.3">
      <c r="G14" t="s">
        <v>183</v>
      </c>
    </row>
    <row r="15" spans="1:7" x14ac:dyDescent="0.3">
      <c r="G15" t="s">
        <v>184</v>
      </c>
    </row>
    <row r="17" spans="1:7" x14ac:dyDescent="0.3">
      <c r="A17" t="s">
        <v>153</v>
      </c>
      <c r="G17" t="s">
        <v>185</v>
      </c>
    </row>
    <row r="18" spans="1:7" x14ac:dyDescent="0.3">
      <c r="A18" t="s">
        <v>154</v>
      </c>
      <c r="G18" t="s">
        <v>186</v>
      </c>
    </row>
    <row r="19" spans="1:7" x14ac:dyDescent="0.3">
      <c r="A19" t="s">
        <v>155</v>
      </c>
      <c r="G19" t="s">
        <v>187</v>
      </c>
    </row>
    <row r="20" spans="1:7" x14ac:dyDescent="0.3">
      <c r="A20" t="s">
        <v>156</v>
      </c>
      <c r="G20" t="s">
        <v>188</v>
      </c>
    </row>
    <row r="21" spans="1:7" x14ac:dyDescent="0.3">
      <c r="A21" t="s">
        <v>157</v>
      </c>
      <c r="G21" t="s">
        <v>189</v>
      </c>
    </row>
    <row r="22" spans="1:7" x14ac:dyDescent="0.3">
      <c r="A22" t="s">
        <v>158</v>
      </c>
    </row>
    <row r="23" spans="1:7" x14ac:dyDescent="0.3">
      <c r="G23" t="s">
        <v>190</v>
      </c>
    </row>
    <row r="24" spans="1:7" x14ac:dyDescent="0.3">
      <c r="A24" t="s">
        <v>159</v>
      </c>
    </row>
    <row r="25" spans="1:7" x14ac:dyDescent="0.3">
      <c r="A25" t="s">
        <v>160</v>
      </c>
      <c r="G25" t="s">
        <v>191</v>
      </c>
    </row>
    <row r="26" spans="1:7" x14ac:dyDescent="0.3">
      <c r="A26" t="s">
        <v>161</v>
      </c>
      <c r="G26" t="s">
        <v>181</v>
      </c>
    </row>
    <row r="27" spans="1:7" x14ac:dyDescent="0.3">
      <c r="A27" t="s">
        <v>162</v>
      </c>
      <c r="G27" t="s">
        <v>192</v>
      </c>
    </row>
    <row r="28" spans="1:7" x14ac:dyDescent="0.3">
      <c r="G28" t="s">
        <v>193</v>
      </c>
    </row>
    <row r="29" spans="1:7" x14ac:dyDescent="0.3">
      <c r="A29" t="s">
        <v>163</v>
      </c>
      <c r="G29" t="s">
        <v>184</v>
      </c>
    </row>
    <row r="31" spans="1:7" x14ac:dyDescent="0.3">
      <c r="A31" t="s">
        <v>164</v>
      </c>
      <c r="G31" t="s">
        <v>185</v>
      </c>
    </row>
    <row r="32" spans="1:7" x14ac:dyDescent="0.3">
      <c r="A32" t="s">
        <v>165</v>
      </c>
      <c r="G32" t="s">
        <v>194</v>
      </c>
    </row>
    <row r="33" spans="1:7" x14ac:dyDescent="0.3">
      <c r="A33" t="s">
        <v>166</v>
      </c>
      <c r="G33" t="s">
        <v>195</v>
      </c>
    </row>
    <row r="34" spans="1:7" x14ac:dyDescent="0.3">
      <c r="A34" t="s">
        <v>167</v>
      </c>
      <c r="G34" t="s">
        <v>189</v>
      </c>
    </row>
    <row r="35" spans="1:7" x14ac:dyDescent="0.3">
      <c r="A35" t="s">
        <v>168</v>
      </c>
    </row>
    <row r="36" spans="1:7" x14ac:dyDescent="0.3">
      <c r="G36" t="s">
        <v>196</v>
      </c>
    </row>
    <row r="37" spans="1:7" x14ac:dyDescent="0.3">
      <c r="A37" t="s">
        <v>169</v>
      </c>
    </row>
    <row r="38" spans="1:7" x14ac:dyDescent="0.3">
      <c r="A38" t="s">
        <v>170</v>
      </c>
      <c r="G38" t="s">
        <v>197</v>
      </c>
    </row>
    <row r="39" spans="1:7" x14ac:dyDescent="0.3">
      <c r="A39" t="s">
        <v>171</v>
      </c>
      <c r="G39" t="s">
        <v>181</v>
      </c>
    </row>
    <row r="40" spans="1:7" x14ac:dyDescent="0.3">
      <c r="A40" t="s">
        <v>172</v>
      </c>
      <c r="G40" t="s">
        <v>198</v>
      </c>
    </row>
    <row r="41" spans="1:7" x14ac:dyDescent="0.3">
      <c r="G41" t="s">
        <v>199</v>
      </c>
    </row>
    <row r="42" spans="1:7" x14ac:dyDescent="0.3">
      <c r="A42" t="s">
        <v>173</v>
      </c>
      <c r="G42" t="s">
        <v>184</v>
      </c>
    </row>
    <row r="44" spans="1:7" x14ac:dyDescent="0.3">
      <c r="A44" t="s">
        <v>174</v>
      </c>
      <c r="G44" t="s">
        <v>185</v>
      </c>
    </row>
    <row r="45" spans="1:7" x14ac:dyDescent="0.3">
      <c r="A45" t="s">
        <v>175</v>
      </c>
      <c r="G45" t="s">
        <v>200</v>
      </c>
    </row>
    <row r="46" spans="1:7" x14ac:dyDescent="0.3">
      <c r="A46" t="s">
        <v>176</v>
      </c>
      <c r="G46" t="s">
        <v>201</v>
      </c>
    </row>
    <row r="47" spans="1:7" x14ac:dyDescent="0.3">
      <c r="A47" t="s">
        <v>177</v>
      </c>
      <c r="G47" t="s">
        <v>189</v>
      </c>
    </row>
    <row r="49" spans="1:7" x14ac:dyDescent="0.3">
      <c r="A49" t="s">
        <v>178</v>
      </c>
      <c r="G49" t="s">
        <v>202</v>
      </c>
    </row>
    <row r="50" spans="1:7" x14ac:dyDescent="0.3">
      <c r="A50" t="s">
        <v>179</v>
      </c>
    </row>
    <row r="51" spans="1:7" x14ac:dyDescent="0.3">
      <c r="G51" t="s">
        <v>203</v>
      </c>
    </row>
    <row r="52" spans="1:7" x14ac:dyDescent="0.3">
      <c r="G52" t="s">
        <v>204</v>
      </c>
    </row>
    <row r="53" spans="1:7" x14ac:dyDescent="0.3">
      <c r="G53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Sheet2</vt:lpstr>
      <vt:lpstr>Sheet1</vt:lpstr>
      <vt:lpstr>Sheet5</vt:lpstr>
      <vt:lpstr>Sheet4</vt:lpstr>
      <vt:lpstr>Sheet6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Nivethan E</dc:creator>
  <cp:lastModifiedBy>Nivethan E</cp:lastModifiedBy>
  <dcterms:created xsi:type="dcterms:W3CDTF">2024-02-15T17:36:07Z</dcterms:created>
  <dcterms:modified xsi:type="dcterms:W3CDTF">2024-02-15T19:02:06Z</dcterms:modified>
</cp:coreProperties>
</file>