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5" i="1"/>
  <c r="Q4" i="1"/>
  <c r="Q3" i="1"/>
  <c r="Q2" i="1"/>
  <c r="P23" i="1" a="1"/>
  <c r="Q23" i="1" s="1"/>
  <c r="J23" i="1" a="1"/>
  <c r="L23" i="1" s="1"/>
  <c r="M2" i="1"/>
  <c r="K2" i="1"/>
  <c r="P16" i="1" a="1"/>
  <c r="P16" i="1" s="1"/>
  <c r="L3" i="1"/>
  <c r="J2" i="1"/>
  <c r="T27" i="1" l="1"/>
  <c r="Q26" i="1"/>
  <c r="S24" i="1"/>
  <c r="P23" i="1"/>
  <c r="P24" i="1"/>
  <c r="R23" i="1"/>
  <c r="S27" i="1"/>
  <c r="P26" i="1"/>
  <c r="R24" i="1"/>
  <c r="R27" i="1"/>
  <c r="T25" i="1"/>
  <c r="Q24" i="1"/>
  <c r="Q27" i="1"/>
  <c r="S25" i="1"/>
  <c r="P27" i="1"/>
  <c r="R25" i="1"/>
  <c r="T23" i="1"/>
  <c r="T26" i="1"/>
  <c r="Q25" i="1"/>
  <c r="S23" i="1"/>
  <c r="S26" i="1"/>
  <c r="P25" i="1"/>
  <c r="R26" i="1"/>
  <c r="T24" i="1"/>
  <c r="L27" i="1"/>
  <c r="N25" i="1"/>
  <c r="K24" i="1"/>
  <c r="L26" i="1"/>
  <c r="K23" i="1"/>
  <c r="N27" i="1"/>
  <c r="M24" i="1"/>
  <c r="M27" i="1"/>
  <c r="L24" i="1"/>
  <c r="K27" i="1"/>
  <c r="J24" i="1"/>
  <c r="J27" i="1"/>
  <c r="L25" i="1"/>
  <c r="N23" i="1"/>
  <c r="N26" i="1"/>
  <c r="K25" i="1"/>
  <c r="M23" i="1"/>
  <c r="N24" i="1"/>
  <c r="K26" i="1"/>
  <c r="J23" i="1"/>
  <c r="J26" i="1"/>
  <c r="M25" i="1"/>
  <c r="M26" i="1"/>
  <c r="J25" i="1"/>
  <c r="S16" i="1"/>
  <c r="R16" i="1"/>
  <c r="Q16" i="1"/>
  <c r="S20" i="1"/>
  <c r="P19" i="1"/>
  <c r="R17" i="1"/>
  <c r="R20" i="1"/>
  <c r="T18" i="1"/>
  <c r="Q17" i="1"/>
  <c r="Q20" i="1"/>
  <c r="S18" i="1"/>
  <c r="P17" i="1"/>
  <c r="P20" i="1"/>
  <c r="R18" i="1"/>
  <c r="T16" i="1"/>
  <c r="T19" i="1"/>
  <c r="Q18" i="1"/>
  <c r="S19" i="1"/>
  <c r="P18" i="1"/>
  <c r="R19" i="1"/>
  <c r="T17" i="1"/>
  <c r="T20" i="1"/>
  <c r="Q19" i="1"/>
  <c r="S17" i="1"/>
  <c r="I42" i="1" a="1"/>
  <c r="I43" i="1" s="1"/>
  <c r="I46" i="1" l="1"/>
  <c r="M42" i="1"/>
  <c r="M45" i="1"/>
  <c r="L42" i="1"/>
  <c r="L45" i="1"/>
  <c r="I44" i="1"/>
  <c r="K42" i="1"/>
  <c r="M46" i="1"/>
  <c r="K45" i="1"/>
  <c r="M43" i="1"/>
  <c r="J42" i="1"/>
  <c r="L43" i="1"/>
  <c r="I45" i="1"/>
  <c r="K43" i="1"/>
  <c r="J45" i="1"/>
  <c r="I42" i="1"/>
  <c r="L46" i="1"/>
  <c r="K46" i="1"/>
  <c r="M44" i="1"/>
  <c r="J43" i="1"/>
  <c r="K44" i="1"/>
  <c r="J44" i="1"/>
  <c r="J46" i="1"/>
  <c r="L44" i="1"/>
  <c r="J3" i="1" l="1"/>
  <c r="K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L2" i="1"/>
  <c r="N2" i="1"/>
  <c r="I34" i="1" a="1"/>
  <c r="J34" i="1" s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C34" i="1"/>
  <c r="D34" i="1"/>
  <c r="E34" i="1"/>
  <c r="F34" i="1"/>
  <c r="B34" i="1"/>
  <c r="C31" i="1"/>
  <c r="D31" i="1"/>
  <c r="E31" i="1"/>
  <c r="F31" i="1"/>
  <c r="B31" i="1"/>
  <c r="C28" i="1"/>
  <c r="D28" i="1"/>
  <c r="E28" i="1"/>
  <c r="F28" i="1"/>
  <c r="B28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C16" i="1"/>
  <c r="D16" i="1"/>
  <c r="E16" i="1"/>
  <c r="F16" i="1"/>
  <c r="B16" i="1"/>
  <c r="C12" i="1"/>
  <c r="D12" i="1"/>
  <c r="E12" i="1"/>
  <c r="F12" i="1"/>
  <c r="B12" i="1"/>
  <c r="Q38" i="1" l="1"/>
  <c r="K37" i="1"/>
  <c r="O35" i="1"/>
  <c r="Q34" i="1"/>
  <c r="R37" i="1"/>
  <c r="L36" i="1"/>
  <c r="N35" i="1"/>
  <c r="I37" i="1"/>
  <c r="M35" i="1"/>
  <c r="P37" i="1"/>
  <c r="N34" i="1"/>
  <c r="M38" i="1"/>
  <c r="O37" i="1"/>
  <c r="Q36" i="1"/>
  <c r="I36" i="1"/>
  <c r="K35" i="1"/>
  <c r="M34" i="1"/>
  <c r="O38" i="1"/>
  <c r="K36" i="1"/>
  <c r="R36" i="1"/>
  <c r="L38" i="1"/>
  <c r="N37" i="1"/>
  <c r="P36" i="1"/>
  <c r="R35" i="1"/>
  <c r="J35" i="1"/>
  <c r="L34" i="1"/>
  <c r="I38" i="1"/>
  <c r="M36" i="1"/>
  <c r="I34" i="1"/>
  <c r="P38" i="1"/>
  <c r="J37" i="1"/>
  <c r="P34" i="1"/>
  <c r="Q37" i="1"/>
  <c r="O34" i="1"/>
  <c r="N38" i="1"/>
  <c r="J36" i="1"/>
  <c r="L35" i="1"/>
  <c r="K38" i="1"/>
  <c r="M37" i="1"/>
  <c r="O36" i="1"/>
  <c r="Q35" i="1"/>
  <c r="I35" i="1"/>
  <c r="K34" i="1"/>
  <c r="R38" i="1"/>
  <c r="J38" i="1"/>
  <c r="L37" i="1"/>
  <c r="N36" i="1"/>
  <c r="P35" i="1"/>
  <c r="R34" i="1"/>
</calcChain>
</file>

<file path=xl/sharedStrings.xml><?xml version="1.0" encoding="utf-8"?>
<sst xmlns="http://schemas.openxmlformats.org/spreadsheetml/2006/main" count="29" uniqueCount="29">
  <si>
    <t>Страны</t>
  </si>
  <si>
    <t>X</t>
  </si>
  <si>
    <t>Y</t>
  </si>
  <si>
    <t>Z</t>
  </si>
  <si>
    <t>T</t>
  </si>
  <si>
    <t>U</t>
  </si>
  <si>
    <t>Франция</t>
  </si>
  <si>
    <t>Испания</t>
  </si>
  <si>
    <t>Великобритания</t>
  </si>
  <si>
    <t>Украина</t>
  </si>
  <si>
    <t>Марокко</t>
  </si>
  <si>
    <t>Канада</t>
  </si>
  <si>
    <t>Германия</t>
  </si>
  <si>
    <t>Мадагаскар</t>
  </si>
  <si>
    <t>Аргентина</t>
  </si>
  <si>
    <t>Эфиопия</t>
  </si>
  <si>
    <t>Среднее</t>
  </si>
  <si>
    <t>Дисперсия</t>
  </si>
  <si>
    <t>Таблица для дисперсии</t>
  </si>
  <si>
    <t>Корень дисперсии</t>
  </si>
  <si>
    <t>Матрица</t>
  </si>
  <si>
    <t>Транспонированная матрица</t>
  </si>
  <si>
    <t>Ковариационная матрица</t>
  </si>
  <si>
    <t>Ковариационная матрица без 1/n</t>
  </si>
  <si>
    <t>Собственные вектора</t>
  </si>
  <si>
    <t>Транспонированная матрица из св</t>
  </si>
  <si>
    <t>(использовали спец.программу)</t>
  </si>
  <si>
    <t>Для нахождения собственных значений:</t>
  </si>
  <si>
    <t>Собственные значения: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</si>
</sst>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0" xfId="2"/>
    <xf numFmtId="0" fontId="1" fillId="2" borderId="0" xfId="1"/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2" fillId="0" borderId="0" xfId="0" applyNumberFormat="1" applyFont="1"/>
  </cellXfs>
  <cellStyles count="3">
    <cellStyle name="60% — акцент2" xfId="1" builtinId="36"/>
    <cellStyle name="Акцент5" xfId="2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B19" workbookViewId="0">
      <selection activeCell="N38" sqref="N38"/>
    </sheetView>
  </sheetViews>
  <sheetFormatPr defaultRowHeight="14.4" x14ac:dyDescent="0.3"/>
  <cols>
    <col min="1" max="1" width="17" customWidth="1"/>
    <col min="16" max="20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3" t="s">
        <v>22</v>
      </c>
      <c r="J1" s="3"/>
      <c r="K1" s="3"/>
      <c r="P1" s="3" t="s">
        <v>28</v>
      </c>
      <c r="Q1" s="3"/>
    </row>
    <row r="2" spans="1:20" x14ac:dyDescent="0.3">
      <c r="A2" t="s">
        <v>6</v>
      </c>
      <c r="B2">
        <v>68.858999999999995</v>
      </c>
      <c r="C2">
        <v>1</v>
      </c>
      <c r="D2">
        <v>1</v>
      </c>
      <c r="E2">
        <v>2.2400000000000002</v>
      </c>
      <c r="F2">
        <v>38</v>
      </c>
      <c r="J2">
        <f>I42*0.1</f>
        <v>0.99999999999999967</v>
      </c>
      <c r="K2">
        <f>J42*0.1</f>
        <v>-0.31392468079753755</v>
      </c>
      <c r="L2">
        <f t="shared" ref="K2:N2" si="0">K42*0.1</f>
        <v>-0.36690762967163326</v>
      </c>
      <c r="M2">
        <f>L42*0.1</f>
        <v>6.5498062195221682E-2</v>
      </c>
      <c r="N2">
        <f t="shared" si="0"/>
        <v>0.17579631928965664</v>
      </c>
      <c r="Q2">
        <f>P23</f>
        <v>6.6502082599105103E-2</v>
      </c>
    </row>
    <row r="3" spans="1:20" x14ac:dyDescent="0.3">
      <c r="A3" t="s">
        <v>7</v>
      </c>
      <c r="B3">
        <v>46.527999999999999</v>
      </c>
      <c r="C3">
        <v>2</v>
      </c>
      <c r="D3">
        <v>4</v>
      </c>
      <c r="E3">
        <v>3.1549999999999998</v>
      </c>
      <c r="F3">
        <v>23</v>
      </c>
      <c r="J3">
        <f t="shared" ref="J3:N3" si="1">I43*0.1</f>
        <v>-0.31392468079753755</v>
      </c>
      <c r="K3">
        <f t="shared" si="1"/>
        <v>1.0000000000000002</v>
      </c>
      <c r="L3">
        <f>K43*0.1</f>
        <v>0.79019708841793745</v>
      </c>
      <c r="M3">
        <f t="shared" si="1"/>
        <v>-0.13570829589355216</v>
      </c>
      <c r="N3">
        <f t="shared" si="1"/>
        <v>-0.19317091311374801</v>
      </c>
      <c r="Q3">
        <f>Q24</f>
        <v>0.48068674333841649</v>
      </c>
    </row>
    <row r="4" spans="1:20" x14ac:dyDescent="0.3">
      <c r="A4" t="s">
        <v>8</v>
      </c>
      <c r="B4">
        <v>55.619</v>
      </c>
      <c r="C4">
        <v>2</v>
      </c>
      <c r="D4">
        <v>5</v>
      </c>
      <c r="E4">
        <v>8.173</v>
      </c>
      <c r="F4">
        <v>67</v>
      </c>
      <c r="J4">
        <f t="shared" ref="J4:N4" si="2">I44*0.1</f>
        <v>-0.36690762967163326</v>
      </c>
      <c r="K4">
        <f t="shared" si="2"/>
        <v>0.79019708841793745</v>
      </c>
      <c r="L4">
        <f t="shared" si="2"/>
        <v>1</v>
      </c>
      <c r="M4">
        <f t="shared" si="2"/>
        <v>3.3435335922302217E-2</v>
      </c>
      <c r="N4">
        <f t="shared" si="2"/>
        <v>0.27175494940062128</v>
      </c>
      <c r="Q4">
        <f>R25</f>
        <v>0.78178645907130229</v>
      </c>
    </row>
    <row r="5" spans="1:20" x14ac:dyDescent="0.3">
      <c r="A5" t="s">
        <v>9</v>
      </c>
      <c r="B5">
        <v>42.097999999999999</v>
      </c>
      <c r="C5">
        <v>3</v>
      </c>
      <c r="D5">
        <v>5</v>
      </c>
      <c r="E5">
        <v>2.8879999999999999</v>
      </c>
      <c r="F5">
        <v>39</v>
      </c>
      <c r="J5">
        <f t="shared" ref="J5:N5" si="3">I45*0.1</f>
        <v>6.5498062195221682E-2</v>
      </c>
      <c r="K5">
        <f t="shared" si="3"/>
        <v>-0.13570829589355216</v>
      </c>
      <c r="L5">
        <f t="shared" si="3"/>
        <v>3.3435335922302217E-2</v>
      </c>
      <c r="M5">
        <f t="shared" si="3"/>
        <v>0.99999999999999989</v>
      </c>
      <c r="N5">
        <f t="shared" si="3"/>
        <v>0.55573653696850089</v>
      </c>
      <c r="Q5">
        <f>S26</f>
        <v>2.0352056876756395</v>
      </c>
    </row>
    <row r="6" spans="1:20" x14ac:dyDescent="0.3">
      <c r="A6" t="s">
        <v>10</v>
      </c>
      <c r="B6">
        <v>35.340000000000003</v>
      </c>
      <c r="C6">
        <v>3</v>
      </c>
      <c r="D6">
        <v>4</v>
      </c>
      <c r="E6">
        <v>3.3559999999999999</v>
      </c>
      <c r="F6">
        <v>18</v>
      </c>
      <c r="J6">
        <f t="shared" ref="J6:N6" si="4">I46*0.1</f>
        <v>0.17579631928965664</v>
      </c>
      <c r="K6">
        <f t="shared" si="4"/>
        <v>-0.19317091311374801</v>
      </c>
      <c r="L6">
        <f t="shared" si="4"/>
        <v>0.27175494940062128</v>
      </c>
      <c r="M6">
        <f t="shared" si="4"/>
        <v>0.55573653696850089</v>
      </c>
      <c r="N6">
        <f t="shared" si="4"/>
        <v>1.0000000000000002</v>
      </c>
      <c r="Q6">
        <f>T27</f>
        <v>1.6358190273155357</v>
      </c>
    </row>
    <row r="7" spans="1:20" x14ac:dyDescent="0.3">
      <c r="A7" t="s">
        <v>11</v>
      </c>
      <c r="B7">
        <v>35.853000000000002</v>
      </c>
      <c r="C7">
        <v>2</v>
      </c>
      <c r="D7">
        <v>7</v>
      </c>
      <c r="E7">
        <v>2.5030000000000001</v>
      </c>
      <c r="F7">
        <v>39</v>
      </c>
    </row>
    <row r="8" spans="1:20" x14ac:dyDescent="0.3">
      <c r="A8" t="s">
        <v>12</v>
      </c>
      <c r="B8">
        <v>82.85</v>
      </c>
      <c r="C8">
        <v>4</v>
      </c>
      <c r="D8">
        <v>9</v>
      </c>
      <c r="E8">
        <v>3.3260000000000001</v>
      </c>
      <c r="F8">
        <v>63</v>
      </c>
    </row>
    <row r="9" spans="1:20" x14ac:dyDescent="0.3">
      <c r="A9" t="s">
        <v>13</v>
      </c>
      <c r="B9">
        <v>43.57</v>
      </c>
      <c r="C9">
        <v>6</v>
      </c>
      <c r="D9">
        <v>9</v>
      </c>
      <c r="E9">
        <v>2.8109999999999999</v>
      </c>
      <c r="F9">
        <v>7</v>
      </c>
    </row>
    <row r="10" spans="1:20" x14ac:dyDescent="0.3">
      <c r="A10" t="s">
        <v>14</v>
      </c>
      <c r="B10">
        <v>55.131</v>
      </c>
      <c r="C10">
        <v>3</v>
      </c>
      <c r="D10">
        <v>3</v>
      </c>
      <c r="E10">
        <v>2.7759999999999998</v>
      </c>
      <c r="F10">
        <v>20</v>
      </c>
    </row>
    <row r="11" spans="1:20" x14ac:dyDescent="0.3">
      <c r="A11" t="s">
        <v>15</v>
      </c>
      <c r="B11">
        <v>96.85</v>
      </c>
      <c r="C11">
        <v>1</v>
      </c>
      <c r="D11">
        <v>0</v>
      </c>
      <c r="E11">
        <v>3.48</v>
      </c>
      <c r="F11">
        <v>15</v>
      </c>
    </row>
    <row r="12" spans="1:20" x14ac:dyDescent="0.3">
      <c r="A12" s="1" t="s">
        <v>16</v>
      </c>
      <c r="B12" s="2">
        <f>AVERAGE(B2:B11)</f>
        <v>56.269799999999996</v>
      </c>
      <c r="C12" s="2">
        <f t="shared" ref="C12:F12" si="5">AVERAGE(C2:C11)</f>
        <v>2.7</v>
      </c>
      <c r="D12" s="2">
        <f t="shared" si="5"/>
        <v>4.7</v>
      </c>
      <c r="E12" s="2">
        <f t="shared" si="5"/>
        <v>3.4707999999999997</v>
      </c>
      <c r="F12" s="2">
        <f t="shared" si="5"/>
        <v>32.9</v>
      </c>
    </row>
    <row r="14" spans="1:20" x14ac:dyDescent="0.3">
      <c r="I14" s="3" t="s">
        <v>24</v>
      </c>
      <c r="J14" s="3"/>
      <c r="K14" s="3"/>
      <c r="L14" s="4" t="s">
        <v>26</v>
      </c>
      <c r="M14" s="4"/>
      <c r="N14" s="4"/>
      <c r="O14" s="4"/>
    </row>
    <row r="15" spans="1:20" x14ac:dyDescent="0.3">
      <c r="A15" s="3" t="s">
        <v>18</v>
      </c>
      <c r="B15" s="3"/>
      <c r="J15" s="2">
        <v>1</v>
      </c>
      <c r="K15" s="2">
        <v>2</v>
      </c>
      <c r="L15" s="2">
        <v>3</v>
      </c>
      <c r="M15" s="2">
        <v>4</v>
      </c>
      <c r="N15" s="2">
        <v>5</v>
      </c>
      <c r="P15" s="3" t="s">
        <v>25</v>
      </c>
      <c r="Q15" s="3"/>
      <c r="R15" s="3"/>
      <c r="S15" s="3"/>
    </row>
    <row r="16" spans="1:20" x14ac:dyDescent="0.3">
      <c r="B16">
        <f>(B2-B$12)^2</f>
        <v>158.48795663999996</v>
      </c>
      <c r="C16">
        <f t="shared" ref="C16:F16" si="6">(C2-C$12)^2</f>
        <v>2.8900000000000006</v>
      </c>
      <c r="D16">
        <f t="shared" si="6"/>
        <v>13.690000000000001</v>
      </c>
      <c r="E16">
        <f t="shared" si="6"/>
        <v>1.5148686399999987</v>
      </c>
      <c r="F16">
        <f t="shared" si="6"/>
        <v>26.010000000000016</v>
      </c>
      <c r="J16" s="6">
        <v>-0.13443023900000001</v>
      </c>
      <c r="K16" s="6">
        <v>-0.198249757</v>
      </c>
      <c r="L16" s="6">
        <v>-0.86457578199999996</v>
      </c>
      <c r="M16" s="6">
        <v>-0.43715015099999999</v>
      </c>
      <c r="N16" s="7">
        <v>6.3500000000000001E-2</v>
      </c>
      <c r="P16">
        <f t="array" ref="P16:T20">MINVERSE(J16:N20)</f>
        <v>-0.13444994051912537</v>
      </c>
      <c r="Q16">
        <v>0.58705595553522238</v>
      </c>
      <c r="R16">
        <v>-0.66701449285685621</v>
      </c>
      <c r="S16">
        <v>-0.13062533391007849</v>
      </c>
      <c r="T16">
        <v>0.41870897732896062</v>
      </c>
    </row>
    <row r="17" spans="1:20" x14ac:dyDescent="0.3">
      <c r="B17">
        <f t="shared" ref="B17:F17" si="7">(B3-B$12)^2</f>
        <v>94.902667239999957</v>
      </c>
      <c r="C17">
        <f t="shared" si="7"/>
        <v>0.49000000000000027</v>
      </c>
      <c r="D17">
        <f t="shared" si="7"/>
        <v>0.49000000000000027</v>
      </c>
      <c r="E17">
        <f t="shared" si="7"/>
        <v>9.9729639999999911E-2</v>
      </c>
      <c r="F17">
        <f t="shared" si="7"/>
        <v>98.009999999999977</v>
      </c>
      <c r="J17" s="6">
        <v>0.58706325100000001</v>
      </c>
      <c r="K17" s="6">
        <v>-0.38007467099999998</v>
      </c>
      <c r="L17" s="6">
        <v>-0.32449418200000002</v>
      </c>
      <c r="M17" s="6">
        <v>0.63654788200000001</v>
      </c>
      <c r="N17" s="7">
        <v>2.0299999999999999E-2</v>
      </c>
      <c r="P17">
        <v>-0.19827279973856826</v>
      </c>
      <c r="Q17">
        <v>-0.38008337000259462</v>
      </c>
      <c r="R17">
        <v>0.19004442660412171</v>
      </c>
      <c r="S17">
        <v>-0.68422325395865258</v>
      </c>
      <c r="T17">
        <v>0.55852142737918098</v>
      </c>
    </row>
    <row r="18" spans="1:20" x14ac:dyDescent="0.3">
      <c r="B18">
        <f t="shared" ref="B18:F18" si="8">(B4-B$12)^2</f>
        <v>0.42354063999999575</v>
      </c>
      <c r="C18">
        <f t="shared" si="8"/>
        <v>0.49000000000000027</v>
      </c>
      <c r="D18">
        <f t="shared" si="8"/>
        <v>8.99999999999999E-2</v>
      </c>
      <c r="E18">
        <f t="shared" si="8"/>
        <v>22.110684840000005</v>
      </c>
      <c r="F18">
        <f t="shared" si="8"/>
        <v>1162.8100000000002</v>
      </c>
      <c r="J18" s="6">
        <v>-0.667000967</v>
      </c>
      <c r="K18" s="6">
        <v>0.19004607500000001</v>
      </c>
      <c r="L18" s="6">
        <v>-0.22220079200000001</v>
      </c>
      <c r="M18" s="6">
        <v>0.60511619299999997</v>
      </c>
      <c r="N18" s="6">
        <v>0.32164172699999999</v>
      </c>
      <c r="P18">
        <v>-0.86457210125028516</v>
      </c>
      <c r="Q18">
        <v>-0.324492808855809</v>
      </c>
      <c r="R18">
        <v>-0.22219913503110433</v>
      </c>
      <c r="S18">
        <v>0.30173021208215217</v>
      </c>
      <c r="T18">
        <v>-8.2448468640912959E-2</v>
      </c>
    </row>
    <row r="19" spans="1:20" x14ac:dyDescent="0.3">
      <c r="B19">
        <f t="shared" ref="B19:F19" si="9">(B5-B$12)^2</f>
        <v>200.83991523999993</v>
      </c>
      <c r="C19">
        <f t="shared" si="9"/>
        <v>8.99999999999999E-2</v>
      </c>
      <c r="D19">
        <f t="shared" si="9"/>
        <v>8.99999999999999E-2</v>
      </c>
      <c r="E19">
        <f t="shared" si="9"/>
        <v>0.33965583999999971</v>
      </c>
      <c r="F19">
        <f t="shared" si="9"/>
        <v>37.210000000000015</v>
      </c>
      <c r="J19" s="6">
        <v>-0.130614068</v>
      </c>
      <c r="K19" s="6">
        <v>-0.68424045700000002</v>
      </c>
      <c r="L19" s="6">
        <v>0.30172997200000001</v>
      </c>
      <c r="M19" s="6">
        <v>-0.154400182</v>
      </c>
      <c r="N19" s="6">
        <v>0.63235636299999998</v>
      </c>
      <c r="P19">
        <v>-0.43714729906725314</v>
      </c>
      <c r="Q19">
        <v>0.63654907426892438</v>
      </c>
      <c r="R19">
        <v>0.60510651869693355</v>
      </c>
      <c r="S19">
        <v>-0.15442348698410299</v>
      </c>
      <c r="T19">
        <v>-0.11707691297176644</v>
      </c>
    </row>
    <row r="20" spans="1:20" x14ac:dyDescent="0.3">
      <c r="B20">
        <f t="shared" ref="B20:F20" si="10">(B6-B$12)^2</f>
        <v>438.05652803999971</v>
      </c>
      <c r="C20">
        <f t="shared" si="10"/>
        <v>8.99999999999999E-2</v>
      </c>
      <c r="D20">
        <f t="shared" si="10"/>
        <v>0.49000000000000027</v>
      </c>
      <c r="E20">
        <f t="shared" si="10"/>
        <v>1.3179039999999953E-2</v>
      </c>
      <c r="F20">
        <f t="shared" si="10"/>
        <v>222.00999999999996</v>
      </c>
      <c r="J20" s="6">
        <v>0.418730135</v>
      </c>
      <c r="K20" s="6">
        <v>0.55851388899999999</v>
      </c>
      <c r="L20" s="7">
        <v>-8.2500000000000004E-2</v>
      </c>
      <c r="M20" s="6">
        <v>-0.117053477</v>
      </c>
      <c r="N20" s="6">
        <v>0.70158942300000005</v>
      </c>
      <c r="P20">
        <v>6.3483774240268021E-2</v>
      </c>
      <c r="Q20">
        <v>2.0244671368516223E-2</v>
      </c>
      <c r="R20">
        <v>0.32163399673178988</v>
      </c>
      <c r="S20">
        <v>0.63236684602939452</v>
      </c>
      <c r="T20">
        <v>0.70158654672208165</v>
      </c>
    </row>
    <row r="21" spans="1:20" x14ac:dyDescent="0.3">
      <c r="B21">
        <f t="shared" ref="B21:F21" si="11">(B7-B$12)^2</f>
        <v>416.84572223999982</v>
      </c>
      <c r="C21">
        <f t="shared" si="11"/>
        <v>0.49000000000000027</v>
      </c>
      <c r="D21">
        <f t="shared" si="11"/>
        <v>5.2899999999999991</v>
      </c>
      <c r="E21">
        <f t="shared" si="11"/>
        <v>0.93663683999999914</v>
      </c>
      <c r="F21">
        <f t="shared" si="11"/>
        <v>37.210000000000015</v>
      </c>
      <c r="J21" s="5"/>
    </row>
    <row r="22" spans="1:20" x14ac:dyDescent="0.3">
      <c r="B22">
        <f t="shared" ref="B22:F22" si="12">(B8-B$12)^2</f>
        <v>706.5070320399999</v>
      </c>
      <c r="C22">
        <f t="shared" si="12"/>
        <v>1.6899999999999995</v>
      </c>
      <c r="D22">
        <f t="shared" si="12"/>
        <v>18.489999999999998</v>
      </c>
      <c r="E22">
        <f t="shared" si="12"/>
        <v>2.0967039999999881E-2</v>
      </c>
      <c r="F22">
        <f t="shared" si="12"/>
        <v>906.0100000000001</v>
      </c>
      <c r="I22" s="3" t="s">
        <v>27</v>
      </c>
      <c r="J22" s="3"/>
      <c r="K22" s="3"/>
      <c r="L22" s="3"/>
      <c r="M22" s="3"/>
      <c r="N22" s="1"/>
      <c r="O22" s="1"/>
      <c r="P22" s="1"/>
    </row>
    <row r="23" spans="1:20" x14ac:dyDescent="0.3">
      <c r="B23">
        <f t="shared" ref="B23:F23" si="13">(B9-B$12)^2</f>
        <v>161.28492003999992</v>
      </c>
      <c r="C23">
        <f t="shared" si="13"/>
        <v>10.889999999999999</v>
      </c>
      <c r="D23">
        <f t="shared" si="13"/>
        <v>18.489999999999998</v>
      </c>
      <c r="E23">
        <f t="shared" si="13"/>
        <v>0.43533603999999965</v>
      </c>
      <c r="F23">
        <f t="shared" si="13"/>
        <v>670.81</v>
      </c>
      <c r="J23">
        <f t="array" ref="J23:N27">MMULT(P16:T20,J2:N6)</f>
        <v>-8.9567966168240948E-3</v>
      </c>
      <c r="K23">
        <v>3.9034745993785966E-2</v>
      </c>
      <c r="L23">
        <v>-4.4375142040777721E-2</v>
      </c>
      <c r="M23">
        <v>-8.7098843714838725E-3</v>
      </c>
      <c r="N23">
        <v>2.7813277214045307E-2</v>
      </c>
      <c r="P23">
        <f t="array" ref="P23:T27">MMULT(J23:N27,J16:N20)</f>
        <v>6.6502082599105103E-2</v>
      </c>
      <c r="Q23">
        <v>-1.7537745214402101E-10</v>
      </c>
      <c r="R23">
        <v>1.484463725779251E-5</v>
      </c>
      <c r="S23">
        <v>-2.0778908975394028E-10</v>
      </c>
      <c r="T23">
        <v>-4.349825432151469E-5</v>
      </c>
    </row>
    <row r="24" spans="1:20" x14ac:dyDescent="0.3">
      <c r="B24">
        <f t="shared" ref="B24:F24" si="14">(B10-B$12)^2</f>
        <v>1.2968654399999915</v>
      </c>
      <c r="C24">
        <f t="shared" si="14"/>
        <v>8.99999999999999E-2</v>
      </c>
      <c r="D24">
        <f t="shared" si="14"/>
        <v>2.8900000000000006</v>
      </c>
      <c r="E24">
        <f t="shared" si="14"/>
        <v>0.48274703999999979</v>
      </c>
      <c r="F24">
        <f t="shared" si="14"/>
        <v>166.40999999999997</v>
      </c>
      <c r="J24" s="6">
        <v>-9.5313285297209796E-2</v>
      </c>
      <c r="K24" s="6">
        <v>-0.18270341437615759</v>
      </c>
      <c r="L24" s="6">
        <v>9.1355185147064158E-2</v>
      </c>
      <c r="M24" s="6">
        <v>-0.32888430856893913</v>
      </c>
      <c r="N24" s="7">
        <v>0.26848450248000982</v>
      </c>
      <c r="P24">
        <v>-1.1122520959805371E-10</v>
      </c>
      <c r="Q24">
        <v>0.48068674333841649</v>
      </c>
      <c r="R24">
        <v>8.3340040920795722E-6</v>
      </c>
      <c r="S24">
        <v>1.5759546445615058E-11</v>
      </c>
      <c r="T24">
        <v>1.6168557865736677E-5</v>
      </c>
    </row>
    <row r="25" spans="1:20" x14ac:dyDescent="0.3">
      <c r="B25">
        <f t="shared" ref="B25:F25" si="15">(B11-B$12)^2</f>
        <v>1646.7526320399998</v>
      </c>
      <c r="C25">
        <f t="shared" si="15"/>
        <v>2.8900000000000006</v>
      </c>
      <c r="D25">
        <f t="shared" si="15"/>
        <v>22.090000000000003</v>
      </c>
      <c r="E25">
        <f t="shared" si="15"/>
        <v>8.4640000000005871E-5</v>
      </c>
      <c r="F25">
        <f t="shared" si="15"/>
        <v>320.40999999999997</v>
      </c>
      <c r="J25" s="6">
        <v>-0.67591063498078596</v>
      </c>
      <c r="K25" s="6">
        <v>-0.25368404442399334</v>
      </c>
      <c r="L25" s="6">
        <v>-0.17371163587635322</v>
      </c>
      <c r="M25" s="6">
        <v>0.23588985177947441</v>
      </c>
      <c r="N25" s="7">
        <v>-6.4455701151648934E-2</v>
      </c>
      <c r="P25">
        <v>-1.2017343717363183E-10</v>
      </c>
      <c r="Q25">
        <v>-2.0754051255345018E-11</v>
      </c>
      <c r="R25">
        <v>0.78178645907130229</v>
      </c>
      <c r="S25">
        <v>-9.2666191560397682E-10</v>
      </c>
      <c r="T25">
        <v>1.9885734793001486E-6</v>
      </c>
    </row>
    <row r="26" spans="1:20" x14ac:dyDescent="0.3">
      <c r="J26" s="6">
        <v>-0.88969009202215843</v>
      </c>
      <c r="K26" s="6">
        <v>1.2955062122949967</v>
      </c>
      <c r="L26" s="6">
        <v>1.2315189914152633</v>
      </c>
      <c r="M26" s="6">
        <v>-0.31427275654102216</v>
      </c>
      <c r="N26" s="6">
        <v>-0.23826664756611793</v>
      </c>
      <c r="P26">
        <v>-7.3739070405309803E-11</v>
      </c>
      <c r="Q26">
        <v>3.4578689911413107E-10</v>
      </c>
      <c r="R26">
        <v>7.2715503328171782E-6</v>
      </c>
      <c r="S26">
        <v>2.0352056876756395</v>
      </c>
      <c r="T26">
        <v>1.3613395962563946E-5</v>
      </c>
    </row>
    <row r="27" spans="1:20" x14ac:dyDescent="0.3">
      <c r="A27" s="1" t="s">
        <v>17</v>
      </c>
      <c r="J27" s="6">
        <v>0.10387364046869275</v>
      </c>
      <c r="K27" s="6">
        <v>3.3126254645146791E-2</v>
      </c>
      <c r="L27" s="6">
        <v>0.52614161040179908</v>
      </c>
      <c r="M27" s="6">
        <v>1.0344287589544037</v>
      </c>
      <c r="N27" s="6">
        <v>1.1476710705276285</v>
      </c>
      <c r="P27">
        <v>-4.5110770674483547E-10</v>
      </c>
      <c r="Q27">
        <v>-2.3402402238303921E-10</v>
      </c>
      <c r="R27">
        <v>-2.9696219865052442E-5</v>
      </c>
      <c r="S27">
        <v>-2.3787249947559985E-11</v>
      </c>
      <c r="T27">
        <v>1.6358190273155357</v>
      </c>
    </row>
    <row r="28" spans="1:20" x14ac:dyDescent="0.3">
      <c r="B28">
        <f>SUM(B16:B25)/10</f>
        <v>382.53977795999992</v>
      </c>
      <c r="C28">
        <f t="shared" ref="C28:F28" si="16">SUM(C16:C25)/10</f>
        <v>2.0099999999999998</v>
      </c>
      <c r="D28">
        <f t="shared" si="16"/>
        <v>8.2099999999999991</v>
      </c>
      <c r="E28">
        <f t="shared" si="16"/>
        <v>2.5953889600000002</v>
      </c>
      <c r="F28">
        <f t="shared" si="16"/>
        <v>364.69</v>
      </c>
      <c r="J28" s="6"/>
      <c r="K28" s="6"/>
      <c r="L28" s="7"/>
      <c r="M28" s="6"/>
      <c r="N28" s="6"/>
    </row>
    <row r="30" spans="1:20" x14ac:dyDescent="0.3">
      <c r="A30" s="1" t="s">
        <v>19</v>
      </c>
    </row>
    <row r="31" spans="1:20" x14ac:dyDescent="0.3">
      <c r="B31">
        <f>SQRT(B28)</f>
        <v>19.558624132591738</v>
      </c>
      <c r="C31">
        <f t="shared" ref="C31:F31" si="17">SQRT(C28)</f>
        <v>1.4177446878757824</v>
      </c>
      <c r="D31">
        <f t="shared" si="17"/>
        <v>2.8653097563788803</v>
      </c>
      <c r="E31">
        <f t="shared" si="17"/>
        <v>1.6110210923510593</v>
      </c>
      <c r="F31">
        <f t="shared" si="17"/>
        <v>19.09685838037241</v>
      </c>
    </row>
    <row r="33" spans="1:18" x14ac:dyDescent="0.3">
      <c r="A33" s="1" t="s">
        <v>20</v>
      </c>
      <c r="H33" s="3" t="s">
        <v>21</v>
      </c>
      <c r="I33" s="3"/>
      <c r="J33" s="3"/>
    </row>
    <row r="34" spans="1:18" x14ac:dyDescent="0.3">
      <c r="B34">
        <f>(B2-B$12)/B$31</f>
        <v>0.64366490785115293</v>
      </c>
      <c r="C34">
        <f t="shared" ref="C34:F34" si="18">(C2-C$12)/C$31</f>
        <v>-1.1990875469596172</v>
      </c>
      <c r="D34">
        <f t="shared" si="18"/>
        <v>-1.2913089036055858</v>
      </c>
      <c r="E34">
        <f t="shared" si="18"/>
        <v>-0.76398751440542567</v>
      </c>
      <c r="F34">
        <f t="shared" si="18"/>
        <v>0.26705963349666656</v>
      </c>
      <c r="I34">
        <f t="array" ref="I34:R38">TRANSPOSE(B34:F43)</f>
        <v>0.64366490785115293</v>
      </c>
      <c r="J34">
        <v>-0.49808207029075413</v>
      </c>
      <c r="K34">
        <v>-3.3274324184978263E-2</v>
      </c>
      <c r="L34">
        <v>-0.7245806199826017</v>
      </c>
      <c r="M34">
        <v>-1.0701059470294427</v>
      </c>
      <c r="N34">
        <v>-1.0438771082050819</v>
      </c>
      <c r="O34">
        <v>1.3590015238192432</v>
      </c>
      <c r="P34">
        <v>-0.64931970234233083</v>
      </c>
      <c r="Q34">
        <v>-5.8224954489633232E-2</v>
      </c>
      <c r="R34">
        <v>2.0747982948544275</v>
      </c>
    </row>
    <row r="35" spans="1:18" x14ac:dyDescent="0.3">
      <c r="B35">
        <f t="shared" ref="B35:F35" si="19">(B3-B$12)/B$31</f>
        <v>-0.49808207029075413</v>
      </c>
      <c r="C35">
        <f t="shared" si="19"/>
        <v>-0.49374193110101894</v>
      </c>
      <c r="D35">
        <f t="shared" si="19"/>
        <v>-0.24430168446592168</v>
      </c>
      <c r="E35">
        <f t="shared" si="19"/>
        <v>-0.19602474573385881</v>
      </c>
      <c r="F35">
        <f t="shared" si="19"/>
        <v>-0.51840987678764661</v>
      </c>
      <c r="I35">
        <v>-1.1990875469596172</v>
      </c>
      <c r="J35">
        <v>-0.49374193110101894</v>
      </c>
      <c r="K35">
        <v>-0.49374193110101894</v>
      </c>
      <c r="L35">
        <v>0.21160368475757937</v>
      </c>
      <c r="M35">
        <v>0.21160368475757937</v>
      </c>
      <c r="N35">
        <v>-0.49374193110101894</v>
      </c>
      <c r="O35">
        <v>0.91694930061617763</v>
      </c>
      <c r="P35">
        <v>2.3276405323333744</v>
      </c>
      <c r="Q35">
        <v>0.21160368475757937</v>
      </c>
      <c r="R35">
        <v>-1.1990875469596172</v>
      </c>
    </row>
    <row r="36" spans="1:18" x14ac:dyDescent="0.3">
      <c r="B36">
        <f t="shared" ref="B36:F36" si="20">(B4-B$12)/B$31</f>
        <v>-3.3274324184978263E-2</v>
      </c>
      <c r="C36">
        <f t="shared" si="20"/>
        <v>-0.49374193110101894</v>
      </c>
      <c r="D36">
        <f t="shared" si="20"/>
        <v>0.10470072191396636</v>
      </c>
      <c r="E36">
        <f t="shared" si="20"/>
        <v>2.9187699790682435</v>
      </c>
      <c r="F36">
        <f t="shared" si="20"/>
        <v>1.7856340200463388</v>
      </c>
      <c r="I36">
        <v>-1.2913089036055858</v>
      </c>
      <c r="J36">
        <v>-0.24430168446592168</v>
      </c>
      <c r="K36">
        <v>0.10470072191396636</v>
      </c>
      <c r="L36">
        <v>0.10470072191396636</v>
      </c>
      <c r="M36">
        <v>-0.24430168446592168</v>
      </c>
      <c r="N36">
        <v>0.80270553467374239</v>
      </c>
      <c r="O36">
        <v>1.5007103474335186</v>
      </c>
      <c r="P36">
        <v>1.5007103474335186</v>
      </c>
      <c r="Q36">
        <v>-0.59330409084580971</v>
      </c>
      <c r="R36">
        <v>-1.6403113099854738</v>
      </c>
    </row>
    <row r="37" spans="1:18" x14ac:dyDescent="0.3">
      <c r="B37">
        <f t="shared" ref="B37:F37" si="21">(B5-B$12)/B$31</f>
        <v>-0.7245806199826017</v>
      </c>
      <c r="C37">
        <f t="shared" si="21"/>
        <v>0.21160368475757937</v>
      </c>
      <c r="D37">
        <f t="shared" si="21"/>
        <v>0.10470072191396636</v>
      </c>
      <c r="E37">
        <f t="shared" si="21"/>
        <v>-0.36175814380523408</v>
      </c>
      <c r="F37">
        <f t="shared" si="21"/>
        <v>0.31942426751562081</v>
      </c>
      <c r="I37">
        <v>-0.76398751440542567</v>
      </c>
      <c r="J37">
        <v>-0.19602474573385881</v>
      </c>
      <c r="K37">
        <v>2.9187699790682435</v>
      </c>
      <c r="L37">
        <v>-0.36175814380523408</v>
      </c>
      <c r="M37">
        <v>-7.1259153927317798E-2</v>
      </c>
      <c r="N37">
        <v>-0.60073701368343424</v>
      </c>
      <c r="O37">
        <v>-8.9880884047696924E-2</v>
      </c>
      <c r="P37">
        <v>-0.40955391778087408</v>
      </c>
      <c r="Q37">
        <v>-0.43127926958798329</v>
      </c>
      <c r="R37">
        <v>5.7106639035831679E-3</v>
      </c>
    </row>
    <row r="38" spans="1:18" x14ac:dyDescent="0.3">
      <c r="B38">
        <f t="shared" ref="B38:F38" si="22">(B6-B$12)/B$31</f>
        <v>-1.0701059470294427</v>
      </c>
      <c r="C38">
        <f t="shared" si="22"/>
        <v>0.21160368475757937</v>
      </c>
      <c r="D38">
        <f t="shared" si="22"/>
        <v>-0.24430168446592168</v>
      </c>
      <c r="E38">
        <f t="shared" si="22"/>
        <v>-7.1259153927317798E-2</v>
      </c>
      <c r="F38">
        <f t="shared" si="22"/>
        <v>-0.78023304688241768</v>
      </c>
      <c r="I38">
        <v>0.26705963349666656</v>
      </c>
      <c r="J38">
        <v>-0.51840987678764661</v>
      </c>
      <c r="K38">
        <v>1.7856340200463388</v>
      </c>
      <c r="L38">
        <v>0.31942426751562081</v>
      </c>
      <c r="M38">
        <v>-0.78023304688241768</v>
      </c>
      <c r="N38">
        <v>0.31942426751562081</v>
      </c>
      <c r="O38">
        <v>1.576175483970522</v>
      </c>
      <c r="P38">
        <v>-1.3562440210909141</v>
      </c>
      <c r="Q38">
        <v>-0.67550377884450929</v>
      </c>
      <c r="R38">
        <v>-0.93732694893928037</v>
      </c>
    </row>
    <row r="39" spans="1:18" x14ac:dyDescent="0.3">
      <c r="B39">
        <f t="shared" ref="B39:F39" si="23">(B7-B$12)/B$31</f>
        <v>-1.0438771082050819</v>
      </c>
      <c r="C39">
        <f t="shared" si="23"/>
        <v>-0.49374193110101894</v>
      </c>
      <c r="D39">
        <f t="shared" si="23"/>
        <v>0.80270553467374239</v>
      </c>
      <c r="E39">
        <f t="shared" si="23"/>
        <v>-0.60073701368343424</v>
      </c>
      <c r="F39">
        <f t="shared" si="23"/>
        <v>0.31942426751562081</v>
      </c>
    </row>
    <row r="40" spans="1:18" x14ac:dyDescent="0.3">
      <c r="B40">
        <f t="shared" ref="B40:F40" si="24">(B8-B$12)/B$31</f>
        <v>1.3590015238192432</v>
      </c>
      <c r="C40">
        <f t="shared" si="24"/>
        <v>0.91694930061617763</v>
      </c>
      <c r="D40">
        <f t="shared" si="24"/>
        <v>1.5007103474335186</v>
      </c>
      <c r="E40">
        <f t="shared" si="24"/>
        <v>-8.9880884047696924E-2</v>
      </c>
      <c r="F40">
        <f t="shared" si="24"/>
        <v>1.576175483970522</v>
      </c>
    </row>
    <row r="41" spans="1:18" x14ac:dyDescent="0.3">
      <c r="B41">
        <f t="shared" ref="B41:F41" si="25">(B9-B$12)/B$31</f>
        <v>-0.64931970234233083</v>
      </c>
      <c r="C41">
        <f t="shared" si="25"/>
        <v>2.3276405323333744</v>
      </c>
      <c r="D41">
        <f t="shared" si="25"/>
        <v>1.5007103474335186</v>
      </c>
      <c r="E41">
        <f t="shared" si="25"/>
        <v>-0.40955391778087408</v>
      </c>
      <c r="F41">
        <f t="shared" si="25"/>
        <v>-1.3562440210909141</v>
      </c>
      <c r="H41" s="3" t="s">
        <v>23</v>
      </c>
      <c r="I41" s="3"/>
      <c r="J41" s="3"/>
      <c r="K41" s="3"/>
    </row>
    <row r="42" spans="1:18" x14ac:dyDescent="0.3">
      <c r="B42">
        <f t="shared" ref="B42:F42" si="26">(B10-B$12)/B$31</f>
        <v>-5.8224954489633232E-2</v>
      </c>
      <c r="C42">
        <f t="shared" si="26"/>
        <v>0.21160368475757937</v>
      </c>
      <c r="D42">
        <f t="shared" si="26"/>
        <v>-0.59330409084580971</v>
      </c>
      <c r="E42">
        <f t="shared" si="26"/>
        <v>-0.43127926958798329</v>
      </c>
      <c r="F42">
        <f t="shared" si="26"/>
        <v>-0.67550377884450929</v>
      </c>
      <c r="I42">
        <f t="array" ref="I42:M46">MMULT(I34:R38,B34:F43)</f>
        <v>9.9999999999999964</v>
      </c>
      <c r="J42">
        <v>-3.1392468079753755</v>
      </c>
      <c r="K42">
        <v>-3.6690762967163324</v>
      </c>
      <c r="L42">
        <v>0.65498062195221685</v>
      </c>
      <c r="M42">
        <v>1.7579631928965662</v>
      </c>
    </row>
    <row r="43" spans="1:18" x14ac:dyDescent="0.3">
      <c r="B43">
        <f t="shared" ref="B43:F43" si="27">(B11-B$12)/B$31</f>
        <v>2.0747982948544275</v>
      </c>
      <c r="C43">
        <f t="shared" si="27"/>
        <v>-1.1990875469596172</v>
      </c>
      <c r="D43">
        <f t="shared" si="27"/>
        <v>-1.6403113099854738</v>
      </c>
      <c r="E43">
        <f t="shared" si="27"/>
        <v>5.7106639035831679E-3</v>
      </c>
      <c r="F43">
        <f t="shared" si="27"/>
        <v>-0.93732694893928037</v>
      </c>
      <c r="I43">
        <v>-3.1392468079753755</v>
      </c>
      <c r="J43">
        <v>10.000000000000002</v>
      </c>
      <c r="K43">
        <v>7.9019708841793737</v>
      </c>
      <c r="L43">
        <v>-1.3570829589355216</v>
      </c>
      <c r="M43">
        <v>-1.9317091311374801</v>
      </c>
    </row>
    <row r="44" spans="1:18" x14ac:dyDescent="0.3">
      <c r="I44">
        <v>-3.6690762967163324</v>
      </c>
      <c r="J44">
        <v>7.9019708841793737</v>
      </c>
      <c r="K44">
        <v>10</v>
      </c>
      <c r="L44">
        <v>0.33435335922302217</v>
      </c>
      <c r="M44">
        <v>2.7175494940062128</v>
      </c>
    </row>
    <row r="45" spans="1:18" x14ac:dyDescent="0.3">
      <c r="I45">
        <v>0.65498062195221685</v>
      </c>
      <c r="J45">
        <v>-1.3570829589355216</v>
      </c>
      <c r="K45">
        <v>0.33435335922302217</v>
      </c>
      <c r="L45">
        <v>9.9999999999999982</v>
      </c>
      <c r="M45">
        <v>5.5573653696850087</v>
      </c>
    </row>
    <row r="46" spans="1:18" x14ac:dyDescent="0.3">
      <c r="I46">
        <v>1.7579631928965662</v>
      </c>
      <c r="J46">
        <v>-1.9317091311374801</v>
      </c>
      <c r="K46">
        <v>2.7175494940062128</v>
      </c>
      <c r="L46">
        <v>5.5573653696850087</v>
      </c>
      <c r="M46">
        <v>10.000000000000002</v>
      </c>
    </row>
  </sheetData>
  <mergeCells count="9">
    <mergeCell ref="P15:S15"/>
    <mergeCell ref="L14:O14"/>
    <mergeCell ref="I22:M22"/>
    <mergeCell ref="P1:Q1"/>
    <mergeCell ref="A15:B15"/>
    <mergeCell ref="H33:J33"/>
    <mergeCell ref="I1:K1"/>
    <mergeCell ref="H41:K41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2020-06-05T10:07:11Z</dcterms:modified>
</cp:coreProperties>
</file>