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Аркуш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W8" i="2"/>
  <c r="W7" i="2"/>
  <c r="W6" i="2"/>
  <c r="W5" i="2"/>
  <c r="W4" i="2"/>
  <c r="W3" i="2"/>
  <c r="W2" i="2"/>
  <c r="V69" i="2" a="1"/>
  <c r="W69" i="2" s="1"/>
  <c r="N69" i="2" a="1"/>
  <c r="P69" i="2" s="1"/>
  <c r="N60" i="2" a="1"/>
  <c r="N60" i="2" s="1"/>
  <c r="B51" i="2" a="1"/>
  <c r="I51" i="2" s="1"/>
  <c r="N3" i="2"/>
  <c r="O3" i="2"/>
  <c r="P3" i="2"/>
  <c r="Q3" i="2"/>
  <c r="R3" i="2"/>
  <c r="S3" i="2"/>
  <c r="T3" i="2"/>
  <c r="N4" i="2"/>
  <c r="O4" i="2"/>
  <c r="P4" i="2"/>
  <c r="Q4" i="2"/>
  <c r="R4" i="2"/>
  <c r="S4" i="2"/>
  <c r="T4" i="2"/>
  <c r="N5" i="2"/>
  <c r="O5" i="2"/>
  <c r="P5" i="2"/>
  <c r="Q5" i="2"/>
  <c r="R5" i="2"/>
  <c r="S5" i="2"/>
  <c r="T5" i="2"/>
  <c r="N6" i="2"/>
  <c r="O6" i="2"/>
  <c r="P6" i="2"/>
  <c r="Q6" i="2"/>
  <c r="R6" i="2"/>
  <c r="S6" i="2"/>
  <c r="T6" i="2"/>
  <c r="N7" i="2"/>
  <c r="O7" i="2"/>
  <c r="P7" i="2"/>
  <c r="Q7" i="2"/>
  <c r="R7" i="2"/>
  <c r="S7" i="2"/>
  <c r="T7" i="2"/>
  <c r="N8" i="2"/>
  <c r="O8" i="2"/>
  <c r="P8" i="2"/>
  <c r="Q8" i="2"/>
  <c r="R8" i="2"/>
  <c r="S8" i="2"/>
  <c r="T8" i="2"/>
  <c r="N9" i="2"/>
  <c r="O9" i="2"/>
  <c r="P9" i="2"/>
  <c r="Q9" i="2"/>
  <c r="R9" i="2"/>
  <c r="S9" i="2"/>
  <c r="T9" i="2"/>
  <c r="N10" i="2"/>
  <c r="O10" i="2"/>
  <c r="P10" i="2"/>
  <c r="Q10" i="2"/>
  <c r="R10" i="2"/>
  <c r="S10" i="2"/>
  <c r="T10" i="2"/>
  <c r="N11" i="2"/>
  <c r="O11" i="2"/>
  <c r="P11" i="2"/>
  <c r="Q11" i="2"/>
  <c r="R11" i="2"/>
  <c r="S11" i="2"/>
  <c r="T11" i="2"/>
  <c r="N12" i="2"/>
  <c r="O12" i="2"/>
  <c r="P12" i="2"/>
  <c r="Q12" i="2"/>
  <c r="R12" i="2"/>
  <c r="S12" i="2"/>
  <c r="T12" i="2"/>
  <c r="N13" i="2"/>
  <c r="O13" i="2"/>
  <c r="P13" i="2"/>
  <c r="Q13" i="2"/>
  <c r="R13" i="2"/>
  <c r="S13" i="2"/>
  <c r="T13" i="2"/>
  <c r="N14" i="2"/>
  <c r="O14" i="2"/>
  <c r="P14" i="2"/>
  <c r="Q14" i="2"/>
  <c r="R14" i="2"/>
  <c r="S14" i="2"/>
  <c r="T14" i="2"/>
  <c r="N15" i="2"/>
  <c r="O15" i="2"/>
  <c r="P15" i="2"/>
  <c r="Q15" i="2"/>
  <c r="R15" i="2"/>
  <c r="S15" i="2"/>
  <c r="T15" i="2"/>
  <c r="N16" i="2"/>
  <c r="O16" i="2"/>
  <c r="P16" i="2"/>
  <c r="Q16" i="2"/>
  <c r="R16" i="2"/>
  <c r="S16" i="2"/>
  <c r="T16" i="2"/>
  <c r="N17" i="2"/>
  <c r="O17" i="2"/>
  <c r="P17" i="2"/>
  <c r="Q17" i="2"/>
  <c r="R17" i="2"/>
  <c r="S17" i="2"/>
  <c r="T17" i="2"/>
  <c r="N18" i="2"/>
  <c r="O18" i="2"/>
  <c r="P18" i="2"/>
  <c r="Q18" i="2"/>
  <c r="R18" i="2"/>
  <c r="S18" i="2"/>
  <c r="T18" i="2"/>
  <c r="N19" i="2"/>
  <c r="O19" i="2"/>
  <c r="P19" i="2"/>
  <c r="Q19" i="2"/>
  <c r="R19" i="2"/>
  <c r="S19" i="2"/>
  <c r="T19" i="2"/>
  <c r="N20" i="2"/>
  <c r="O20" i="2"/>
  <c r="P20" i="2"/>
  <c r="Q20" i="2"/>
  <c r="R20" i="2"/>
  <c r="S20" i="2"/>
  <c r="T20" i="2"/>
  <c r="N21" i="2"/>
  <c r="O21" i="2"/>
  <c r="P21" i="2"/>
  <c r="Q21" i="2"/>
  <c r="R21" i="2"/>
  <c r="S21" i="2"/>
  <c r="T21" i="2"/>
  <c r="O2" i="2"/>
  <c r="P2" i="2"/>
  <c r="Q2" i="2"/>
  <c r="R2" i="2"/>
  <c r="S2" i="2"/>
  <c r="T2" i="2"/>
  <c r="N2" i="2"/>
  <c r="C48" i="2"/>
  <c r="D48" i="2"/>
  <c r="E48" i="2"/>
  <c r="F48" i="2"/>
  <c r="G48" i="2"/>
  <c r="H48" i="2"/>
  <c r="B48" i="2"/>
  <c r="C46" i="2"/>
  <c r="D46" i="2"/>
  <c r="E46" i="2"/>
  <c r="F46" i="2"/>
  <c r="G46" i="2"/>
  <c r="H46" i="2"/>
  <c r="B46" i="2"/>
  <c r="B43" i="2"/>
  <c r="C43" i="2"/>
  <c r="D43" i="2"/>
  <c r="E43" i="2"/>
  <c r="F43" i="2"/>
  <c r="G43" i="2"/>
  <c r="H43" i="2"/>
  <c r="B44" i="2"/>
  <c r="C44" i="2"/>
  <c r="D44" i="2"/>
  <c r="E44" i="2"/>
  <c r="F44" i="2"/>
  <c r="G44" i="2"/>
  <c r="H44" i="2"/>
  <c r="B40" i="2"/>
  <c r="C40" i="2"/>
  <c r="D40" i="2"/>
  <c r="E40" i="2"/>
  <c r="F40" i="2"/>
  <c r="G40" i="2"/>
  <c r="H40" i="2"/>
  <c r="B41" i="2"/>
  <c r="C41" i="2"/>
  <c r="D41" i="2"/>
  <c r="E41" i="2"/>
  <c r="F41" i="2"/>
  <c r="G41" i="2"/>
  <c r="H41" i="2"/>
  <c r="B42" i="2"/>
  <c r="C42" i="2"/>
  <c r="D42" i="2"/>
  <c r="E42" i="2"/>
  <c r="F42" i="2"/>
  <c r="G42" i="2"/>
  <c r="H42" i="2"/>
  <c r="B35" i="2"/>
  <c r="C35" i="2"/>
  <c r="D35" i="2"/>
  <c r="E35" i="2"/>
  <c r="F35" i="2"/>
  <c r="G35" i="2"/>
  <c r="H35" i="2"/>
  <c r="B36" i="2"/>
  <c r="C36" i="2"/>
  <c r="D36" i="2"/>
  <c r="E36" i="2"/>
  <c r="F36" i="2"/>
  <c r="G36" i="2"/>
  <c r="H36" i="2"/>
  <c r="B37" i="2"/>
  <c r="C37" i="2"/>
  <c r="D37" i="2"/>
  <c r="E37" i="2"/>
  <c r="F37" i="2"/>
  <c r="G37" i="2"/>
  <c r="H37" i="2"/>
  <c r="B38" i="2"/>
  <c r="C38" i="2"/>
  <c r="D38" i="2"/>
  <c r="E38" i="2"/>
  <c r="F38" i="2"/>
  <c r="G38" i="2"/>
  <c r="H38" i="2"/>
  <c r="B39" i="2"/>
  <c r="C39" i="2"/>
  <c r="D39" i="2"/>
  <c r="E39" i="2"/>
  <c r="F39" i="2"/>
  <c r="G39" i="2"/>
  <c r="H39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B28" i="2"/>
  <c r="C28" i="2"/>
  <c r="D28" i="2"/>
  <c r="E28" i="2"/>
  <c r="F28" i="2"/>
  <c r="G28" i="2"/>
  <c r="H28" i="2"/>
  <c r="B29" i="2"/>
  <c r="C29" i="2"/>
  <c r="D29" i="2"/>
  <c r="E29" i="2"/>
  <c r="F29" i="2"/>
  <c r="G29" i="2"/>
  <c r="H29" i="2"/>
  <c r="B30" i="2"/>
  <c r="C30" i="2"/>
  <c r="D30" i="2"/>
  <c r="E30" i="2"/>
  <c r="F30" i="2"/>
  <c r="G30" i="2"/>
  <c r="H30" i="2"/>
  <c r="B31" i="2"/>
  <c r="C31" i="2"/>
  <c r="D31" i="2"/>
  <c r="E31" i="2"/>
  <c r="F31" i="2"/>
  <c r="G31" i="2"/>
  <c r="H31" i="2"/>
  <c r="B32" i="2"/>
  <c r="C32" i="2"/>
  <c r="D32" i="2"/>
  <c r="E32" i="2"/>
  <c r="F32" i="2"/>
  <c r="G32" i="2"/>
  <c r="H32" i="2"/>
  <c r="B33" i="2"/>
  <c r="C33" i="2"/>
  <c r="D33" i="2"/>
  <c r="E33" i="2"/>
  <c r="F33" i="2"/>
  <c r="G33" i="2"/>
  <c r="H33" i="2"/>
  <c r="B34" i="2"/>
  <c r="C34" i="2"/>
  <c r="D34" i="2"/>
  <c r="E34" i="2"/>
  <c r="F34" i="2"/>
  <c r="G34" i="2"/>
  <c r="H34" i="2"/>
  <c r="C25" i="2"/>
  <c r="D25" i="2"/>
  <c r="E25" i="2"/>
  <c r="F25" i="2"/>
  <c r="G25" i="2"/>
  <c r="H25" i="2"/>
  <c r="B25" i="2"/>
  <c r="C22" i="2"/>
  <c r="D22" i="2"/>
  <c r="E22" i="2"/>
  <c r="F22" i="2"/>
  <c r="G22" i="2"/>
  <c r="H22" i="2"/>
  <c r="B22" i="2"/>
  <c r="H3" i="1" a="1"/>
  <c r="H3" i="1" s="1"/>
  <c r="I3" i="1" a="1"/>
  <c r="I3" i="1" s="1"/>
  <c r="H4" i="1" a="1"/>
  <c r="H4" i="1" s="1"/>
  <c r="I4" i="1" a="1"/>
  <c r="I4" i="1"/>
  <c r="H5" i="1" a="1"/>
  <c r="H5" i="1" s="1"/>
  <c r="I5" i="1" a="1"/>
  <c r="I5" i="1" s="1"/>
  <c r="H6" i="1" a="1"/>
  <c r="H6" i="1" s="1"/>
  <c r="I6" i="1" a="1"/>
  <c r="I6" i="1"/>
  <c r="H7" i="1" a="1"/>
  <c r="H7" i="1" s="1"/>
  <c r="I7" i="1" a="1"/>
  <c r="I7" i="1" s="1"/>
  <c r="H8" i="1" a="1"/>
  <c r="H8" i="1" s="1"/>
  <c r="I8" i="1" a="1"/>
  <c r="I8" i="1"/>
  <c r="H9" i="1" a="1"/>
  <c r="H9" i="1" s="1"/>
  <c r="I9" i="1" a="1"/>
  <c r="I9" i="1" s="1"/>
  <c r="H10" i="1" a="1"/>
  <c r="H10" i="1" s="1"/>
  <c r="I10" i="1" a="1"/>
  <c r="I10" i="1"/>
  <c r="H11" i="1" a="1"/>
  <c r="H11" i="1" s="1"/>
  <c r="I11" i="1" a="1"/>
  <c r="I11" i="1" s="1"/>
  <c r="I2" i="1" a="1"/>
  <c r="I2" i="1" s="1"/>
  <c r="H2" i="1" a="1"/>
  <c r="H2" i="1" s="1"/>
  <c r="D22" i="1"/>
  <c r="E18" i="1"/>
  <c r="A50" i="1" a="1"/>
  <c r="C54" i="1" s="1"/>
  <c r="D16" i="1"/>
  <c r="F12" i="1"/>
  <c r="F25" i="1" s="1"/>
  <c r="E12" i="1"/>
  <c r="E19" i="1" s="1"/>
  <c r="D12" i="1"/>
  <c r="D20" i="1" s="1"/>
  <c r="C12" i="1"/>
  <c r="C16" i="1" s="1"/>
  <c r="B12" i="1"/>
  <c r="B17" i="1" s="1"/>
  <c r="Z75" i="2" l="1"/>
  <c r="Y74" i="2"/>
  <c r="X73" i="2"/>
  <c r="W72" i="2"/>
  <c r="V71" i="2"/>
  <c r="AB69" i="2"/>
  <c r="Y75" i="2"/>
  <c r="X74" i="2"/>
  <c r="W73" i="2"/>
  <c r="V72" i="2"/>
  <c r="AB70" i="2"/>
  <c r="AA69" i="2"/>
  <c r="AA74" i="2"/>
  <c r="W70" i="2"/>
  <c r="Y73" i="2"/>
  <c r="AB71" i="2"/>
  <c r="AA71" i="2"/>
  <c r="V75" i="2"/>
  <c r="AB73" i="2"/>
  <c r="AA72" i="2"/>
  <c r="Z71" i="2"/>
  <c r="Y70" i="2"/>
  <c r="X69" i="2"/>
  <c r="AB75" i="2"/>
  <c r="Z73" i="2"/>
  <c r="Y72" i="2"/>
  <c r="X71" i="2"/>
  <c r="V69" i="2"/>
  <c r="AA75" i="2"/>
  <c r="Z74" i="2"/>
  <c r="X72" i="2"/>
  <c r="W71" i="2"/>
  <c r="V70" i="2"/>
  <c r="X75" i="2"/>
  <c r="W74" i="2"/>
  <c r="V73" i="2"/>
  <c r="AA70" i="2"/>
  <c r="Z69" i="2"/>
  <c r="W75" i="2"/>
  <c r="V74" i="2"/>
  <c r="AB72" i="2"/>
  <c r="Z70" i="2"/>
  <c r="Y69" i="2"/>
  <c r="AB74" i="2"/>
  <c r="AA73" i="2"/>
  <c r="Z72" i="2"/>
  <c r="Y71" i="2"/>
  <c r="X70" i="2"/>
  <c r="T74" i="2"/>
  <c r="S73" i="2"/>
  <c r="R72" i="2"/>
  <c r="Q71" i="2"/>
  <c r="O69" i="2"/>
  <c r="T75" i="2"/>
  <c r="S74" i="2"/>
  <c r="R73" i="2"/>
  <c r="Q72" i="2"/>
  <c r="P71" i="2"/>
  <c r="N69" i="2"/>
  <c r="S75" i="2"/>
  <c r="R74" i="2"/>
  <c r="Q73" i="2"/>
  <c r="P72" i="2"/>
  <c r="O71" i="2"/>
  <c r="N70" i="2"/>
  <c r="R75" i="2"/>
  <c r="P73" i="2"/>
  <c r="T69" i="2"/>
  <c r="Q75" i="2"/>
  <c r="P74" i="2"/>
  <c r="O73" i="2"/>
  <c r="N72" i="2"/>
  <c r="T70" i="2"/>
  <c r="S69" i="2"/>
  <c r="Q74" i="2"/>
  <c r="O72" i="2"/>
  <c r="N71" i="2"/>
  <c r="P75" i="2"/>
  <c r="O74" i="2"/>
  <c r="N73" i="2"/>
  <c r="T71" i="2"/>
  <c r="S70" i="2"/>
  <c r="R69" i="2"/>
  <c r="P70" i="2"/>
  <c r="O70" i="2"/>
  <c r="O75" i="2"/>
  <c r="N74" i="2"/>
  <c r="T72" i="2"/>
  <c r="S71" i="2"/>
  <c r="R70" i="2"/>
  <c r="Q69" i="2"/>
  <c r="N75" i="2"/>
  <c r="T73" i="2"/>
  <c r="S72" i="2"/>
  <c r="R71" i="2"/>
  <c r="Q70" i="2"/>
  <c r="S66" i="2"/>
  <c r="O62" i="2"/>
  <c r="Q65" i="2"/>
  <c r="N62" i="2"/>
  <c r="Q66" i="2"/>
  <c r="P65" i="2"/>
  <c r="O64" i="2"/>
  <c r="N63" i="2"/>
  <c r="S60" i="2"/>
  <c r="P66" i="2"/>
  <c r="O65" i="2"/>
  <c r="N64" i="2"/>
  <c r="T62" i="2"/>
  <c r="S61" i="2"/>
  <c r="R60" i="2"/>
  <c r="Q64" i="2"/>
  <c r="P64" i="2"/>
  <c r="O66" i="2"/>
  <c r="N65" i="2"/>
  <c r="T63" i="2"/>
  <c r="S62" i="2"/>
  <c r="R61" i="2"/>
  <c r="Q60" i="2"/>
  <c r="P63" i="2"/>
  <c r="O63" i="2"/>
  <c r="N66" i="2"/>
  <c r="T64" i="2"/>
  <c r="S63" i="2"/>
  <c r="R62" i="2"/>
  <c r="Q61" i="2"/>
  <c r="P60" i="2"/>
  <c r="R65" i="2"/>
  <c r="N61" i="2"/>
  <c r="R66" i="2"/>
  <c r="T60" i="2"/>
  <c r="T61" i="2"/>
  <c r="T65" i="2"/>
  <c r="S64" i="2"/>
  <c r="R63" i="2"/>
  <c r="Q62" i="2"/>
  <c r="P61" i="2"/>
  <c r="O60" i="2"/>
  <c r="T66" i="2"/>
  <c r="S65" i="2"/>
  <c r="R64" i="2"/>
  <c r="Q63" i="2"/>
  <c r="P62" i="2"/>
  <c r="O61" i="2"/>
  <c r="P57" i="2"/>
  <c r="H57" i="2"/>
  <c r="T56" i="2"/>
  <c r="L56" i="2"/>
  <c r="D56" i="2"/>
  <c r="P55" i="2"/>
  <c r="H55" i="2"/>
  <c r="T54" i="2"/>
  <c r="L54" i="2"/>
  <c r="D54" i="2"/>
  <c r="P53" i="2"/>
  <c r="H53" i="2"/>
  <c r="T52" i="2"/>
  <c r="L52" i="2"/>
  <c r="D52" i="2"/>
  <c r="P51" i="2"/>
  <c r="H51" i="2"/>
  <c r="O57" i="2"/>
  <c r="G57" i="2"/>
  <c r="S56" i="2"/>
  <c r="K56" i="2"/>
  <c r="C56" i="2"/>
  <c r="O55" i="2"/>
  <c r="G55" i="2"/>
  <c r="S54" i="2"/>
  <c r="K54" i="2"/>
  <c r="C54" i="2"/>
  <c r="O53" i="2"/>
  <c r="G53" i="2"/>
  <c r="S52" i="2"/>
  <c r="K52" i="2"/>
  <c r="C52" i="2"/>
  <c r="O51" i="2"/>
  <c r="G51" i="2"/>
  <c r="J57" i="2"/>
  <c r="R55" i="2"/>
  <c r="R53" i="2"/>
  <c r="B51" i="2"/>
  <c r="B60" i="2" s="1" a="1"/>
  <c r="B60" i="2" s="1"/>
  <c r="N24" i="2" s="1"/>
  <c r="R57" i="2"/>
  <c r="F56" i="2"/>
  <c r="F54" i="2"/>
  <c r="J51" i="2"/>
  <c r="Q57" i="2"/>
  <c r="M56" i="2"/>
  <c r="Q55" i="2"/>
  <c r="M54" i="2"/>
  <c r="Q51" i="2"/>
  <c r="N57" i="2"/>
  <c r="J56" i="2"/>
  <c r="F55" i="2"/>
  <c r="B54" i="2"/>
  <c r="N51" i="2"/>
  <c r="U57" i="2"/>
  <c r="E57" i="2"/>
  <c r="I56" i="2"/>
  <c r="M55" i="2"/>
  <c r="I54" i="2"/>
  <c r="M51" i="2"/>
  <c r="T57" i="2"/>
  <c r="L57" i="2"/>
  <c r="D57" i="2"/>
  <c r="P56" i="2"/>
  <c r="H56" i="2"/>
  <c r="T55" i="2"/>
  <c r="L55" i="2"/>
  <c r="D55" i="2"/>
  <c r="P54" i="2"/>
  <c r="H54" i="2"/>
  <c r="T53" i="2"/>
  <c r="L53" i="2"/>
  <c r="D53" i="2"/>
  <c r="P52" i="2"/>
  <c r="H52" i="2"/>
  <c r="T51" i="2"/>
  <c r="L51" i="2"/>
  <c r="D51" i="2"/>
  <c r="N56" i="2"/>
  <c r="B55" i="2"/>
  <c r="F52" i="2"/>
  <c r="I57" i="2"/>
  <c r="E56" i="2"/>
  <c r="U54" i="2"/>
  <c r="E52" i="2"/>
  <c r="F57" i="2"/>
  <c r="R56" i="2"/>
  <c r="B56" i="2"/>
  <c r="N55" i="2"/>
  <c r="R54" i="2"/>
  <c r="J54" i="2"/>
  <c r="N53" i="2"/>
  <c r="F53" i="2"/>
  <c r="R52" i="2"/>
  <c r="J52" i="2"/>
  <c r="B52" i="2"/>
  <c r="F51" i="2"/>
  <c r="M57" i="2"/>
  <c r="Q56" i="2"/>
  <c r="U55" i="2"/>
  <c r="E55" i="2"/>
  <c r="Q54" i="2"/>
  <c r="U53" i="2"/>
  <c r="M53" i="2"/>
  <c r="E53" i="2"/>
  <c r="Q52" i="2"/>
  <c r="I52" i="2"/>
  <c r="U51" i="2"/>
  <c r="E51" i="2"/>
  <c r="S57" i="2"/>
  <c r="K57" i="2"/>
  <c r="C57" i="2"/>
  <c r="O56" i="2"/>
  <c r="G56" i="2"/>
  <c r="S55" i="2"/>
  <c r="K55" i="2"/>
  <c r="C55" i="2"/>
  <c r="O54" i="2"/>
  <c r="G54" i="2"/>
  <c r="S53" i="2"/>
  <c r="K53" i="2"/>
  <c r="C53" i="2"/>
  <c r="O52" i="2"/>
  <c r="G52" i="2"/>
  <c r="S51" i="2"/>
  <c r="K51" i="2"/>
  <c r="C51" i="2"/>
  <c r="B57" i="2"/>
  <c r="J55" i="2"/>
  <c r="N54" i="2"/>
  <c r="J53" i="2"/>
  <c r="B53" i="2"/>
  <c r="N52" i="2"/>
  <c r="R51" i="2"/>
  <c r="U56" i="2"/>
  <c r="I55" i="2"/>
  <c r="E54" i="2"/>
  <c r="Q53" i="2"/>
  <c r="I53" i="2"/>
  <c r="U52" i="2"/>
  <c r="M52" i="2"/>
  <c r="F24" i="1"/>
  <c r="F16" i="1"/>
  <c r="D19" i="1"/>
  <c r="F19" i="1"/>
  <c r="E51" i="1"/>
  <c r="C22" i="1"/>
  <c r="A53" i="1"/>
  <c r="D50" i="1"/>
  <c r="F18" i="1"/>
  <c r="C20" i="1"/>
  <c r="E22" i="1"/>
  <c r="F22" i="1"/>
  <c r="E50" i="1"/>
  <c r="A52" i="1"/>
  <c r="B52" i="1"/>
  <c r="E20" i="1"/>
  <c r="F23" i="1"/>
  <c r="B51" i="1"/>
  <c r="C52" i="1"/>
  <c r="F20" i="1"/>
  <c r="E24" i="1"/>
  <c r="C51" i="1"/>
  <c r="D54" i="1"/>
  <c r="E16" i="1"/>
  <c r="D51" i="1"/>
  <c r="E54" i="1"/>
  <c r="B22" i="1"/>
  <c r="B16" i="1"/>
  <c r="B25" i="1"/>
  <c r="B18" i="1"/>
  <c r="B19" i="1"/>
  <c r="B23" i="1"/>
  <c r="B24" i="1"/>
  <c r="B21" i="1"/>
  <c r="B20" i="1"/>
  <c r="E17" i="1"/>
  <c r="C18" i="1"/>
  <c r="E52" i="1"/>
  <c r="C53" i="1"/>
  <c r="A54" i="1"/>
  <c r="E21" i="1"/>
  <c r="C23" i="1"/>
  <c r="C25" i="1"/>
  <c r="C17" i="1"/>
  <c r="C21" i="1"/>
  <c r="D17" i="1"/>
  <c r="B50" i="1"/>
  <c r="F17" i="1"/>
  <c r="D18" i="1"/>
  <c r="D53" i="1"/>
  <c r="B54" i="1"/>
  <c r="F21" i="1"/>
  <c r="D23" i="1"/>
  <c r="C24" i="1"/>
  <c r="D25" i="1"/>
  <c r="A50" i="1"/>
  <c r="D52" i="1"/>
  <c r="B53" i="1"/>
  <c r="D21" i="1"/>
  <c r="C50" i="1"/>
  <c r="A51" i="1"/>
  <c r="C19" i="1"/>
  <c r="E53" i="1"/>
  <c r="E23" i="1"/>
  <c r="D24" i="1"/>
  <c r="E25" i="1"/>
  <c r="C61" i="2" l="1"/>
  <c r="O25" i="2" s="1"/>
  <c r="D66" i="2"/>
  <c r="P30" i="2" s="1"/>
  <c r="E62" i="2"/>
  <c r="Q26" i="2" s="1"/>
  <c r="B62" i="2"/>
  <c r="N26" i="2" s="1"/>
  <c r="B66" i="2"/>
  <c r="N30" i="2" s="1"/>
  <c r="G60" i="2"/>
  <c r="S24" i="2" s="1"/>
  <c r="D62" i="2"/>
  <c r="P26" i="2" s="1"/>
  <c r="B63" i="2"/>
  <c r="N27" i="2" s="1"/>
  <c r="F63" i="2"/>
  <c r="R27" i="2" s="1"/>
  <c r="C62" i="2"/>
  <c r="O26" i="2" s="1"/>
  <c r="E60" i="2"/>
  <c r="Q24" i="2" s="1"/>
  <c r="C64" i="2"/>
  <c r="O28" i="2" s="1"/>
  <c r="E63" i="2"/>
  <c r="Q27" i="2" s="1"/>
  <c r="C63" i="2"/>
  <c r="O27" i="2" s="1"/>
  <c r="G64" i="2"/>
  <c r="S28" i="2" s="1"/>
  <c r="E64" i="2"/>
  <c r="Q28" i="2" s="1"/>
  <c r="H63" i="2"/>
  <c r="T27" i="2" s="1"/>
  <c r="E66" i="2"/>
  <c r="Q30" i="2" s="1"/>
  <c r="H65" i="2"/>
  <c r="T29" i="2" s="1"/>
  <c r="G65" i="2"/>
  <c r="S29" i="2" s="1"/>
  <c r="F65" i="2"/>
  <c r="R29" i="2" s="1"/>
  <c r="G62" i="2"/>
  <c r="S26" i="2" s="1"/>
  <c r="E61" i="2"/>
  <c r="Q25" i="2" s="1"/>
  <c r="C66" i="2"/>
  <c r="O30" i="2" s="1"/>
  <c r="D64" i="2"/>
  <c r="P28" i="2" s="1"/>
  <c r="B61" i="2"/>
  <c r="N25" i="2" s="1"/>
  <c r="D60" i="2"/>
  <c r="P24" i="2" s="1"/>
  <c r="H66" i="2"/>
  <c r="T30" i="2" s="1"/>
  <c r="G66" i="2"/>
  <c r="S30" i="2" s="1"/>
  <c r="C65" i="2"/>
  <c r="O29" i="2" s="1"/>
  <c r="F62" i="2"/>
  <c r="R26" i="2" s="1"/>
  <c r="F60" i="2"/>
  <c r="R24" i="2" s="1"/>
  <c r="E65" i="2"/>
  <c r="Q29" i="2" s="1"/>
  <c r="H60" i="2"/>
  <c r="T24" i="2" s="1"/>
  <c r="F61" i="2"/>
  <c r="R25" i="2" s="1"/>
  <c r="C60" i="2"/>
  <c r="O24" i="2" s="1"/>
  <c r="H61" i="2"/>
  <c r="T25" i="2" s="1"/>
  <c r="G63" i="2"/>
  <c r="S27" i="2" s="1"/>
  <c r="H62" i="2"/>
  <c r="T26" i="2" s="1"/>
  <c r="F66" i="2"/>
  <c r="R30" i="2" s="1"/>
  <c r="F64" i="2"/>
  <c r="R28" i="2" s="1"/>
  <c r="B65" i="2"/>
  <c r="N29" i="2" s="1"/>
  <c r="G61" i="2"/>
  <c r="S25" i="2" s="1"/>
  <c r="D61" i="2"/>
  <c r="P25" i="2" s="1"/>
  <c r="D65" i="2"/>
  <c r="P29" i="2" s="1"/>
  <c r="H64" i="2"/>
  <c r="T28" i="2" s="1"/>
  <c r="B64" i="2"/>
  <c r="N28" i="2" s="1"/>
  <c r="D63" i="2"/>
  <c r="P27" i="2" s="1"/>
  <c r="F28" i="1"/>
  <c r="F31" i="1" s="1"/>
  <c r="Q10" i="1" s="1"/>
  <c r="D28" i="1"/>
  <c r="D31" i="1" s="1"/>
  <c r="O17" i="1" s="1"/>
  <c r="C28" i="1"/>
  <c r="C31" i="1" s="1"/>
  <c r="N11" i="1" s="1"/>
  <c r="E28" i="1"/>
  <c r="E31" i="1" s="1"/>
  <c r="P17" i="1" s="1"/>
  <c r="P9" i="1"/>
  <c r="P11" i="1"/>
  <c r="P16" i="1"/>
  <c r="P10" i="1"/>
  <c r="P12" i="1"/>
  <c r="P14" i="1"/>
  <c r="P13" i="1"/>
  <c r="P15" i="1"/>
  <c r="P18" i="1"/>
  <c r="B28" i="1"/>
  <c r="B31" i="1" s="1"/>
  <c r="Q18" i="1" l="1"/>
  <c r="Q11" i="1"/>
  <c r="Q15" i="1"/>
  <c r="Q14" i="1"/>
  <c r="O18" i="1"/>
  <c r="Q9" i="1"/>
  <c r="Q13" i="1"/>
  <c r="Q12" i="1"/>
  <c r="Q17" i="1"/>
  <c r="Q16" i="1"/>
  <c r="O12" i="1"/>
  <c r="N15" i="1"/>
  <c r="N16" i="1"/>
  <c r="O16" i="1"/>
  <c r="N10" i="1"/>
  <c r="N17" i="1"/>
  <c r="N9" i="1"/>
  <c r="O11" i="1"/>
  <c r="N18" i="1"/>
  <c r="N12" i="1"/>
  <c r="N14" i="1"/>
  <c r="O9" i="1"/>
  <c r="N13" i="1"/>
  <c r="O15" i="1"/>
  <c r="O10" i="1"/>
  <c r="O13" i="1"/>
  <c r="O14" i="1"/>
  <c r="M11" i="1"/>
  <c r="M15" i="1"/>
  <c r="M13" i="1"/>
  <c r="M16" i="1"/>
  <c r="M14" i="1"/>
  <c r="M9" i="1"/>
  <c r="M10" i="1"/>
  <c r="M17" i="1"/>
  <c r="M18" i="1"/>
  <c r="M12" i="1"/>
  <c r="B35" i="1" l="1" a="1"/>
  <c r="E38" i="1" s="1"/>
  <c r="G39" i="1" l="1"/>
  <c r="I37" i="1"/>
  <c r="F39" i="1"/>
  <c r="E36" i="1"/>
  <c r="B38" i="1"/>
  <c r="H36" i="1"/>
  <c r="F37" i="1"/>
  <c r="G38" i="1"/>
  <c r="D39" i="1"/>
  <c r="J38" i="1"/>
  <c r="D38" i="1"/>
  <c r="C39" i="1"/>
  <c r="H39" i="1"/>
  <c r="I39" i="1"/>
  <c r="H38" i="1"/>
  <c r="K39" i="1"/>
  <c r="E39" i="1"/>
  <c r="J35" i="1"/>
  <c r="E37" i="1"/>
  <c r="C38" i="1"/>
  <c r="C37" i="1"/>
  <c r="G35" i="1"/>
  <c r="K35" i="1"/>
  <c r="K38" i="1"/>
  <c r="K37" i="1"/>
  <c r="D36" i="1"/>
  <c r="H35" i="1"/>
  <c r="B35" i="1"/>
  <c r="B43" i="1" s="1" a="1"/>
  <c r="F36" i="1"/>
  <c r="C36" i="1"/>
  <c r="F38" i="1"/>
  <c r="I36" i="1"/>
  <c r="G36" i="1"/>
  <c r="I35" i="1"/>
  <c r="G37" i="1"/>
  <c r="K36" i="1"/>
  <c r="F35" i="1"/>
  <c r="D35" i="1"/>
  <c r="B37" i="1"/>
  <c r="B39" i="1"/>
  <c r="B36" i="1"/>
  <c r="H37" i="1"/>
  <c r="D37" i="1"/>
  <c r="C35" i="1"/>
  <c r="E35" i="1"/>
  <c r="J37" i="1"/>
  <c r="J39" i="1"/>
  <c r="J36" i="1"/>
  <c r="I38" i="1"/>
  <c r="F47" i="1" l="1"/>
  <c r="Q6" i="1" s="1"/>
  <c r="C46" i="1"/>
  <c r="N5" i="1" s="1"/>
  <c r="E44" i="1"/>
  <c r="P3" i="1" s="1"/>
  <c r="D45" i="1"/>
  <c r="O4" i="1" s="1"/>
  <c r="E47" i="1"/>
  <c r="P6" i="1" s="1"/>
  <c r="B46" i="1"/>
  <c r="M5" i="1" s="1"/>
  <c r="D44" i="1"/>
  <c r="O3" i="1" s="1"/>
  <c r="F43" i="1"/>
  <c r="Q2" i="1" s="1"/>
  <c r="C47" i="1"/>
  <c r="N6" i="1" s="1"/>
  <c r="E45" i="1"/>
  <c r="P4" i="1" s="1"/>
  <c r="B44" i="1"/>
  <c r="M3" i="1" s="1"/>
  <c r="D43" i="1"/>
  <c r="O2" i="1" s="1"/>
  <c r="B47" i="1"/>
  <c r="M6" i="1" s="1"/>
  <c r="C43" i="1"/>
  <c r="N2" i="1" s="1"/>
  <c r="D47" i="1"/>
  <c r="O6" i="1" s="1"/>
  <c r="F45" i="1"/>
  <c r="Q4" i="1" s="1"/>
  <c r="C44" i="1"/>
  <c r="N3" i="1" s="1"/>
  <c r="E43" i="1"/>
  <c r="P2" i="1" s="1"/>
  <c r="F46" i="1"/>
  <c r="Q5" i="1" s="1"/>
  <c r="C45" i="1"/>
  <c r="N4" i="1" s="1"/>
  <c r="E46" i="1"/>
  <c r="P5" i="1" s="1"/>
  <c r="D46" i="1"/>
  <c r="O5" i="1" s="1"/>
  <c r="B45" i="1"/>
  <c r="M4" i="1" s="1"/>
  <c r="B43" i="1"/>
  <c r="M2" i="1" s="1"/>
  <c r="F44" i="1"/>
  <c r="Q3" i="1" s="1"/>
  <c r="B58" i="1" l="1" a="1"/>
  <c r="C61" i="1" s="1"/>
  <c r="E59" i="1" l="1"/>
  <c r="E60" i="1"/>
  <c r="F61" i="1"/>
  <c r="B58" i="1"/>
  <c r="F60" i="1"/>
  <c r="F58" i="1"/>
  <c r="D62" i="1"/>
  <c r="C60" i="1"/>
  <c r="D61" i="1"/>
  <c r="F59" i="1"/>
  <c r="F62" i="1"/>
  <c r="E61" i="1"/>
  <c r="B62" i="1"/>
  <c r="B59" i="1"/>
  <c r="C58" i="1"/>
  <c r="C62" i="1"/>
  <c r="B60" i="1"/>
  <c r="C59" i="1"/>
  <c r="D60" i="1"/>
  <c r="E62" i="1"/>
  <c r="B61" i="1"/>
  <c r="D58" i="1"/>
  <c r="E58" i="1"/>
  <c r="D59" i="1"/>
  <c r="H58" i="1" l="1" a="1"/>
  <c r="I60" i="1" s="1"/>
  <c r="J62" i="1" l="1"/>
  <c r="L62" i="1"/>
  <c r="T6" i="1" s="1"/>
  <c r="H58" i="1"/>
  <c r="T2" i="1" s="1"/>
  <c r="J59" i="1"/>
  <c r="I61" i="1"/>
  <c r="L61" i="1"/>
  <c r="K61" i="1"/>
  <c r="T5" i="1" s="1"/>
  <c r="I59" i="1"/>
  <c r="T3" i="1" s="1"/>
  <c r="H62" i="1"/>
  <c r="J58" i="1"/>
  <c r="K60" i="1"/>
  <c r="L59" i="1"/>
  <c r="J61" i="1"/>
  <c r="L58" i="1"/>
  <c r="J60" i="1"/>
  <c r="T4" i="1" s="1"/>
  <c r="H59" i="1"/>
  <c r="H61" i="1"/>
  <c r="K58" i="1"/>
  <c r="H60" i="1"/>
  <c r="I62" i="1"/>
  <c r="I58" i="1"/>
  <c r="K59" i="1"/>
  <c r="K62" i="1"/>
  <c r="L60" i="1"/>
</calcChain>
</file>

<file path=xl/sharedStrings.xml><?xml version="1.0" encoding="utf-8"?>
<sst xmlns="http://schemas.openxmlformats.org/spreadsheetml/2006/main" count="71" uniqueCount="45">
  <si>
    <t>Страны</t>
  </si>
  <si>
    <t>X</t>
  </si>
  <si>
    <t>Y</t>
  </si>
  <si>
    <t>Z</t>
  </si>
  <si>
    <t>T</t>
  </si>
  <si>
    <t>U</t>
  </si>
  <si>
    <t>Франция</t>
  </si>
  <si>
    <t>Испания</t>
  </si>
  <si>
    <t>Великобритания</t>
  </si>
  <si>
    <t>Украина</t>
  </si>
  <si>
    <t>Марокко</t>
  </si>
  <si>
    <t>Канада</t>
  </si>
  <si>
    <t>Германия</t>
  </si>
  <si>
    <t>Мадагаскар</t>
  </si>
  <si>
    <t>Аргентина</t>
  </si>
  <si>
    <t>Эфиопия</t>
  </si>
  <si>
    <t>Среднее</t>
  </si>
  <si>
    <t>max</t>
  </si>
  <si>
    <t>Ковариационная матрица</t>
  </si>
  <si>
    <t>Собственные значения:</t>
  </si>
  <si>
    <t>Собственные вектора</t>
  </si>
  <si>
    <t>(использовали спец.программу)</t>
  </si>
  <si>
    <t>Таблица для дисперсии</t>
  </si>
  <si>
    <t>Для нахождения собственных значений:</t>
  </si>
  <si>
    <t>Дисперсия</t>
  </si>
  <si>
    <t>Корень дисперсии</t>
  </si>
  <si>
    <t>Матрица</t>
  </si>
  <si>
    <t>Транспонированная матрица</t>
  </si>
  <si>
    <t>Ковариационная матрица без 1/n</t>
  </si>
  <si>
    <t>Площадь</t>
  </si>
  <si>
    <t>ВВП</t>
  </si>
  <si>
    <t>Австралия</t>
  </si>
  <si>
    <t>Польша</t>
  </si>
  <si>
    <t>Ирак</t>
  </si>
  <si>
    <t>Саудовская Аравия</t>
  </si>
  <si>
    <t>Уганда</t>
  </si>
  <si>
    <t>Колумбия</t>
  </si>
  <si>
    <t>Италия</t>
  </si>
  <si>
    <t>Турция</t>
  </si>
  <si>
    <t>Вьетнам</t>
  </si>
  <si>
    <t>Египет</t>
  </si>
  <si>
    <t>Таблица для дисперсии:</t>
  </si>
  <si>
    <t>Матрица:</t>
  </si>
  <si>
    <t>Собственные вектора (ипользовали спец.программу)</t>
  </si>
  <si>
    <t>Обратная св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</si>
</sst>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1" fillId="3" borderId="0" xfId="2"/>
    <xf numFmtId="0" fontId="1" fillId="2" borderId="0" xfId="1"/>
    <xf numFmtId="0" fontId="1" fillId="3" borderId="0" xfId="2" applyAlignment="1">
      <alignment horizontal="left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left"/>
    </xf>
    <xf numFmtId="0" fontId="2" fillId="0" borderId="0" xfId="0" applyFont="1"/>
    <xf numFmtId="11" fontId="2" fillId="0" borderId="0" xfId="0" applyNumberFormat="1" applyFont="1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3">
    <cellStyle name="60% — акцент2" xfId="1" builtinId="36"/>
    <cellStyle name="Акцент5" xfId="2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340123326168388E-2"/>
          <c:y val="5.7380032684593664E-2"/>
          <c:w val="0.93414078190721206"/>
          <c:h val="0.9210298742138365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Аркуш1!$H$2:$H$11</c:f>
              <c:numCache>
                <c:formatCode>General</c:formatCode>
                <c:ptCount val="10"/>
                <c:pt idx="0">
                  <c:v>-1.7393472251442734</c:v>
                </c:pt>
                <c:pt idx="1">
                  <c:v>-0.15343669849950636</c:v>
                </c:pt>
                <c:pt idx="2">
                  <c:v>-0.8960616890863109</c:v>
                </c:pt>
                <c:pt idx="3">
                  <c:v>0.53326830913446044</c:v>
                </c:pt>
                <c:pt idx="4">
                  <c:v>0.55699336578168079</c:v>
                </c:pt>
                <c:pt idx="5">
                  <c:v>0.68313495531813306</c:v>
                </c:pt>
                <c:pt idx="6">
                  <c:v>0.7270793501908529</c:v>
                </c:pt>
                <c:pt idx="7">
                  <c:v>2.8955972668483976</c:v>
                </c:pt>
                <c:pt idx="8">
                  <c:v>-5.3209323983397866E-2</c:v>
                </c:pt>
                <c:pt idx="9">
                  <c:v>-2.5540183105600378</c:v>
                </c:pt>
              </c:numCache>
            </c:numRef>
          </c:xVal>
          <c:yVal>
            <c:numRef>
              <c:f>Аркуш1!$I$2:$I$11</c:f>
              <c:numCache>
                <c:formatCode>General</c:formatCode>
                <c:ptCount val="10"/>
                <c:pt idx="0">
                  <c:v>-0.69455373321621638</c:v>
                </c:pt>
                <c:pt idx="1">
                  <c:v>-0.60789716996865051</c:v>
                </c:pt>
                <c:pt idx="2">
                  <c:v>3.1200249504381201</c:v>
                </c:pt>
                <c:pt idx="3">
                  <c:v>-1.2694570117588178E-2</c:v>
                </c:pt>
                <c:pt idx="4">
                  <c:v>-0.73469822111212213</c:v>
                </c:pt>
                <c:pt idx="5">
                  <c:v>2.6099251318691896E-2</c:v>
                </c:pt>
                <c:pt idx="6">
                  <c:v>1.6365930348463154</c:v>
                </c:pt>
                <c:pt idx="7">
                  <c:v>-0.72180011652177245</c:v>
                </c:pt>
                <c:pt idx="8">
                  <c:v>-0.93688157901311653</c:v>
                </c:pt>
                <c:pt idx="9">
                  <c:v>-1.0741918466536591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B-4C8F-B4AA-EC88B226E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071215"/>
        <c:axId val="1025072047"/>
      </c:scatterChart>
      <c:valAx>
        <c:axId val="102507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5072047"/>
        <c:crosses val="autoZero"/>
        <c:crossBetween val="midCat"/>
      </c:valAx>
      <c:valAx>
        <c:axId val="10250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507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Лист1!$I$2:$I$21</c:f>
              <c:numCache>
                <c:formatCode>General</c:formatCode>
                <c:ptCount val="20"/>
                <c:pt idx="0">
                  <c:v>-0.68440234864930538</c:v>
                </c:pt>
                <c:pt idx="1">
                  <c:v>0.30147302052410496</c:v>
                </c:pt>
                <c:pt idx="2">
                  <c:v>-2.5845229872586453</c:v>
                </c:pt>
                <c:pt idx="3">
                  <c:v>0.31633809440592975</c:v>
                </c:pt>
                <c:pt idx="4">
                  <c:v>1.1956921423364626</c:v>
                </c:pt>
                <c:pt idx="5">
                  <c:v>0.14755830302116774</c:v>
                </c:pt>
                <c:pt idx="6">
                  <c:v>-3.2566392803953312</c:v>
                </c:pt>
                <c:pt idx="7">
                  <c:v>1.0020148240554392</c:v>
                </c:pt>
                <c:pt idx="8">
                  <c:v>0.94730825273033403</c:v>
                </c:pt>
                <c:pt idx="9">
                  <c:v>0.64563013371646683</c:v>
                </c:pt>
                <c:pt idx="10">
                  <c:v>-0.81890093701810796</c:v>
                </c:pt>
                <c:pt idx="11">
                  <c:v>1.7726783022811021</c:v>
                </c:pt>
                <c:pt idx="12">
                  <c:v>-1.0743480051966561</c:v>
                </c:pt>
                <c:pt idx="13">
                  <c:v>1.954140745184723</c:v>
                </c:pt>
                <c:pt idx="14">
                  <c:v>2.225135723087412</c:v>
                </c:pt>
                <c:pt idx="15">
                  <c:v>-2.6879242600528639</c:v>
                </c:pt>
                <c:pt idx="16">
                  <c:v>0.2021310640273293</c:v>
                </c:pt>
                <c:pt idx="17">
                  <c:v>0.58175318924269981</c:v>
                </c:pt>
                <c:pt idx="18">
                  <c:v>0.54600051611620615</c:v>
                </c:pt>
                <c:pt idx="19">
                  <c:v>-0.73111649215846952</c:v>
                </c:pt>
              </c:numCache>
            </c:numRef>
          </c:xVal>
          <c:yVal>
            <c:numRef>
              <c:f>Лист1!$J$2:$J$21</c:f>
              <c:numCache>
                <c:formatCode>General</c:formatCode>
                <c:ptCount val="20"/>
                <c:pt idx="0">
                  <c:v>-0.99693448330295698</c:v>
                </c:pt>
                <c:pt idx="1">
                  <c:v>-0.70111484716868988</c:v>
                </c:pt>
                <c:pt idx="2">
                  <c:v>-0.34184750193157931</c:v>
                </c:pt>
                <c:pt idx="3">
                  <c:v>-0.3869899591275755</c:v>
                </c:pt>
                <c:pt idx="4">
                  <c:v>-0.17429073997501426</c:v>
                </c:pt>
                <c:pt idx="5">
                  <c:v>-2.8082463919428853</c:v>
                </c:pt>
                <c:pt idx="6">
                  <c:v>-1.3586845251828654</c:v>
                </c:pt>
                <c:pt idx="7">
                  <c:v>-7.4565169003618148E-2</c:v>
                </c:pt>
                <c:pt idx="8">
                  <c:v>-0.37064585595149963</c:v>
                </c:pt>
                <c:pt idx="9">
                  <c:v>0.85179451506488313</c:v>
                </c:pt>
                <c:pt idx="10">
                  <c:v>1.9108057752995886</c:v>
                </c:pt>
                <c:pt idx="11">
                  <c:v>-1.0133108314124895</c:v>
                </c:pt>
                <c:pt idx="12">
                  <c:v>1.9219370614844644</c:v>
                </c:pt>
                <c:pt idx="13">
                  <c:v>2.7593136908044253</c:v>
                </c:pt>
                <c:pt idx="14">
                  <c:v>-0.19228528919123272</c:v>
                </c:pt>
                <c:pt idx="15">
                  <c:v>1.9443033041896227</c:v>
                </c:pt>
                <c:pt idx="16">
                  <c:v>1.0135636605197458</c:v>
                </c:pt>
                <c:pt idx="17">
                  <c:v>-0.13759026762360199</c:v>
                </c:pt>
                <c:pt idx="18">
                  <c:v>-0.99432451880668848</c:v>
                </c:pt>
                <c:pt idx="19">
                  <c:v>-0.85088762674203311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7-45F1-A58D-192651229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901151"/>
        <c:axId val="1135891999"/>
      </c:scatterChart>
      <c:valAx>
        <c:axId val="113590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5891999"/>
        <c:crosses val="autoZero"/>
        <c:crossBetween val="midCat"/>
      </c:valAx>
      <c:valAx>
        <c:axId val="113589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590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74008</xdr:colOff>
      <xdr:row>13</xdr:row>
      <xdr:rowOff>113986</xdr:rowOff>
    </xdr:from>
    <xdr:to>
      <xdr:col>10</xdr:col>
      <xdr:colOff>312629</xdr:colOff>
      <xdr:row>31</xdr:row>
      <xdr:rowOff>48015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772160</xdr:colOff>
      <xdr:row>24</xdr:row>
      <xdr:rowOff>127000</xdr:rowOff>
    </xdr:from>
    <xdr:to>
      <xdr:col>11</xdr:col>
      <xdr:colOff>279400</xdr:colOff>
      <xdr:row>46</xdr:row>
      <xdr:rowOff>160020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zoomScale="73" zoomScaleNormal="73" workbookViewId="0">
      <selection activeCell="M32" sqref="M32"/>
    </sheetView>
  </sheetViews>
  <sheetFormatPr defaultRowHeight="14.4" x14ac:dyDescent="0.3"/>
  <cols>
    <col min="1" max="1" width="16.21875" customWidth="1"/>
    <col min="2" max="2" width="8.88671875" customWidth="1"/>
    <col min="10" max="10" width="13.21875" customWidth="1"/>
    <col min="16" max="20" width="10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L1" s="6" t="s">
        <v>18</v>
      </c>
      <c r="M1" s="6"/>
      <c r="N1" s="6"/>
      <c r="S1" s="3" t="s">
        <v>19</v>
      </c>
      <c r="T1" s="3"/>
    </row>
    <row r="2" spans="1:20" x14ac:dyDescent="0.3">
      <c r="A2" t="s">
        <v>6</v>
      </c>
      <c r="B2">
        <v>68.858999999999995</v>
      </c>
      <c r="C2">
        <v>1</v>
      </c>
      <c r="D2">
        <v>1</v>
      </c>
      <c r="E2">
        <v>2.2400000000000002</v>
      </c>
      <c r="F2">
        <v>38</v>
      </c>
      <c r="H2">
        <f t="array" ref="H2">MMULT($M9:$Q9,P$22:P$26)</f>
        <v>-1.7393472251442734</v>
      </c>
      <c r="I2">
        <f t="array" ref="I2">MMULT($M9:$Q9,Q$22:Q$26)</f>
        <v>-0.69455373321621638</v>
      </c>
      <c r="M2">
        <f>B43*0.1</f>
        <v>0.99999999999999967</v>
      </c>
      <c r="N2">
        <f>C43*0.1</f>
        <v>-0.31392468079753755</v>
      </c>
      <c r="O2">
        <f>D43*0.1</f>
        <v>-0.36690762967163326</v>
      </c>
      <c r="P2">
        <f>E43*0.1</f>
        <v>6.5498062195221682E-2</v>
      </c>
      <c r="Q2">
        <f>F43*0.1</f>
        <v>0.17579631928965664</v>
      </c>
      <c r="T2">
        <f>H58</f>
        <v>6.6502082599105103E-2</v>
      </c>
    </row>
    <row r="3" spans="1:20" x14ac:dyDescent="0.3">
      <c r="A3" t="s">
        <v>7</v>
      </c>
      <c r="B3">
        <v>46.527999999999999</v>
      </c>
      <c r="C3">
        <v>2</v>
      </c>
      <c r="D3">
        <v>4</v>
      </c>
      <c r="E3">
        <v>3.1549999999999998</v>
      </c>
      <c r="F3">
        <v>23</v>
      </c>
      <c r="H3">
        <f t="array" ref="H3">MMULT($M10:$Q10,P$22:P$26)</f>
        <v>-0.15343669849950636</v>
      </c>
      <c r="I3">
        <f t="array" ref="I3">MMULT($M10:$Q10,Q$22:Q$26)</f>
        <v>-0.60789716996865051</v>
      </c>
      <c r="M3">
        <f>B44*0.1</f>
        <v>-0.31392468079753755</v>
      </c>
      <c r="N3">
        <f>C44*0.1</f>
        <v>1.0000000000000002</v>
      </c>
      <c r="O3">
        <f>D44*0.1</f>
        <v>0.79019708841793745</v>
      </c>
      <c r="P3">
        <f>E44*0.1</f>
        <v>-0.13570829589355216</v>
      </c>
      <c r="Q3">
        <f>F44*0.1</f>
        <v>-0.19317091311374801</v>
      </c>
      <c r="T3">
        <f>I59</f>
        <v>0.48068674333841649</v>
      </c>
    </row>
    <row r="4" spans="1:20" x14ac:dyDescent="0.3">
      <c r="A4" t="s">
        <v>8</v>
      </c>
      <c r="B4">
        <v>55.619</v>
      </c>
      <c r="C4">
        <v>2</v>
      </c>
      <c r="D4">
        <v>5</v>
      </c>
      <c r="E4">
        <v>8.173</v>
      </c>
      <c r="F4">
        <v>67</v>
      </c>
      <c r="H4">
        <f t="array" ref="H4">MMULT($M11:$Q11,P$22:P$26)</f>
        <v>-0.8960616890863109</v>
      </c>
      <c r="I4">
        <f t="array" ref="I4">MMULT($M11:$Q11,Q$22:Q$26)</f>
        <v>3.1200249504381201</v>
      </c>
      <c r="M4">
        <f>B45*0.1</f>
        <v>-0.36690762967163326</v>
      </c>
      <c r="N4">
        <f>C45*0.1</f>
        <v>0.79019708841793745</v>
      </c>
      <c r="O4">
        <f>D45*0.1</f>
        <v>1</v>
      </c>
      <c r="P4">
        <f>E45*0.1</f>
        <v>3.3435335922302217E-2</v>
      </c>
      <c r="Q4">
        <f>F45*0.1</f>
        <v>0.27175494940062128</v>
      </c>
      <c r="T4">
        <f>J60</f>
        <v>0.78178645907130229</v>
      </c>
    </row>
    <row r="5" spans="1:20" x14ac:dyDescent="0.3">
      <c r="A5" t="s">
        <v>9</v>
      </c>
      <c r="B5">
        <v>42.097999999999999</v>
      </c>
      <c r="C5">
        <v>3</v>
      </c>
      <c r="D5">
        <v>5</v>
      </c>
      <c r="E5">
        <v>2.8879999999999999</v>
      </c>
      <c r="F5">
        <v>39</v>
      </c>
      <c r="H5">
        <f t="array" ref="H5">MMULT($M12:$Q12,P$22:P$26)</f>
        <v>0.53326830913446044</v>
      </c>
      <c r="I5">
        <f t="array" ref="I5">MMULT($M12:$Q12,Q$22:Q$26)</f>
        <v>-1.2694570117588178E-2</v>
      </c>
      <c r="M5">
        <f>B46*0.1</f>
        <v>6.5498062195221682E-2</v>
      </c>
      <c r="N5">
        <f>C46*0.1</f>
        <v>-0.13570829589355216</v>
      </c>
      <c r="O5">
        <f>D46*0.1</f>
        <v>3.3435335922302217E-2</v>
      </c>
      <c r="P5">
        <f>E46*0.1</f>
        <v>0.99999999999999989</v>
      </c>
      <c r="Q5">
        <f>F46*0.1</f>
        <v>0.55573653696850089</v>
      </c>
      <c r="S5" s="4" t="s">
        <v>17</v>
      </c>
      <c r="T5" s="2">
        <f>K61</f>
        <v>2.0352056876756395</v>
      </c>
    </row>
    <row r="6" spans="1:20" x14ac:dyDescent="0.3">
      <c r="A6" t="s">
        <v>10</v>
      </c>
      <c r="B6">
        <v>35.340000000000003</v>
      </c>
      <c r="C6">
        <v>3</v>
      </c>
      <c r="D6">
        <v>4</v>
      </c>
      <c r="E6">
        <v>3.3559999999999999</v>
      </c>
      <c r="F6">
        <v>18</v>
      </c>
      <c r="H6">
        <f t="array" ref="H6">MMULT($M13:$Q13,P$22:P$26)</f>
        <v>0.55699336578168079</v>
      </c>
      <c r="I6">
        <f t="array" ref="I6">MMULT($M13:$Q13,Q$22:Q$26)</f>
        <v>-0.73469822111212213</v>
      </c>
      <c r="M6">
        <f>B47*0.1</f>
        <v>0.17579631928965664</v>
      </c>
      <c r="N6">
        <f>C47*0.1</f>
        <v>-0.19317091311374801</v>
      </c>
      <c r="O6">
        <f>D47*0.1</f>
        <v>0.27175494940062128</v>
      </c>
      <c r="P6">
        <f>E47*0.1</f>
        <v>0.55573653696850089</v>
      </c>
      <c r="Q6">
        <f>F47*0.1</f>
        <v>1.0000000000000002</v>
      </c>
      <c r="S6" s="4"/>
      <c r="T6" s="2">
        <f>L62</f>
        <v>1.6358190273155357</v>
      </c>
    </row>
    <row r="7" spans="1:20" x14ac:dyDescent="0.3">
      <c r="A7" t="s">
        <v>11</v>
      </c>
      <c r="B7">
        <v>35.853000000000002</v>
      </c>
      <c r="C7">
        <v>2</v>
      </c>
      <c r="D7">
        <v>7</v>
      </c>
      <c r="E7">
        <v>2.5030000000000001</v>
      </c>
      <c r="F7">
        <v>39</v>
      </c>
      <c r="H7">
        <f t="array" ref="H7">MMULT($M14:$Q14,P$22:P$26)</f>
        <v>0.68313495531813306</v>
      </c>
      <c r="I7">
        <f t="array" ref="I7">MMULT($M14:$Q14,Q$22:Q$26)</f>
        <v>2.6099251318691896E-2</v>
      </c>
    </row>
    <row r="8" spans="1:20" x14ac:dyDescent="0.3">
      <c r="A8" t="s">
        <v>12</v>
      </c>
      <c r="B8">
        <v>82.85</v>
      </c>
      <c r="C8">
        <v>4</v>
      </c>
      <c r="D8">
        <v>9</v>
      </c>
      <c r="E8">
        <v>3.3260000000000001</v>
      </c>
      <c r="F8">
        <v>63</v>
      </c>
      <c r="H8">
        <f t="array" ref="H8">MMULT($M15:$Q15,P$22:P$26)</f>
        <v>0.7270793501908529</v>
      </c>
      <c r="I8">
        <f t="array" ref="I8">MMULT($M15:$Q15,Q$22:Q$26)</f>
        <v>1.6365930348463154</v>
      </c>
      <c r="L8" s="1" t="s">
        <v>26</v>
      </c>
    </row>
    <row r="9" spans="1:20" x14ac:dyDescent="0.3">
      <c r="A9" t="s">
        <v>13</v>
      </c>
      <c r="B9">
        <v>43.57</v>
      </c>
      <c r="C9">
        <v>6</v>
      </c>
      <c r="D9">
        <v>9</v>
      </c>
      <c r="E9">
        <v>2.8109999999999999</v>
      </c>
      <c r="F9">
        <v>7</v>
      </c>
      <c r="H9">
        <f t="array" ref="H9">MMULT($M16:$Q16,P$22:P$26)</f>
        <v>2.8955972668483976</v>
      </c>
      <c r="I9">
        <f t="array" ref="I9">MMULT($M16:$Q16,Q$22:Q$26)</f>
        <v>-0.72180011652177245</v>
      </c>
      <c r="M9">
        <f>(B2-B$12)/B$31</f>
        <v>0.64366490785115293</v>
      </c>
      <c r="N9">
        <f>(C2-C$12)/C$31</f>
        <v>-1.1990875469596172</v>
      </c>
      <c r="O9">
        <f>(D2-D$12)/D$31</f>
        <v>-1.2913089036055858</v>
      </c>
      <c r="P9">
        <f>(E2-E$12)/E$31</f>
        <v>-0.76398751440542567</v>
      </c>
      <c r="Q9">
        <f>(F2-F$12)/F$31</f>
        <v>0.26705963349666656</v>
      </c>
    </row>
    <row r="10" spans="1:20" x14ac:dyDescent="0.3">
      <c r="A10" t="s">
        <v>14</v>
      </c>
      <c r="B10">
        <v>55.131</v>
      </c>
      <c r="C10">
        <v>3</v>
      </c>
      <c r="D10">
        <v>3</v>
      </c>
      <c r="E10">
        <v>2.7759999999999998</v>
      </c>
      <c r="F10">
        <v>20</v>
      </c>
      <c r="H10">
        <f t="array" ref="H10">MMULT($M17:$Q17,P$22:P$26)</f>
        <v>-5.3209323983397866E-2</v>
      </c>
      <c r="I10">
        <f t="array" ref="I10">MMULT($M17:$Q17,Q$22:Q$26)</f>
        <v>-0.93688157901311653</v>
      </c>
      <c r="M10">
        <f>(B3-B$12)/B$31</f>
        <v>-0.49808207029075413</v>
      </c>
      <c r="N10">
        <f>(C3-C$12)/C$31</f>
        <v>-0.49374193110101894</v>
      </c>
      <c r="O10">
        <f>(D3-D$12)/D$31</f>
        <v>-0.24430168446592168</v>
      </c>
      <c r="P10">
        <f>(E3-E$12)/E$31</f>
        <v>-0.19602474573385881</v>
      </c>
      <c r="Q10">
        <f>(F3-F$12)/F$31</f>
        <v>-0.51840987678764661</v>
      </c>
    </row>
    <row r="11" spans="1:20" x14ac:dyDescent="0.3">
      <c r="A11" t="s">
        <v>15</v>
      </c>
      <c r="B11">
        <v>96.85</v>
      </c>
      <c r="C11">
        <v>1</v>
      </c>
      <c r="D11">
        <v>0</v>
      </c>
      <c r="E11">
        <v>3.48</v>
      </c>
      <c r="F11">
        <v>15</v>
      </c>
      <c r="H11">
        <f t="array" ref="H11">MMULT($M18:$Q18,P$22:P$26)</f>
        <v>-2.5540183105600378</v>
      </c>
      <c r="I11">
        <f t="array" ref="I11">MMULT($M18:$Q18,Q$22:Q$26)</f>
        <v>-1.0741918466536591</v>
      </c>
      <c r="M11">
        <f>(B4-B$12)/B$31</f>
        <v>-3.3274324184978263E-2</v>
      </c>
      <c r="N11">
        <f>(C4-C$12)/C$31</f>
        <v>-0.49374193110101894</v>
      </c>
      <c r="O11">
        <f>(D4-D$12)/D$31</f>
        <v>0.10470072191396636</v>
      </c>
      <c r="P11">
        <f>(E4-E$12)/E$31</f>
        <v>2.9187699790682435</v>
      </c>
      <c r="Q11">
        <f>(F4-F$12)/F$31</f>
        <v>1.7856340200463388</v>
      </c>
    </row>
    <row r="12" spans="1:20" x14ac:dyDescent="0.3">
      <c r="A12" s="1" t="s">
        <v>16</v>
      </c>
      <c r="B12" s="2">
        <f>AVERAGE(B2:B11)</f>
        <v>56.269799999999996</v>
      </c>
      <c r="C12" s="2">
        <f t="shared" ref="C12:F12" si="0">AVERAGE(C2:C11)</f>
        <v>2.7</v>
      </c>
      <c r="D12" s="2">
        <f t="shared" si="0"/>
        <v>4.7</v>
      </c>
      <c r="E12" s="2">
        <f t="shared" si="0"/>
        <v>3.4707999999999997</v>
      </c>
      <c r="F12" s="2">
        <f t="shared" si="0"/>
        <v>32.9</v>
      </c>
      <c r="M12">
        <f>(B5-B$12)/B$31</f>
        <v>-0.7245806199826017</v>
      </c>
      <c r="N12">
        <f>(C5-C$12)/C$31</f>
        <v>0.21160368475757937</v>
      </c>
      <c r="O12">
        <f>(D5-D$12)/D$31</f>
        <v>0.10470072191396636</v>
      </c>
      <c r="P12">
        <f>(E5-E$12)/E$31</f>
        <v>-0.36175814380523408</v>
      </c>
      <c r="Q12">
        <f>(F5-F$12)/F$31</f>
        <v>0.31942426751562081</v>
      </c>
    </row>
    <row r="13" spans="1:20" x14ac:dyDescent="0.3">
      <c r="M13">
        <f>(B6-B$12)/B$31</f>
        <v>-1.0701059470294427</v>
      </c>
      <c r="N13">
        <f>(C6-C$12)/C$31</f>
        <v>0.21160368475757937</v>
      </c>
      <c r="O13">
        <f>(D6-D$12)/D$31</f>
        <v>-0.24430168446592168</v>
      </c>
      <c r="P13">
        <f>(E6-E$12)/E$31</f>
        <v>-7.1259153927317798E-2</v>
      </c>
      <c r="Q13">
        <f>(F6-F$12)/F$31</f>
        <v>-0.78023304688241768</v>
      </c>
    </row>
    <row r="14" spans="1:20" x14ac:dyDescent="0.3">
      <c r="M14">
        <f>(B7-B$12)/B$31</f>
        <v>-1.0438771082050819</v>
      </c>
      <c r="N14">
        <f>(C7-C$12)/C$31</f>
        <v>-0.49374193110101894</v>
      </c>
      <c r="O14">
        <f>(D7-D$12)/D$31</f>
        <v>0.80270553467374239</v>
      </c>
      <c r="P14">
        <f>(E7-E$12)/E$31</f>
        <v>-0.60073701368343424</v>
      </c>
      <c r="Q14">
        <f>(F7-F$12)/F$31</f>
        <v>0.31942426751562081</v>
      </c>
    </row>
    <row r="15" spans="1:20" x14ac:dyDescent="0.3">
      <c r="A15" s="6" t="s">
        <v>22</v>
      </c>
      <c r="B15" s="6"/>
      <c r="M15">
        <f>(B8-B$12)/B$31</f>
        <v>1.3590015238192432</v>
      </c>
      <c r="N15">
        <f>(C8-C$12)/C$31</f>
        <v>0.91694930061617763</v>
      </c>
      <c r="O15">
        <f>(D8-D$12)/D$31</f>
        <v>1.5007103474335186</v>
      </c>
      <c r="P15">
        <f>(E8-E$12)/E$31</f>
        <v>-8.9880884047696924E-2</v>
      </c>
      <c r="Q15">
        <f>(F8-F$12)/F$31</f>
        <v>1.576175483970522</v>
      </c>
    </row>
    <row r="16" spans="1:20" x14ac:dyDescent="0.3">
      <c r="B16">
        <f>(B2-B$12)^2</f>
        <v>158.48795663999996</v>
      </c>
      <c r="C16">
        <f t="shared" ref="C16:F16" si="1">(C2-C$12)^2</f>
        <v>2.8900000000000006</v>
      </c>
      <c r="D16">
        <f t="shared" si="1"/>
        <v>13.690000000000001</v>
      </c>
      <c r="E16">
        <f t="shared" si="1"/>
        <v>1.5148686399999987</v>
      </c>
      <c r="F16">
        <f t="shared" si="1"/>
        <v>26.010000000000016</v>
      </c>
      <c r="M16">
        <f>(B9-B$12)/B$31</f>
        <v>-0.64931970234233083</v>
      </c>
      <c r="N16">
        <f>(C9-C$12)/C$31</f>
        <v>2.3276405323333744</v>
      </c>
      <c r="O16">
        <f>(D9-D$12)/D$31</f>
        <v>1.5007103474335186</v>
      </c>
      <c r="P16">
        <f>(E9-E$12)/E$31</f>
        <v>-0.40955391778087408</v>
      </c>
      <c r="Q16">
        <f>(F9-F$12)/F$31</f>
        <v>-1.3562440210909141</v>
      </c>
    </row>
    <row r="17" spans="1:17" x14ac:dyDescent="0.3">
      <c r="B17">
        <f t="shared" ref="B17:F25" si="2">(B3-B$12)^2</f>
        <v>94.902667239999957</v>
      </c>
      <c r="C17">
        <f t="shared" si="2"/>
        <v>0.49000000000000027</v>
      </c>
      <c r="D17">
        <f t="shared" si="2"/>
        <v>0.49000000000000027</v>
      </c>
      <c r="E17">
        <f t="shared" si="2"/>
        <v>9.9729639999999911E-2</v>
      </c>
      <c r="F17">
        <f t="shared" si="2"/>
        <v>98.009999999999977</v>
      </c>
      <c r="M17">
        <f>(B10-B$12)/B$31</f>
        <v>-5.8224954489633232E-2</v>
      </c>
      <c r="N17">
        <f>(C10-C$12)/C$31</f>
        <v>0.21160368475757937</v>
      </c>
      <c r="O17">
        <f>(D10-D$12)/D$31</f>
        <v>-0.59330409084580971</v>
      </c>
      <c r="P17">
        <f>(E10-E$12)/E$31</f>
        <v>-0.43127926958798329</v>
      </c>
      <c r="Q17">
        <f>(F10-F$12)/F$31</f>
        <v>-0.67550377884450929</v>
      </c>
    </row>
    <row r="18" spans="1:17" x14ac:dyDescent="0.3">
      <c r="B18">
        <f t="shared" si="2"/>
        <v>0.42354063999999575</v>
      </c>
      <c r="C18">
        <f t="shared" si="2"/>
        <v>0.49000000000000027</v>
      </c>
      <c r="D18">
        <f t="shared" si="2"/>
        <v>8.99999999999999E-2</v>
      </c>
      <c r="E18">
        <f t="shared" si="2"/>
        <v>22.110684840000005</v>
      </c>
      <c r="F18">
        <f t="shared" si="2"/>
        <v>1162.8100000000002</v>
      </c>
      <c r="M18">
        <f>(B11-B$12)/B$31</f>
        <v>2.0747982948544275</v>
      </c>
      <c r="N18">
        <f>(C11-C$12)/C$31</f>
        <v>-1.1990875469596172</v>
      </c>
      <c r="O18">
        <f>(D11-D$12)/D$31</f>
        <v>-1.6403113099854738</v>
      </c>
      <c r="P18">
        <f>(E11-E$12)/E$31</f>
        <v>5.7106639035831679E-3</v>
      </c>
      <c r="Q18">
        <f>(F11-F$12)/F$31</f>
        <v>-0.93732694893928037</v>
      </c>
    </row>
    <row r="19" spans="1:17" x14ac:dyDescent="0.3">
      <c r="B19">
        <f t="shared" si="2"/>
        <v>200.83991523999993</v>
      </c>
      <c r="C19">
        <f t="shared" si="2"/>
        <v>8.99999999999999E-2</v>
      </c>
      <c r="D19">
        <f t="shared" si="2"/>
        <v>8.99999999999999E-2</v>
      </c>
      <c r="E19">
        <f t="shared" si="2"/>
        <v>0.33965583999999971</v>
      </c>
      <c r="F19">
        <f t="shared" si="2"/>
        <v>37.210000000000015</v>
      </c>
    </row>
    <row r="20" spans="1:17" x14ac:dyDescent="0.3">
      <c r="B20">
        <f t="shared" si="2"/>
        <v>438.05652803999971</v>
      </c>
      <c r="C20">
        <f t="shared" si="2"/>
        <v>8.99999999999999E-2</v>
      </c>
      <c r="D20">
        <f t="shared" si="2"/>
        <v>0.49000000000000027</v>
      </c>
      <c r="E20">
        <f t="shared" si="2"/>
        <v>1.3179039999999953E-2</v>
      </c>
      <c r="F20">
        <f t="shared" si="2"/>
        <v>222.00999999999996</v>
      </c>
      <c r="L20" s="3" t="s">
        <v>20</v>
      </c>
      <c r="M20" s="3"/>
      <c r="N20" s="3"/>
      <c r="O20" s="9" t="s">
        <v>21</v>
      </c>
      <c r="P20" s="9"/>
      <c r="Q20" s="9"/>
    </row>
    <row r="21" spans="1:17" x14ac:dyDescent="0.3">
      <c r="B21">
        <f t="shared" si="2"/>
        <v>416.84572223999982</v>
      </c>
      <c r="C21">
        <f t="shared" si="2"/>
        <v>0.49000000000000027</v>
      </c>
      <c r="D21">
        <f t="shared" si="2"/>
        <v>5.2899999999999991</v>
      </c>
      <c r="E21">
        <f t="shared" si="2"/>
        <v>0.93663683999999914</v>
      </c>
      <c r="F21">
        <f t="shared" si="2"/>
        <v>37.210000000000015</v>
      </c>
      <c r="M21" s="2">
        <v>1</v>
      </c>
      <c r="N21" s="2">
        <v>2</v>
      </c>
      <c r="O21" s="2">
        <v>3</v>
      </c>
      <c r="P21" s="2">
        <v>4</v>
      </c>
      <c r="Q21" s="2">
        <v>5</v>
      </c>
    </row>
    <row r="22" spans="1:17" x14ac:dyDescent="0.3">
      <c r="B22">
        <f t="shared" si="2"/>
        <v>706.5070320399999</v>
      </c>
      <c r="C22">
        <f t="shared" si="2"/>
        <v>1.6899999999999995</v>
      </c>
      <c r="D22">
        <f t="shared" si="2"/>
        <v>18.489999999999998</v>
      </c>
      <c r="E22">
        <f t="shared" si="2"/>
        <v>2.0967039999999881E-2</v>
      </c>
      <c r="F22">
        <f t="shared" si="2"/>
        <v>906.0100000000001</v>
      </c>
      <c r="M22" s="7">
        <v>-0.13443023900000001</v>
      </c>
      <c r="N22" s="7">
        <v>-0.198249757</v>
      </c>
      <c r="O22" s="7">
        <v>-0.86457578199999996</v>
      </c>
      <c r="P22" s="7">
        <v>-0.43715015099999999</v>
      </c>
      <c r="Q22" s="8">
        <v>6.3500000000000001E-2</v>
      </c>
    </row>
    <row r="23" spans="1:17" x14ac:dyDescent="0.3">
      <c r="B23">
        <f t="shared" si="2"/>
        <v>161.28492003999992</v>
      </c>
      <c r="C23">
        <f t="shared" si="2"/>
        <v>10.889999999999999</v>
      </c>
      <c r="D23">
        <f t="shared" si="2"/>
        <v>18.489999999999998</v>
      </c>
      <c r="E23">
        <f t="shared" si="2"/>
        <v>0.43533603999999965</v>
      </c>
      <c r="F23">
        <f t="shared" si="2"/>
        <v>670.81</v>
      </c>
      <c r="M23" s="7">
        <v>0.58706325100000001</v>
      </c>
      <c r="N23" s="7">
        <v>-0.38007467099999998</v>
      </c>
      <c r="O23" s="7">
        <v>-0.32449418200000002</v>
      </c>
      <c r="P23" s="7">
        <v>0.63654788200000001</v>
      </c>
      <c r="Q23" s="8">
        <v>2.0299999999999999E-2</v>
      </c>
    </row>
    <row r="24" spans="1:17" x14ac:dyDescent="0.3">
      <c r="B24">
        <f t="shared" si="2"/>
        <v>1.2968654399999915</v>
      </c>
      <c r="C24">
        <f t="shared" si="2"/>
        <v>8.99999999999999E-2</v>
      </c>
      <c r="D24">
        <f t="shared" si="2"/>
        <v>2.8900000000000006</v>
      </c>
      <c r="E24">
        <f t="shared" si="2"/>
        <v>0.48274703999999979</v>
      </c>
      <c r="F24">
        <f t="shared" si="2"/>
        <v>166.40999999999997</v>
      </c>
      <c r="M24" s="7">
        <v>-0.667000967</v>
      </c>
      <c r="N24" s="7">
        <v>0.19004607500000001</v>
      </c>
      <c r="O24" s="7">
        <v>-0.22220079200000001</v>
      </c>
      <c r="P24" s="7">
        <v>0.60511619299999997</v>
      </c>
      <c r="Q24" s="7">
        <v>0.32164172699999999</v>
      </c>
    </row>
    <row r="25" spans="1:17" x14ac:dyDescent="0.3">
      <c r="B25">
        <f t="shared" si="2"/>
        <v>1646.7526320399998</v>
      </c>
      <c r="C25">
        <f t="shared" si="2"/>
        <v>2.8900000000000006</v>
      </c>
      <c r="D25">
        <f t="shared" si="2"/>
        <v>22.090000000000003</v>
      </c>
      <c r="E25">
        <f t="shared" si="2"/>
        <v>8.4640000000005871E-5</v>
      </c>
      <c r="F25">
        <f t="shared" si="2"/>
        <v>320.40999999999997</v>
      </c>
      <c r="M25" s="7">
        <v>-0.130614068</v>
      </c>
      <c r="N25" s="7">
        <v>-0.68424045700000002</v>
      </c>
      <c r="O25" s="7">
        <v>0.30172997200000001</v>
      </c>
      <c r="P25" s="7">
        <v>-0.154400182</v>
      </c>
      <c r="Q25" s="7">
        <v>0.63235636299999998</v>
      </c>
    </row>
    <row r="26" spans="1:17" x14ac:dyDescent="0.3">
      <c r="M26" s="7">
        <v>0.418730135</v>
      </c>
      <c r="N26" s="7">
        <v>0.55851388899999999</v>
      </c>
      <c r="O26" s="8">
        <v>-8.2500000000000004E-2</v>
      </c>
      <c r="P26" s="7">
        <v>-0.117053477</v>
      </c>
      <c r="Q26" s="7">
        <v>0.70158942300000005</v>
      </c>
    </row>
    <row r="27" spans="1:17" x14ac:dyDescent="0.3">
      <c r="A27" s="1" t="s">
        <v>24</v>
      </c>
    </row>
    <row r="28" spans="1:17" x14ac:dyDescent="0.3">
      <c r="B28">
        <f>SUM(B16:B25)/10</f>
        <v>382.53977795999992</v>
      </c>
      <c r="C28">
        <f t="shared" ref="C28:F28" si="3">SUM(C16:C25)/10</f>
        <v>2.0099999999999998</v>
      </c>
      <c r="D28">
        <f t="shared" si="3"/>
        <v>8.2099999999999991</v>
      </c>
      <c r="E28">
        <f t="shared" si="3"/>
        <v>2.5953889600000002</v>
      </c>
      <c r="F28">
        <f t="shared" si="3"/>
        <v>364.69</v>
      </c>
    </row>
    <row r="30" spans="1:17" x14ac:dyDescent="0.3">
      <c r="A30" s="1" t="s">
        <v>25</v>
      </c>
    </row>
    <row r="31" spans="1:17" x14ac:dyDescent="0.3">
      <c r="B31">
        <f>SQRT(B28)</f>
        <v>19.558624132591738</v>
      </c>
      <c r="C31">
        <f t="shared" ref="C31:F31" si="4">SQRT(C28)</f>
        <v>1.4177446878757824</v>
      </c>
      <c r="D31">
        <f t="shared" si="4"/>
        <v>2.8653097563788803</v>
      </c>
      <c r="E31">
        <f t="shared" si="4"/>
        <v>1.6110210923510593</v>
      </c>
      <c r="F31">
        <f t="shared" si="4"/>
        <v>19.09685838037241</v>
      </c>
    </row>
    <row r="34" spans="1:11" x14ac:dyDescent="0.3">
      <c r="A34" s="3" t="s">
        <v>27</v>
      </c>
      <c r="B34" s="3"/>
      <c r="C34" s="3"/>
    </row>
    <row r="35" spans="1:11" x14ac:dyDescent="0.3">
      <c r="B35">
        <f t="array" ref="B35:K39">TRANSPOSE(M9:Q18)</f>
        <v>0.64366490785115293</v>
      </c>
      <c r="C35">
        <v>-0.49808207029075413</v>
      </c>
      <c r="D35">
        <v>-3.3274324184978263E-2</v>
      </c>
      <c r="E35">
        <v>-0.7245806199826017</v>
      </c>
      <c r="F35">
        <v>-1.0701059470294427</v>
      </c>
      <c r="G35">
        <v>-1.0438771082050819</v>
      </c>
      <c r="H35">
        <v>1.3590015238192432</v>
      </c>
      <c r="I35">
        <v>-0.64931970234233083</v>
      </c>
      <c r="J35">
        <v>-5.8224954489633232E-2</v>
      </c>
      <c r="K35">
        <v>2.0747982948544275</v>
      </c>
    </row>
    <row r="36" spans="1:11" x14ac:dyDescent="0.3">
      <c r="B36">
        <v>-1.1990875469596172</v>
      </c>
      <c r="C36">
        <v>-0.49374193110101894</v>
      </c>
      <c r="D36">
        <v>-0.49374193110101894</v>
      </c>
      <c r="E36">
        <v>0.21160368475757937</v>
      </c>
      <c r="F36">
        <v>0.21160368475757937</v>
      </c>
      <c r="G36">
        <v>-0.49374193110101894</v>
      </c>
      <c r="H36">
        <v>0.91694930061617763</v>
      </c>
      <c r="I36">
        <v>2.3276405323333744</v>
      </c>
      <c r="J36">
        <v>0.21160368475757937</v>
      </c>
      <c r="K36">
        <v>-1.1990875469596172</v>
      </c>
    </row>
    <row r="37" spans="1:11" x14ac:dyDescent="0.3">
      <c r="B37">
        <v>-1.2913089036055858</v>
      </c>
      <c r="C37">
        <v>-0.24430168446592168</v>
      </c>
      <c r="D37">
        <v>0.10470072191396636</v>
      </c>
      <c r="E37">
        <v>0.10470072191396636</v>
      </c>
      <c r="F37">
        <v>-0.24430168446592168</v>
      </c>
      <c r="G37">
        <v>0.80270553467374239</v>
      </c>
      <c r="H37">
        <v>1.5007103474335186</v>
      </c>
      <c r="I37">
        <v>1.5007103474335186</v>
      </c>
      <c r="J37">
        <v>-0.59330409084580971</v>
      </c>
      <c r="K37">
        <v>-1.6403113099854738</v>
      </c>
    </row>
    <row r="38" spans="1:11" x14ac:dyDescent="0.3">
      <c r="B38">
        <v>-0.76398751440542567</v>
      </c>
      <c r="C38">
        <v>-0.19602474573385881</v>
      </c>
      <c r="D38">
        <v>2.9187699790682435</v>
      </c>
      <c r="E38">
        <v>-0.36175814380523408</v>
      </c>
      <c r="F38">
        <v>-7.1259153927317798E-2</v>
      </c>
      <c r="G38">
        <v>-0.60073701368343424</v>
      </c>
      <c r="H38">
        <v>-8.9880884047696924E-2</v>
      </c>
      <c r="I38">
        <v>-0.40955391778087408</v>
      </c>
      <c r="J38">
        <v>-0.43127926958798329</v>
      </c>
      <c r="K38">
        <v>5.7106639035831679E-3</v>
      </c>
    </row>
    <row r="39" spans="1:11" x14ac:dyDescent="0.3">
      <c r="B39">
        <v>0.26705963349666656</v>
      </c>
      <c r="C39">
        <v>-0.51840987678764661</v>
      </c>
      <c r="D39">
        <v>1.7856340200463388</v>
      </c>
      <c r="E39">
        <v>0.31942426751562081</v>
      </c>
      <c r="F39">
        <v>-0.78023304688241768</v>
      </c>
      <c r="G39">
        <v>0.31942426751562081</v>
      </c>
      <c r="H39">
        <v>1.576175483970522</v>
      </c>
      <c r="I39">
        <v>-1.3562440210909141</v>
      </c>
      <c r="J39">
        <v>-0.67550377884450929</v>
      </c>
      <c r="K39">
        <v>-0.93732694893928037</v>
      </c>
    </row>
    <row r="42" spans="1:11" x14ac:dyDescent="0.3">
      <c r="A42" s="3" t="s">
        <v>28</v>
      </c>
      <c r="B42" s="3"/>
      <c r="C42" s="3"/>
      <c r="D42" s="3"/>
    </row>
    <row r="43" spans="1:11" x14ac:dyDescent="0.3">
      <c r="B43">
        <f t="array" ref="B43:F47">MMULT(B35:K39,M9:Q18)</f>
        <v>9.9999999999999964</v>
      </c>
      <c r="C43">
        <v>-3.1392468079753755</v>
      </c>
      <c r="D43">
        <v>-3.6690762967163324</v>
      </c>
      <c r="E43">
        <v>0.65498062195221685</v>
      </c>
      <c r="F43">
        <v>1.7579631928965662</v>
      </c>
    </row>
    <row r="44" spans="1:11" x14ac:dyDescent="0.3">
      <c r="B44">
        <v>-3.1392468079753755</v>
      </c>
      <c r="C44">
        <v>10.000000000000002</v>
      </c>
      <c r="D44">
        <v>7.9019708841793737</v>
      </c>
      <c r="E44">
        <v>-1.3570829589355216</v>
      </c>
      <c r="F44">
        <v>-1.9317091311374801</v>
      </c>
    </row>
    <row r="45" spans="1:11" x14ac:dyDescent="0.3">
      <c r="B45">
        <v>-3.6690762967163324</v>
      </c>
      <c r="C45">
        <v>7.9019708841793737</v>
      </c>
      <c r="D45">
        <v>10</v>
      </c>
      <c r="E45">
        <v>0.33435335922302217</v>
      </c>
      <c r="F45">
        <v>2.7175494940062128</v>
      </c>
    </row>
    <row r="46" spans="1:11" x14ac:dyDescent="0.3">
      <c r="B46">
        <v>0.65498062195221685</v>
      </c>
      <c r="C46">
        <v>-1.3570829589355216</v>
      </c>
      <c r="D46">
        <v>0.33435335922302217</v>
      </c>
      <c r="E46">
        <v>9.9999999999999982</v>
      </c>
      <c r="F46">
        <v>5.5573653696850087</v>
      </c>
    </row>
    <row r="47" spans="1:11" x14ac:dyDescent="0.3">
      <c r="B47">
        <v>1.7579631928965662</v>
      </c>
      <c r="C47">
        <v>-1.9317091311374801</v>
      </c>
      <c r="D47">
        <v>2.7175494940062128</v>
      </c>
      <c r="E47">
        <v>5.5573653696850087</v>
      </c>
      <c r="F47">
        <v>10.000000000000002</v>
      </c>
    </row>
    <row r="49" spans="1:26" x14ac:dyDescent="0.3">
      <c r="A49" s="6" t="s">
        <v>44</v>
      </c>
      <c r="B49" s="6"/>
      <c r="C49" s="6"/>
      <c r="D49" s="6"/>
      <c r="G49" s="9"/>
    </row>
    <row r="50" spans="1:26" x14ac:dyDescent="0.3">
      <c r="A50">
        <f t="array" ref="A50:E54">MINVERSE(M22:Q26)</f>
        <v>-0.13444994051912537</v>
      </c>
      <c r="B50">
        <v>0.58705595553522238</v>
      </c>
      <c r="C50">
        <v>-0.66701449285685621</v>
      </c>
      <c r="D50">
        <v>-0.13062533391007849</v>
      </c>
      <c r="E50">
        <v>0.41870897732896062</v>
      </c>
      <c r="V50" s="7"/>
      <c r="W50" s="7"/>
      <c r="X50" s="8"/>
      <c r="Y50" s="7"/>
      <c r="Z50" s="7"/>
    </row>
    <row r="51" spans="1:26" x14ac:dyDescent="0.3">
      <c r="A51">
        <v>-0.19827279973856826</v>
      </c>
      <c r="B51">
        <v>-0.38008337000259462</v>
      </c>
      <c r="C51">
        <v>0.19004442660412171</v>
      </c>
      <c r="D51">
        <v>-0.68422325395865258</v>
      </c>
      <c r="E51">
        <v>0.55852142737918098</v>
      </c>
    </row>
    <row r="52" spans="1:26" x14ac:dyDescent="0.3">
      <c r="A52">
        <v>-0.86457210125028516</v>
      </c>
      <c r="B52">
        <v>-0.324492808855809</v>
      </c>
      <c r="C52">
        <v>-0.22219913503110433</v>
      </c>
      <c r="D52">
        <v>0.30173021208215217</v>
      </c>
      <c r="E52">
        <v>-8.2448468640912959E-2</v>
      </c>
    </row>
    <row r="53" spans="1:26" x14ac:dyDescent="0.3">
      <c r="A53">
        <v>-0.43714729906725314</v>
      </c>
      <c r="B53">
        <v>0.63654907426892438</v>
      </c>
      <c r="C53">
        <v>0.60510651869693355</v>
      </c>
      <c r="D53">
        <v>-0.15442348698410299</v>
      </c>
      <c r="E53">
        <v>-0.11707691297176644</v>
      </c>
    </row>
    <row r="54" spans="1:26" x14ac:dyDescent="0.3">
      <c r="A54">
        <v>6.3483774240268021E-2</v>
      </c>
      <c r="B54">
        <v>2.0244671368516223E-2</v>
      </c>
      <c r="C54">
        <v>0.32163399673178988</v>
      </c>
      <c r="D54">
        <v>0.63236684602939452</v>
      </c>
      <c r="E54">
        <v>0.70158654672208165</v>
      </c>
    </row>
    <row r="56" spans="1:26" x14ac:dyDescent="0.3">
      <c r="B56" s="9"/>
    </row>
    <row r="57" spans="1:26" x14ac:dyDescent="0.3">
      <c r="A57" s="3" t="s">
        <v>23</v>
      </c>
      <c r="B57" s="3"/>
      <c r="C57" s="3"/>
      <c r="D57" s="3"/>
      <c r="E57" s="3"/>
      <c r="F57" s="1"/>
      <c r="G57" s="1"/>
      <c r="H57" s="1"/>
    </row>
    <row r="58" spans="1:26" x14ac:dyDescent="0.3">
      <c r="B58">
        <f t="array" ref="B58:F62">MMULT(A50:E54,M2:Q6)</f>
        <v>-8.9567966168240948E-3</v>
      </c>
      <c r="C58">
        <v>3.9034745993785966E-2</v>
      </c>
      <c r="D58">
        <v>-4.4375142040777721E-2</v>
      </c>
      <c r="E58">
        <v>-8.7098843714838725E-3</v>
      </c>
      <c r="F58">
        <v>2.7813277214045307E-2</v>
      </c>
      <c r="H58">
        <f t="array" ref="H58:L62">MMULT(B58:F62,M22:Q26)</f>
        <v>6.6502082599105103E-2</v>
      </c>
      <c r="I58">
        <v>-1.7537745214402101E-10</v>
      </c>
      <c r="J58">
        <v>1.484463725779251E-5</v>
      </c>
      <c r="K58">
        <v>-2.0778908975394028E-10</v>
      </c>
      <c r="L58">
        <v>-4.349825432151469E-5</v>
      </c>
    </row>
    <row r="59" spans="1:26" x14ac:dyDescent="0.3">
      <c r="B59" s="7">
        <v>-9.5313285297209796E-2</v>
      </c>
      <c r="C59" s="7">
        <v>-0.18270341437615759</v>
      </c>
      <c r="D59" s="7">
        <v>9.1355185147064158E-2</v>
      </c>
      <c r="E59" s="7">
        <v>-0.32888430856893913</v>
      </c>
      <c r="F59" s="8">
        <v>0.26848450248000982</v>
      </c>
      <c r="H59">
        <v>-1.1122520959805371E-10</v>
      </c>
      <c r="I59">
        <v>0.48068674333841649</v>
      </c>
      <c r="J59">
        <v>8.3340040920795722E-6</v>
      </c>
      <c r="K59">
        <v>1.5759546445615058E-11</v>
      </c>
      <c r="L59">
        <v>1.6168557865736677E-5</v>
      </c>
    </row>
    <row r="60" spans="1:26" x14ac:dyDescent="0.3">
      <c r="B60" s="7">
        <v>-0.67591063498078596</v>
      </c>
      <c r="C60" s="7">
        <v>-0.25368404442399334</v>
      </c>
      <c r="D60" s="7">
        <v>-0.17371163587635322</v>
      </c>
      <c r="E60" s="7">
        <v>0.23588985177947441</v>
      </c>
      <c r="F60" s="8">
        <v>-6.4455701151648934E-2</v>
      </c>
      <c r="H60">
        <v>-1.2017343717363183E-10</v>
      </c>
      <c r="I60">
        <v>-2.0754051255345018E-11</v>
      </c>
      <c r="J60">
        <v>0.78178645907130229</v>
      </c>
      <c r="K60">
        <v>-9.2666191560397682E-10</v>
      </c>
      <c r="L60">
        <v>1.9885734793001486E-6</v>
      </c>
    </row>
    <row r="61" spans="1:26" x14ac:dyDescent="0.3">
      <c r="B61" s="7">
        <v>-0.88969009202215843</v>
      </c>
      <c r="C61" s="7">
        <v>1.2955062122949967</v>
      </c>
      <c r="D61" s="7">
        <v>1.2315189914152633</v>
      </c>
      <c r="E61" s="7">
        <v>-0.31427275654102216</v>
      </c>
      <c r="F61" s="7">
        <v>-0.23826664756611793</v>
      </c>
      <c r="H61">
        <v>-7.3739070405309803E-11</v>
      </c>
      <c r="I61">
        <v>3.4578689911413107E-10</v>
      </c>
      <c r="J61">
        <v>7.2715503328171782E-6</v>
      </c>
      <c r="K61">
        <v>2.0352056876756395</v>
      </c>
      <c r="L61">
        <v>1.3613395962563946E-5</v>
      </c>
    </row>
    <row r="62" spans="1:26" x14ac:dyDescent="0.3">
      <c r="B62" s="7">
        <v>0.10387364046869275</v>
      </c>
      <c r="C62" s="7">
        <v>3.3126254645146791E-2</v>
      </c>
      <c r="D62" s="7">
        <v>0.52614161040179908</v>
      </c>
      <c r="E62" s="7">
        <v>1.0344287589544037</v>
      </c>
      <c r="F62" s="7">
        <v>1.1476710705276285</v>
      </c>
      <c r="H62">
        <v>-4.5110770674483547E-10</v>
      </c>
      <c r="I62">
        <v>-2.3402402238303921E-10</v>
      </c>
      <c r="J62">
        <v>-2.9696219865052442E-5</v>
      </c>
      <c r="K62">
        <v>-2.3787249947559985E-11</v>
      </c>
      <c r="L62">
        <v>1.6358190273155357</v>
      </c>
    </row>
  </sheetData>
  <mergeCells count="3">
    <mergeCell ref="L1:N1"/>
    <mergeCell ref="A15:B15"/>
    <mergeCell ref="A49:D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"/>
  <sheetViews>
    <sheetView tabSelected="1" zoomScale="60" zoomScaleNormal="60" workbookViewId="0">
      <selection activeCell="X25" sqref="X25"/>
    </sheetView>
  </sheetViews>
  <sheetFormatPr defaultRowHeight="14.4" x14ac:dyDescent="0.3"/>
  <cols>
    <col min="1" max="1" width="17.332031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  <c r="I1" s="14"/>
      <c r="J1" s="14"/>
      <c r="M1" s="6" t="s">
        <v>42</v>
      </c>
      <c r="N1" s="6"/>
      <c r="V1" s="6" t="s">
        <v>19</v>
      </c>
      <c r="W1" s="6"/>
      <c r="X1" s="6"/>
    </row>
    <row r="2" spans="1:24" x14ac:dyDescent="0.3">
      <c r="A2" t="s">
        <v>6</v>
      </c>
      <c r="B2">
        <v>68.858999999999995</v>
      </c>
      <c r="C2">
        <v>1</v>
      </c>
      <c r="D2">
        <v>1</v>
      </c>
      <c r="E2">
        <v>2.2400000000000002</v>
      </c>
      <c r="F2">
        <v>38</v>
      </c>
      <c r="G2" s="7">
        <v>0.54700000000000004</v>
      </c>
      <c r="H2" s="7">
        <v>2780</v>
      </c>
      <c r="I2">
        <f>MMULT($N2:$T2,N$33:N$39)</f>
        <v>-0.68440234864930538</v>
      </c>
      <c r="J2">
        <f>MMULT($N2:$T2,O$33:O$39)</f>
        <v>-0.99693448330295698</v>
      </c>
      <c r="N2">
        <f>(B2-B$22)/B$48</f>
        <v>0.52379834457270669</v>
      </c>
      <c r="O2">
        <f>(C2-C$22)/C$48</f>
        <v>-0.86574937974434885</v>
      </c>
      <c r="P2">
        <f>(D2-D$22)/D$48</f>
        <v>-1.1709023057161139</v>
      </c>
      <c r="Q2">
        <f>(E2-E$22)/E$48</f>
        <v>-0.90117694716322572</v>
      </c>
      <c r="R2">
        <f>(F2-F$22)/F$48</f>
        <v>0.39575471369166582</v>
      </c>
      <c r="S2">
        <f>(G2-G$22)/G$48</f>
        <v>-0.40819727018674157</v>
      </c>
      <c r="T2">
        <f>(H2-H$22)/H$48</f>
        <v>1.6046058679981781</v>
      </c>
      <c r="V2" s="5" t="s">
        <v>17</v>
      </c>
      <c r="W2" s="10">
        <f>V69</f>
        <v>2.1944267436367619</v>
      </c>
      <c r="X2" s="10"/>
    </row>
    <row r="3" spans="1:24" x14ac:dyDescent="0.3">
      <c r="A3" t="s">
        <v>7</v>
      </c>
      <c r="B3">
        <v>46.527999999999999</v>
      </c>
      <c r="C3">
        <v>2</v>
      </c>
      <c r="D3">
        <v>4</v>
      </c>
      <c r="E3">
        <v>3.1549999999999998</v>
      </c>
      <c r="F3">
        <v>23</v>
      </c>
      <c r="G3" s="7">
        <v>0.504</v>
      </c>
      <c r="H3" s="7">
        <v>1428</v>
      </c>
      <c r="I3">
        <f t="shared" ref="I3:J21" si="0">MMULT($N3:$T3,N$33:N$39)</f>
        <v>0.30147302052410496</v>
      </c>
      <c r="J3">
        <f t="shared" si="0"/>
        <v>-0.70111484716868988</v>
      </c>
      <c r="N3">
        <f>(B3-B$22)/B$48</f>
        <v>-0.47588892211901079</v>
      </c>
      <c r="O3">
        <f>(C3-C$22)/C$48</f>
        <v>-0.55655317269279569</v>
      </c>
      <c r="P3">
        <f>(D3-D$22)/D$48</f>
        <v>1.9845801791798467E-2</v>
      </c>
      <c r="Q3">
        <f>(E3-E$22)/E$48</f>
        <v>-0.55591288073200995</v>
      </c>
      <c r="R3">
        <f>(F3-F$22)/F$48</f>
        <v>-0.37022215151800997</v>
      </c>
      <c r="S3">
        <f>(G3-G$22)/G$48</f>
        <v>-0.42521043546543691</v>
      </c>
      <c r="T3">
        <f>(H3-H$22)/H$48</f>
        <v>0.37646928265890395</v>
      </c>
      <c r="V3" s="5"/>
      <c r="W3" s="10">
        <f>W70</f>
        <v>1.7472531964378415</v>
      </c>
      <c r="X3" s="10"/>
    </row>
    <row r="4" spans="1:24" x14ac:dyDescent="0.3">
      <c r="A4" t="s">
        <v>8</v>
      </c>
      <c r="B4">
        <v>55.619</v>
      </c>
      <c r="C4">
        <v>2</v>
      </c>
      <c r="D4">
        <v>5</v>
      </c>
      <c r="E4">
        <v>8.173</v>
      </c>
      <c r="F4">
        <v>67</v>
      </c>
      <c r="G4" s="7">
        <v>0.24399999999999999</v>
      </c>
      <c r="H4" s="7">
        <v>2829</v>
      </c>
      <c r="I4">
        <f t="shared" si="0"/>
        <v>-2.5845229872586453</v>
      </c>
      <c r="J4">
        <f t="shared" si="0"/>
        <v>-0.34184750193157931</v>
      </c>
      <c r="N4">
        <f>(B4-B$22)/B$48</f>
        <v>-6.8914001985814502E-2</v>
      </c>
      <c r="O4">
        <f>(C4-C$22)/C$48</f>
        <v>-0.55655317269279569</v>
      </c>
      <c r="P4">
        <f>(D4-D$22)/D$48</f>
        <v>0.41676183762776925</v>
      </c>
      <c r="Q4">
        <f>(E4-E$22)/E$48</f>
        <v>1.3375680868656312</v>
      </c>
      <c r="R4">
        <f>(F4-F$22)/F$48</f>
        <v>1.8766433197637056</v>
      </c>
      <c r="S4">
        <f>(G4-G$22)/G$48</f>
        <v>-0.52808073715057102</v>
      </c>
      <c r="T4">
        <f>(H4-H$22)/H$48</f>
        <v>1.6491167353662433</v>
      </c>
      <c r="W4" s="13">
        <f>X71</f>
        <v>1.2751285805971271</v>
      </c>
      <c r="X4" s="13"/>
    </row>
    <row r="5" spans="1:24" x14ac:dyDescent="0.3">
      <c r="A5" t="s">
        <v>9</v>
      </c>
      <c r="B5">
        <v>42.097999999999999</v>
      </c>
      <c r="C5">
        <v>3</v>
      </c>
      <c r="D5">
        <v>5</v>
      </c>
      <c r="E5">
        <v>2.8879999999999999</v>
      </c>
      <c r="F5">
        <v>39</v>
      </c>
      <c r="G5" s="7">
        <v>0.60299999999999998</v>
      </c>
      <c r="H5" s="7">
        <v>131</v>
      </c>
      <c r="I5">
        <f t="shared" si="0"/>
        <v>0.31633809440592975</v>
      </c>
      <c r="J5">
        <f t="shared" si="0"/>
        <v>-0.3869899591275755</v>
      </c>
      <c r="N5">
        <f>(B5-B$22)/B$48</f>
        <v>-0.6742058175309632</v>
      </c>
      <c r="O5">
        <f>(C5-C$22)/C$48</f>
        <v>-0.24735696564124249</v>
      </c>
      <c r="P5">
        <f>(D5-D$22)/D$48</f>
        <v>0.41676183762776925</v>
      </c>
      <c r="Q5">
        <f>(E5-E$22)/E$48</f>
        <v>-0.65666206732997123</v>
      </c>
      <c r="R5">
        <f>(F5-F$22)/F$48</f>
        <v>0.44681983803897751</v>
      </c>
      <c r="S5">
        <f>(G5-G$22)/G$48</f>
        <v>-0.38604058982378969</v>
      </c>
      <c r="T5">
        <f>(H5-H$22)/H$48</f>
        <v>-0.8017061250223374</v>
      </c>
      <c r="W5" s="13">
        <f>Y72</f>
        <v>0.10337188816178745</v>
      </c>
      <c r="X5" s="13"/>
    </row>
    <row r="6" spans="1:24" x14ac:dyDescent="0.3">
      <c r="A6" t="s">
        <v>10</v>
      </c>
      <c r="B6">
        <v>35.340000000000003</v>
      </c>
      <c r="C6">
        <v>3</v>
      </c>
      <c r="D6">
        <v>4</v>
      </c>
      <c r="E6">
        <v>3.3559999999999999</v>
      </c>
      <c r="F6">
        <v>18</v>
      </c>
      <c r="G6" s="7">
        <v>0.44600000000000001</v>
      </c>
      <c r="H6" s="7">
        <v>119</v>
      </c>
      <c r="I6">
        <f t="shared" si="0"/>
        <v>1.1956921423364626</v>
      </c>
      <c r="J6">
        <f t="shared" si="0"/>
        <v>-0.17429073997501426</v>
      </c>
      <c r="N6">
        <f>(B6-B$22)/B$48</f>
        <v>-0.97673980831967044</v>
      </c>
      <c r="O6">
        <f>(C6-C$22)/C$48</f>
        <v>-0.24735696564124249</v>
      </c>
      <c r="P6">
        <f>(D6-D$22)/D$48</f>
        <v>1.9845801791798467E-2</v>
      </c>
      <c r="Q6">
        <f>(E6-E$22)/E$48</f>
        <v>-0.48006798745039853</v>
      </c>
      <c r="R6">
        <f>(F6-F$22)/F$48</f>
        <v>-0.62554777325456856</v>
      </c>
      <c r="S6">
        <f>(G6-G$22)/G$48</f>
        <v>-0.44815842584135146</v>
      </c>
      <c r="T6">
        <f>(H6-H$22)/H$48</f>
        <v>-0.81260674560227186</v>
      </c>
      <c r="W6" s="13">
        <f>Z73</f>
        <v>0.31815395905770721</v>
      </c>
      <c r="X6" s="13"/>
    </row>
    <row r="7" spans="1:24" x14ac:dyDescent="0.3">
      <c r="A7" t="s">
        <v>11</v>
      </c>
      <c r="B7">
        <v>35.853000000000002</v>
      </c>
      <c r="C7">
        <v>2</v>
      </c>
      <c r="D7">
        <v>7</v>
      </c>
      <c r="E7">
        <v>2.5030000000000001</v>
      </c>
      <c r="F7">
        <v>39</v>
      </c>
      <c r="G7" s="7">
        <v>9.984</v>
      </c>
      <c r="H7" s="7">
        <v>1712</v>
      </c>
      <c r="I7">
        <f t="shared" si="0"/>
        <v>0.14755830302116774</v>
      </c>
      <c r="J7">
        <f t="shared" si="0"/>
        <v>-2.8082463919428853</v>
      </c>
      <c r="N7">
        <f>(B7-B$22)/B$48</f>
        <v>-0.95377444323020522</v>
      </c>
      <c r="O7">
        <f>(C7-C$22)/C$48</f>
        <v>-0.55655317269279569</v>
      </c>
      <c r="P7">
        <f>(D7-D$22)/D$48</f>
        <v>1.2105939092997107</v>
      </c>
      <c r="Q7">
        <f>(E7-E$22)/E$48</f>
        <v>-0.8019371116753462</v>
      </c>
      <c r="R7">
        <f>(F7-F$22)/F$48</f>
        <v>0.44681983803897751</v>
      </c>
      <c r="S7">
        <f>(G7-G$22)/G$48</f>
        <v>3.3255990259771444</v>
      </c>
      <c r="T7">
        <f>(H7-H$22)/H$48</f>
        <v>0.63445063638401777</v>
      </c>
      <c r="W7" s="13">
        <f>AA74</f>
        <v>0.54144616197174211</v>
      </c>
      <c r="X7" s="13"/>
    </row>
    <row r="8" spans="1:24" x14ac:dyDescent="0.3">
      <c r="A8" t="s">
        <v>12</v>
      </c>
      <c r="B8">
        <v>82.85</v>
      </c>
      <c r="C8">
        <v>4</v>
      </c>
      <c r="D8">
        <v>9</v>
      </c>
      <c r="E8">
        <v>3.3260000000000001</v>
      </c>
      <c r="F8">
        <v>63</v>
      </c>
      <c r="G8" s="7">
        <v>0.35699999999999998</v>
      </c>
      <c r="H8" s="7">
        <v>3951</v>
      </c>
      <c r="I8">
        <f t="shared" si="0"/>
        <v>-3.2566392803953312</v>
      </c>
      <c r="J8">
        <f t="shared" si="0"/>
        <v>-1.3586845251828654</v>
      </c>
      <c r="N8">
        <f>(B8-B$22)/B$48</f>
        <v>1.1501305530848118</v>
      </c>
      <c r="O8">
        <f>(C8-C$22)/C$48</f>
        <v>6.1839241410310691E-2</v>
      </c>
      <c r="P8">
        <f>(D8-D$22)/D$48</f>
        <v>2.0044259809716523</v>
      </c>
      <c r="Q8">
        <f>(E8-E$22)/E$48</f>
        <v>-0.49138812077601207</v>
      </c>
      <c r="R8">
        <f>(F8-F$22)/F$48</f>
        <v>1.6723828223744588</v>
      </c>
      <c r="S8">
        <f>(G8-G$22)/G$48</f>
        <v>-0.4833717214181858</v>
      </c>
      <c r="T8">
        <f>(H8-H$22)/H$48</f>
        <v>2.6683247595901083</v>
      </c>
      <c r="W8" s="13">
        <f>AB75</f>
        <v>0.82021947013703289</v>
      </c>
      <c r="X8" s="13"/>
    </row>
    <row r="9" spans="1:24" x14ac:dyDescent="0.3">
      <c r="A9" t="s">
        <v>13</v>
      </c>
      <c r="B9">
        <v>43.57</v>
      </c>
      <c r="C9">
        <v>6</v>
      </c>
      <c r="D9">
        <v>9</v>
      </c>
      <c r="E9">
        <v>2.8109999999999999</v>
      </c>
      <c r="F9">
        <v>7</v>
      </c>
      <c r="G9" s="7">
        <v>0.58699999999999997</v>
      </c>
      <c r="H9" s="7">
        <v>9.74</v>
      </c>
      <c r="I9">
        <f t="shared" si="0"/>
        <v>1.0020148240554392</v>
      </c>
      <c r="J9">
        <f t="shared" si="0"/>
        <v>-7.4565169003618148E-2</v>
      </c>
      <c r="N9">
        <f>(B9-B$22)/B$48</f>
        <v>-0.60830909743019701</v>
      </c>
      <c r="O9">
        <f>(C9-C$22)/C$48</f>
        <v>0.68023165551341702</v>
      </c>
      <c r="P9">
        <f>(D9-D$22)/D$48</f>
        <v>2.0044259809716523</v>
      </c>
      <c r="Q9">
        <f>(E9-E$22)/E$48</f>
        <v>-0.6857170761990462</v>
      </c>
      <c r="R9">
        <f>(F9-F$22)/F$48</f>
        <v>-1.1872641410749973</v>
      </c>
      <c r="S9">
        <f>(G9-G$22)/G$48</f>
        <v>-0.39237106992749027</v>
      </c>
      <c r="T9">
        <f>(H9-H$22)/H$48</f>
        <v>-0.91185689598257436</v>
      </c>
    </row>
    <row r="10" spans="1:24" x14ac:dyDescent="0.3">
      <c r="A10" t="s">
        <v>14</v>
      </c>
      <c r="B10">
        <v>55.131</v>
      </c>
      <c r="C10">
        <v>3</v>
      </c>
      <c r="D10">
        <v>3</v>
      </c>
      <c r="E10">
        <v>2.7759999999999998</v>
      </c>
      <c r="F10">
        <v>20</v>
      </c>
      <c r="G10" s="7">
        <v>2.76</v>
      </c>
      <c r="H10" s="7">
        <v>519</v>
      </c>
      <c r="I10">
        <f t="shared" si="0"/>
        <v>0.94730825273033403</v>
      </c>
      <c r="J10">
        <f t="shared" si="0"/>
        <v>-0.37064585595149963</v>
      </c>
      <c r="N10">
        <f>(B10-B$22)/B$48</f>
        <v>-9.0760197236611939E-2</v>
      </c>
      <c r="O10">
        <f>(C10-C$22)/C$48</f>
        <v>-0.24735696564124249</v>
      </c>
      <c r="P10">
        <f>(D10-D$22)/D$48</f>
        <v>-0.37707023404417228</v>
      </c>
      <c r="Q10">
        <f>(E10-E$22)/E$48</f>
        <v>-0.69892389841226221</v>
      </c>
      <c r="R10">
        <f>(F10-F$22)/F$48</f>
        <v>-0.52341752455994506</v>
      </c>
      <c r="S10">
        <f>(G10-G$22)/G$48</f>
        <v>0.46738725915634177</v>
      </c>
      <c r="T10">
        <f>(H10-H$22)/H$48</f>
        <v>-0.44925272627112567</v>
      </c>
    </row>
    <row r="11" spans="1:24" x14ac:dyDescent="0.3">
      <c r="A11" t="s">
        <v>15</v>
      </c>
      <c r="B11">
        <v>96.85</v>
      </c>
      <c r="C11">
        <v>1</v>
      </c>
      <c r="D11">
        <v>0</v>
      </c>
      <c r="E11">
        <v>3.48</v>
      </c>
      <c r="F11">
        <v>15</v>
      </c>
      <c r="G11" s="7">
        <v>1.1040000000000001</v>
      </c>
      <c r="H11" s="11">
        <v>80.3</v>
      </c>
      <c r="I11">
        <f t="shared" si="0"/>
        <v>0.64563013371646683</v>
      </c>
      <c r="J11">
        <f t="shared" si="0"/>
        <v>0.85179451506488313</v>
      </c>
      <c r="N11">
        <f>(B11-B$22)/B$48</f>
        <v>1.7768656627388375</v>
      </c>
      <c r="O11">
        <f>(C11-C$22)/C$48</f>
        <v>-0.86574937974434885</v>
      </c>
      <c r="P11">
        <f>(D11-D$22)/D$48</f>
        <v>-1.5678183415520845</v>
      </c>
      <c r="Q11">
        <f>(E11-E$22)/E$48</f>
        <v>-0.43327810303786213</v>
      </c>
      <c r="R11">
        <f>(F11-F$22)/F$48</f>
        <v>-0.77874314629650365</v>
      </c>
      <c r="S11">
        <f>(G11-G$22)/G$48</f>
        <v>-0.18781743157666592</v>
      </c>
      <c r="T11">
        <f>(H11-H$22)/H$48</f>
        <v>-0.84776124697256028</v>
      </c>
    </row>
    <row r="12" spans="1:24" x14ac:dyDescent="0.3">
      <c r="A12" t="s">
        <v>40</v>
      </c>
      <c r="B12" s="12">
        <v>98.090999999999994</v>
      </c>
      <c r="C12" s="11">
        <v>4</v>
      </c>
      <c r="D12" s="11">
        <v>2</v>
      </c>
      <c r="E12" s="11">
        <v>8.1050000000000004</v>
      </c>
      <c r="F12" s="11">
        <v>36</v>
      </c>
      <c r="G12" s="11">
        <v>1.0009999999999999</v>
      </c>
      <c r="H12" s="11">
        <v>250</v>
      </c>
      <c r="I12">
        <f t="shared" si="0"/>
        <v>-0.81890093701810796</v>
      </c>
      <c r="J12">
        <f t="shared" si="0"/>
        <v>1.9108057752995886</v>
      </c>
      <c r="N12">
        <f>(B12-B$22)/B$48</f>
        <v>1.8324212535303122</v>
      </c>
      <c r="O12">
        <f>(C12-C$22)/C$48</f>
        <v>6.1839241410310691E-2</v>
      </c>
      <c r="P12">
        <f>(D12-D$22)/D$48</f>
        <v>-0.77398626988014307</v>
      </c>
      <c r="Q12">
        <f>(E12-E$22)/E$48</f>
        <v>1.3119091179942404</v>
      </c>
      <c r="R12">
        <f>(F12-F$22)/F$48</f>
        <v>0.29362446499704237</v>
      </c>
      <c r="S12">
        <f>(G12-G$22)/G$48</f>
        <v>-0.22856989724423835</v>
      </c>
      <c r="T12">
        <f>(H12-H$22)/H$48</f>
        <v>-0.69360830427132147</v>
      </c>
    </row>
    <row r="13" spans="1:24" x14ac:dyDescent="0.3">
      <c r="A13" t="s">
        <v>31</v>
      </c>
      <c r="B13" s="7">
        <v>25.943000000000001</v>
      </c>
      <c r="C13" s="7">
        <v>5</v>
      </c>
      <c r="D13" s="7">
        <v>1</v>
      </c>
      <c r="E13" s="7">
        <v>4.5750000000000002</v>
      </c>
      <c r="F13" s="7">
        <v>13</v>
      </c>
      <c r="G13" s="7">
        <v>7.6859999999999999</v>
      </c>
      <c r="H13" s="7">
        <v>1420</v>
      </c>
      <c r="I13">
        <f t="shared" si="0"/>
        <v>1.7726783022811021</v>
      </c>
      <c r="J13">
        <f t="shared" si="0"/>
        <v>-1.0133108314124895</v>
      </c>
      <c r="N13">
        <f>(B13-B$22)/B$48</f>
        <v>-1.3974133672781619</v>
      </c>
      <c r="O13">
        <f>(C13-C$22)/C$48</f>
        <v>0.37103544846186387</v>
      </c>
      <c r="P13">
        <f>(D13-D$22)/D$48</f>
        <v>-1.1709023057161139</v>
      </c>
      <c r="Q13">
        <f>(E13-E$22)/E$48</f>
        <v>-2.0093236652964298E-2</v>
      </c>
      <c r="R13">
        <f>(F13-F$22)/F$48</f>
        <v>-0.88087339499112716</v>
      </c>
      <c r="S13">
        <f>(G13-G$22)/G$48</f>
        <v>2.4163838210831514</v>
      </c>
      <c r="T13">
        <f>(H13-H$22)/H$48</f>
        <v>0.36920220227228107</v>
      </c>
    </row>
    <row r="14" spans="1:24" x14ac:dyDescent="0.3">
      <c r="A14" t="s">
        <v>39</v>
      </c>
      <c r="B14" s="7">
        <v>93.402000000000001</v>
      </c>
      <c r="C14" s="7">
        <v>5</v>
      </c>
      <c r="D14" s="7">
        <v>3</v>
      </c>
      <c r="E14" s="7">
        <v>7.9550000000000001</v>
      </c>
      <c r="F14" s="7">
        <v>43</v>
      </c>
      <c r="G14" s="7">
        <v>0.32900000000000001</v>
      </c>
      <c r="H14" s="7">
        <v>241</v>
      </c>
      <c r="I14">
        <f t="shared" si="0"/>
        <v>-1.0743480051966561</v>
      </c>
      <c r="J14">
        <f t="shared" si="0"/>
        <v>1.9219370614844644</v>
      </c>
      <c r="N14">
        <f>(B14-B$22)/B$48</f>
        <v>1.6225097585897605</v>
      </c>
      <c r="O14">
        <f>(C14-C$22)/C$48</f>
        <v>0.37103544846186387</v>
      </c>
      <c r="P14">
        <f>(D14-D$22)/D$48</f>
        <v>-0.37707023404417228</v>
      </c>
      <c r="Q14">
        <f>(E14-E$22)/E$48</f>
        <v>1.2553084513661721</v>
      </c>
      <c r="R14">
        <f>(F14-F$22)/F$48</f>
        <v>0.65108033542822441</v>
      </c>
      <c r="S14">
        <f>(G14-G$22)/G$48</f>
        <v>-0.49445006159966176</v>
      </c>
      <c r="T14">
        <f>(H14-H$22)/H$48</f>
        <v>-0.70178376970627221</v>
      </c>
    </row>
    <row r="15" spans="1:24" x14ac:dyDescent="0.3">
      <c r="A15" t="s">
        <v>33</v>
      </c>
      <c r="B15" s="7">
        <v>39.338999999999999</v>
      </c>
      <c r="C15" s="7">
        <v>16</v>
      </c>
      <c r="D15" s="7">
        <v>2</v>
      </c>
      <c r="E15" s="7">
        <v>7.0549999999999997</v>
      </c>
      <c r="F15" s="7">
        <v>0</v>
      </c>
      <c r="G15" s="7">
        <v>0.437</v>
      </c>
      <c r="H15" s="7">
        <v>224</v>
      </c>
      <c r="I15">
        <f t="shared" si="0"/>
        <v>1.954140745184723</v>
      </c>
      <c r="J15">
        <f t="shared" si="0"/>
        <v>2.7593136908044253</v>
      </c>
      <c r="N15">
        <f>(B15-B$22)/B$48</f>
        <v>-0.7977174009263529</v>
      </c>
      <c r="O15">
        <f>(C15-C$22)/C$48</f>
        <v>3.7721937260289486</v>
      </c>
      <c r="P15">
        <f>(D15-D$22)/D$48</f>
        <v>-0.77398626988014307</v>
      </c>
      <c r="Q15">
        <f>(E15-E$22)/E$48</f>
        <v>0.91570445159776281</v>
      </c>
      <c r="R15">
        <f>(F15-F$22)/F$48</f>
        <v>-1.5447200115061794</v>
      </c>
      <c r="S15">
        <f>(G15-G$22)/G$48</f>
        <v>-0.45171932089968297</v>
      </c>
      <c r="T15">
        <f>(H15-H$22)/H$48</f>
        <v>-0.71722631552784599</v>
      </c>
    </row>
    <row r="16" spans="1:24" x14ac:dyDescent="0.3">
      <c r="A16" t="s">
        <v>35</v>
      </c>
      <c r="B16" s="7">
        <v>44.27</v>
      </c>
      <c r="C16" s="7">
        <v>1</v>
      </c>
      <c r="D16" s="7">
        <v>0</v>
      </c>
      <c r="E16" s="7">
        <v>1.514</v>
      </c>
      <c r="F16" s="7">
        <v>2</v>
      </c>
      <c r="G16" s="7">
        <v>0.23599999999999999</v>
      </c>
      <c r="H16" s="7">
        <v>26.2</v>
      </c>
      <c r="I16">
        <f t="shared" si="0"/>
        <v>2.225135723087412</v>
      </c>
      <c r="J16">
        <f t="shared" si="0"/>
        <v>-0.19228528919123272</v>
      </c>
      <c r="N16">
        <f>(B16-B$22)/B$48</f>
        <v>-0.57697234194749558</v>
      </c>
      <c r="O16">
        <f>(C16-C$22)/C$48</f>
        <v>-0.86574937974434885</v>
      </c>
      <c r="P16">
        <f>(D16-D$22)/D$48</f>
        <v>-1.5678183415520845</v>
      </c>
      <c r="Q16">
        <f>(E16-E$22)/E$48</f>
        <v>-1.1751241736430758</v>
      </c>
      <c r="R16">
        <f>(F16-F$22)/F$48</f>
        <v>-1.442589762811556</v>
      </c>
      <c r="S16">
        <f>(G16-G$22)/G$48</f>
        <v>-0.53124597720242128</v>
      </c>
      <c r="T16">
        <f>(H16-H$22)/H$48</f>
        <v>-0.89690487808709773</v>
      </c>
    </row>
    <row r="17" spans="1:20" x14ac:dyDescent="0.3">
      <c r="A17" t="s">
        <v>38</v>
      </c>
      <c r="B17" s="7">
        <v>89.614000000000004</v>
      </c>
      <c r="C17" s="7">
        <v>6</v>
      </c>
      <c r="D17" s="7">
        <v>6</v>
      </c>
      <c r="E17" s="7">
        <v>10.895</v>
      </c>
      <c r="F17" s="7">
        <v>68</v>
      </c>
      <c r="G17" s="7">
        <v>0.78</v>
      </c>
      <c r="H17" s="7">
        <v>771</v>
      </c>
      <c r="I17">
        <f t="shared" si="0"/>
        <v>-2.6879242600528639</v>
      </c>
      <c r="J17">
        <f t="shared" si="0"/>
        <v>1.9443033041896227</v>
      </c>
      <c r="N17">
        <f>(B17-B$22)/B$48</f>
        <v>1.4529331446348002</v>
      </c>
      <c r="O17">
        <f>(C17-C$22)/C$48</f>
        <v>0.68023165551341702</v>
      </c>
      <c r="P17">
        <f>(D17-D$22)/D$48</f>
        <v>0.81367787346373999</v>
      </c>
      <c r="Q17">
        <f>(E17-E$22)/E$48</f>
        <v>2.3646815172763085</v>
      </c>
      <c r="R17">
        <f>(F17-F$22)/F$48</f>
        <v>1.9277084441110173</v>
      </c>
      <c r="S17">
        <f>(G17-G$22)/G$48</f>
        <v>-0.31600965367660228</v>
      </c>
      <c r="T17">
        <f>(H17-H$22)/H$48</f>
        <v>-0.22033969409250359</v>
      </c>
    </row>
    <row r="18" spans="1:20" x14ac:dyDescent="0.3">
      <c r="A18" t="s">
        <v>36</v>
      </c>
      <c r="B18" s="7">
        <v>49.933999999999997</v>
      </c>
      <c r="C18" s="7">
        <v>5</v>
      </c>
      <c r="D18" s="7">
        <v>5</v>
      </c>
      <c r="E18" s="7">
        <v>7.98</v>
      </c>
      <c r="F18" s="7">
        <v>21</v>
      </c>
      <c r="G18" s="7">
        <v>1.1379999999999999</v>
      </c>
      <c r="H18" s="7">
        <v>331</v>
      </c>
      <c r="I18">
        <f t="shared" si="0"/>
        <v>0.2021310640273293</v>
      </c>
      <c r="J18">
        <f t="shared" si="0"/>
        <v>1.0135636605197458</v>
      </c>
      <c r="N18">
        <f>(B18-B$22)/B$48</f>
        <v>-0.32341322329889571</v>
      </c>
      <c r="O18">
        <f>(C18-C$22)/C$48</f>
        <v>0.37103544846186387</v>
      </c>
      <c r="P18">
        <f>(D18-D$22)/D$48</f>
        <v>0.41676183762776925</v>
      </c>
      <c r="Q18">
        <f>(E18-E$22)/E$48</f>
        <v>1.2647418958041836</v>
      </c>
      <c r="R18">
        <f>(F18-F$22)/F$48</f>
        <v>-0.47235240021263336</v>
      </c>
      <c r="S18">
        <f>(G18-G$22)/G$48</f>
        <v>-0.17436516135630231</v>
      </c>
      <c r="T18">
        <f>(H18-H$22)/H$48</f>
        <v>-0.6200291153567643</v>
      </c>
    </row>
    <row r="19" spans="1:20" x14ac:dyDescent="0.3">
      <c r="A19" t="s">
        <v>34</v>
      </c>
      <c r="B19" s="7">
        <v>42.247999999999998</v>
      </c>
      <c r="C19" s="7">
        <v>4</v>
      </c>
      <c r="D19" s="7">
        <v>5</v>
      </c>
      <c r="E19" s="7">
        <v>5.1879999999999997</v>
      </c>
      <c r="F19" s="7">
        <v>19</v>
      </c>
      <c r="G19" s="7">
        <v>2.218</v>
      </c>
      <c r="H19" s="7">
        <v>787</v>
      </c>
      <c r="I19">
        <f t="shared" si="0"/>
        <v>0.58175318924269981</v>
      </c>
      <c r="J19">
        <f t="shared" si="0"/>
        <v>-0.13759026762360199</v>
      </c>
      <c r="N19">
        <f>(B19-B$22)/B$48</f>
        <v>-0.66749079849895576</v>
      </c>
      <c r="O19">
        <f>(C19-C$22)/C$48</f>
        <v>6.1839241410310691E-2</v>
      </c>
      <c r="P19">
        <f>(D19-D$22)/D$48</f>
        <v>0.41676183762776925</v>
      </c>
      <c r="Q19">
        <f>(E19-E$22)/E$48</f>
        <v>0.21121482096707417</v>
      </c>
      <c r="R19">
        <f>(F19-F$22)/F$48</f>
        <v>-0.57448264890725687</v>
      </c>
      <c r="S19">
        <f>(G19-G$22)/G$48</f>
        <v>0.25294224564348544</v>
      </c>
      <c r="T19">
        <f>(H19-H$22)/H$48</f>
        <v>-0.20580553331925774</v>
      </c>
    </row>
    <row r="20" spans="1:20" x14ac:dyDescent="0.3">
      <c r="A20" t="s">
        <v>32</v>
      </c>
      <c r="B20" s="7">
        <v>38.04</v>
      </c>
      <c r="C20" s="7">
        <v>1</v>
      </c>
      <c r="D20" s="7">
        <v>4</v>
      </c>
      <c r="E20" s="7">
        <v>1.72</v>
      </c>
      <c r="F20" s="7">
        <v>34</v>
      </c>
      <c r="G20" s="7">
        <v>0.312</v>
      </c>
      <c r="H20" s="7">
        <v>586</v>
      </c>
      <c r="I20">
        <f t="shared" si="0"/>
        <v>0.54600051611620615</v>
      </c>
      <c r="J20">
        <f t="shared" si="0"/>
        <v>-0.99432451880668848</v>
      </c>
      <c r="N20">
        <f>(B20-B$22)/B$48</f>
        <v>-0.85586946574353717</v>
      </c>
      <c r="O20">
        <f>(C20-C$22)/C$48</f>
        <v>-0.86574937974434885</v>
      </c>
      <c r="P20">
        <f>(D20-D$22)/D$48</f>
        <v>1.9845801791798467E-2</v>
      </c>
      <c r="Q20">
        <f>(E20-E$22)/E$48</f>
        <v>-1.0973925914738623</v>
      </c>
      <c r="R20">
        <f>(F20-F$22)/F$48</f>
        <v>0.19149421630241895</v>
      </c>
      <c r="S20">
        <f>(G20-G$22)/G$48</f>
        <v>-0.50117619670984359</v>
      </c>
      <c r="T20">
        <f>(H20-H$22)/H$48</f>
        <v>-0.38839092803315867</v>
      </c>
    </row>
    <row r="21" spans="1:20" x14ac:dyDescent="0.3">
      <c r="A21" t="s">
        <v>37</v>
      </c>
      <c r="B21" s="7">
        <v>59.588999999999999</v>
      </c>
      <c r="C21" s="7">
        <v>2</v>
      </c>
      <c r="D21" s="7">
        <v>4</v>
      </c>
      <c r="E21" s="7">
        <v>2.87</v>
      </c>
      <c r="F21" s="7">
        <v>40</v>
      </c>
      <c r="G21" s="7">
        <v>0.30099999999999999</v>
      </c>
      <c r="H21" s="7">
        <v>2076</v>
      </c>
      <c r="I21">
        <f t="shared" si="0"/>
        <v>-0.73111649215846952</v>
      </c>
      <c r="J21">
        <f t="shared" si="0"/>
        <v>-0.85088762674203311</v>
      </c>
      <c r="N21">
        <f>(B21-B$22)/B$48</f>
        <v>0.10881016839464844</v>
      </c>
      <c r="O21">
        <f>(C21-C$22)/C$48</f>
        <v>-0.55655317269279569</v>
      </c>
      <c r="P21">
        <f>(D21-D$22)/D$48</f>
        <v>1.9845801791798467E-2</v>
      </c>
      <c r="Q21">
        <f>(E21-E$22)/E$48</f>
        <v>-0.66345414732533936</v>
      </c>
      <c r="R21">
        <f>(F21-F$22)/F$48</f>
        <v>0.49788496238628926</v>
      </c>
      <c r="S21">
        <f>(G21-G$22)/G$48</f>
        <v>-0.50552840178113778</v>
      </c>
      <c r="T21">
        <f>(H21-H$22)/H$48</f>
        <v>0.9651027939753607</v>
      </c>
    </row>
    <row r="22" spans="1:20" x14ac:dyDescent="0.3">
      <c r="A22" s="1" t="s">
        <v>16</v>
      </c>
      <c r="B22" s="2">
        <f>AVERAGE(B2:B21)</f>
        <v>57.158399999999993</v>
      </c>
      <c r="C22" s="2">
        <f t="shared" ref="C22:H22" si="1">AVERAGE(C2:C21)</f>
        <v>3.8</v>
      </c>
      <c r="D22" s="2">
        <f t="shared" si="1"/>
        <v>3.95</v>
      </c>
      <c r="E22" s="2">
        <f t="shared" si="1"/>
        <v>4.6282500000000004</v>
      </c>
      <c r="F22" s="2">
        <f t="shared" si="1"/>
        <v>30.25</v>
      </c>
      <c r="G22" s="2">
        <f t="shared" si="1"/>
        <v>1.5787</v>
      </c>
      <c r="H22" s="2">
        <f t="shared" si="1"/>
        <v>1013.5619999999999</v>
      </c>
    </row>
    <row r="23" spans="1:20" x14ac:dyDescent="0.3">
      <c r="M23" s="6" t="s">
        <v>18</v>
      </c>
      <c r="N23" s="6"/>
      <c r="O23" s="6"/>
    </row>
    <row r="24" spans="1:20" x14ac:dyDescent="0.3">
      <c r="A24" s="6" t="s">
        <v>41</v>
      </c>
      <c r="B24" s="6"/>
      <c r="N24">
        <f>B60/20</f>
        <v>0.99999999999999978</v>
      </c>
      <c r="O24">
        <f>C60/20</f>
        <v>-9.3746804701299147E-2</v>
      </c>
      <c r="P24">
        <f>D60/20</f>
        <v>-9.4471158279959819E-2</v>
      </c>
      <c r="Q24">
        <f>E60/20</f>
        <v>0.43457197341082915</v>
      </c>
      <c r="R24">
        <f>F60/20</f>
        <v>0.47822491850243248</v>
      </c>
      <c r="S24">
        <f>G60/20</f>
        <v>-0.3635452062097469</v>
      </c>
      <c r="T24">
        <f>H60/20</f>
        <v>0.10270341005782227</v>
      </c>
    </row>
    <row r="25" spans="1:20" x14ac:dyDescent="0.3">
      <c r="B25">
        <f>(B2-B$22)^2</f>
        <v>136.90404036000004</v>
      </c>
      <c r="C25">
        <f t="shared" ref="C25:H25" si="2">(C2-C$22)^2</f>
        <v>7.839999999999999</v>
      </c>
      <c r="D25">
        <f t="shared" si="2"/>
        <v>8.7025000000000006</v>
      </c>
      <c r="E25">
        <f t="shared" si="2"/>
        <v>5.7037380625000011</v>
      </c>
      <c r="F25">
        <f t="shared" si="2"/>
        <v>60.0625</v>
      </c>
      <c r="G25">
        <f t="shared" si="2"/>
        <v>1.0644048899999996</v>
      </c>
      <c r="H25">
        <f t="shared" si="2"/>
        <v>3120303.2078440003</v>
      </c>
      <c r="N25">
        <f>B61/20</f>
        <v>-9.3746804701299147E-2</v>
      </c>
      <c r="O25">
        <f>C61/20</f>
        <v>1.0000000000000002</v>
      </c>
      <c r="P25">
        <f>D61/20</f>
        <v>7.2407710351068105E-2</v>
      </c>
      <c r="Q25">
        <f>E61/20</f>
        <v>0.47725023448441489</v>
      </c>
      <c r="R25">
        <f>F61/20</f>
        <v>-0.26367868410543854</v>
      </c>
      <c r="S25">
        <f>G61/20</f>
        <v>-5.5211021173006469E-2</v>
      </c>
      <c r="T25">
        <f>H61/20</f>
        <v>-0.23846880210259824</v>
      </c>
    </row>
    <row r="26" spans="1:20" x14ac:dyDescent="0.3">
      <c r="B26">
        <f t="shared" ref="B26:H26" si="3">(B3-B$22)^2</f>
        <v>113.00540415999988</v>
      </c>
      <c r="C26">
        <f t="shared" si="3"/>
        <v>3.2399999999999993</v>
      </c>
      <c r="D26">
        <f t="shared" si="3"/>
        <v>2.4999999999999823E-3</v>
      </c>
      <c r="E26">
        <f t="shared" si="3"/>
        <v>2.1704655625000018</v>
      </c>
      <c r="F26">
        <f t="shared" si="3"/>
        <v>52.5625</v>
      </c>
      <c r="G26">
        <f t="shared" si="3"/>
        <v>1.15498009</v>
      </c>
      <c r="H26">
        <f t="shared" si="3"/>
        <v>171758.85584400009</v>
      </c>
      <c r="N26">
        <f>B62/20</f>
        <v>-9.4471158279959819E-2</v>
      </c>
      <c r="O26">
        <f>C62/20</f>
        <v>7.2407710351068105E-2</v>
      </c>
      <c r="P26">
        <f>D62/20</f>
        <v>1.0000000000000002</v>
      </c>
      <c r="Q26">
        <f>E62/20</f>
        <v>5.5185149934799713E-2</v>
      </c>
      <c r="R26">
        <f>F62/20</f>
        <v>0.42893354332640188</v>
      </c>
      <c r="S26">
        <f>G62/20</f>
        <v>4.703166848374548E-2</v>
      </c>
      <c r="T26">
        <f>H62/20</f>
        <v>0.3035719784058995</v>
      </c>
    </row>
    <row r="27" spans="1:20" x14ac:dyDescent="0.3">
      <c r="B27">
        <f t="shared" ref="B27:H27" si="4">(B4-B$22)^2</f>
        <v>2.3697523599999797</v>
      </c>
      <c r="C27">
        <f t="shared" si="4"/>
        <v>3.2399999999999993</v>
      </c>
      <c r="D27">
        <f t="shared" si="4"/>
        <v>1.1024999999999996</v>
      </c>
      <c r="E27">
        <f t="shared" si="4"/>
        <v>12.565252562499998</v>
      </c>
      <c r="F27">
        <f t="shared" si="4"/>
        <v>1350.5625</v>
      </c>
      <c r="G27">
        <f t="shared" si="4"/>
        <v>1.78142409</v>
      </c>
      <c r="H27">
        <f t="shared" si="4"/>
        <v>3295815.1318440004</v>
      </c>
      <c r="N27">
        <f>B63/20</f>
        <v>0.43457197341082915</v>
      </c>
      <c r="O27">
        <f>C63/20</f>
        <v>0.47725023448441489</v>
      </c>
      <c r="P27">
        <f>D63/20</f>
        <v>5.5185149934799713E-2</v>
      </c>
      <c r="Q27">
        <f>E63/20</f>
        <v>1</v>
      </c>
      <c r="R27">
        <f>F63/20</f>
        <v>0.37517968393993828</v>
      </c>
      <c r="S27">
        <f>G63/20</f>
        <v>-0.14132707474792058</v>
      </c>
      <c r="T27">
        <f>H63/20</f>
        <v>-0.10051115474432223</v>
      </c>
    </row>
    <row r="28" spans="1:20" x14ac:dyDescent="0.3">
      <c r="B28">
        <f t="shared" ref="B28:H28" si="5">(B5-B$22)^2</f>
        <v>226.81564815999982</v>
      </c>
      <c r="C28">
        <f t="shared" si="5"/>
        <v>0.63999999999999968</v>
      </c>
      <c r="D28">
        <f t="shared" si="5"/>
        <v>1.1024999999999996</v>
      </c>
      <c r="E28">
        <f t="shared" si="5"/>
        <v>3.0284700625000016</v>
      </c>
      <c r="F28">
        <f t="shared" si="5"/>
        <v>76.5625</v>
      </c>
      <c r="G28">
        <f t="shared" si="5"/>
        <v>0.95199049000000002</v>
      </c>
      <c r="H28">
        <f t="shared" si="5"/>
        <v>778915.68384399987</v>
      </c>
      <c r="N28">
        <f>B64/20</f>
        <v>0.47822491850243248</v>
      </c>
      <c r="O28">
        <f>C64/20</f>
        <v>-0.26367868410543854</v>
      </c>
      <c r="P28">
        <f>D64/20</f>
        <v>0.42893354332640188</v>
      </c>
      <c r="Q28">
        <f>E64/20</f>
        <v>0.37517968393993828</v>
      </c>
      <c r="R28">
        <f>F64/20</f>
        <v>1</v>
      </c>
      <c r="S28">
        <f>G64/20</f>
        <v>-9.5773331923148131E-2</v>
      </c>
      <c r="T28">
        <f>H64/20</f>
        <v>0.61364644065717011</v>
      </c>
    </row>
    <row r="29" spans="1:20" x14ac:dyDescent="0.3">
      <c r="B29">
        <f t="shared" ref="B29:H29" si="6">(B6-B$22)^2</f>
        <v>476.04257855999958</v>
      </c>
      <c r="C29">
        <f t="shared" si="6"/>
        <v>0.63999999999999968</v>
      </c>
      <c r="D29">
        <f t="shared" si="6"/>
        <v>2.4999999999999823E-3</v>
      </c>
      <c r="E29">
        <f t="shared" si="6"/>
        <v>1.6186200625000013</v>
      </c>
      <c r="F29">
        <f t="shared" si="6"/>
        <v>150.0625</v>
      </c>
      <c r="G29">
        <f t="shared" si="6"/>
        <v>1.2830092900000001</v>
      </c>
      <c r="H29">
        <f t="shared" si="6"/>
        <v>800241.17184399976</v>
      </c>
      <c r="N29">
        <f>B65/20</f>
        <v>-0.3635452062097469</v>
      </c>
      <c r="O29">
        <f>C65/20</f>
        <v>-5.5211021173006469E-2</v>
      </c>
      <c r="P29">
        <f>D65/20</f>
        <v>4.703166848374548E-2</v>
      </c>
      <c r="Q29">
        <f>E65/20</f>
        <v>-0.14132707474792058</v>
      </c>
      <c r="R29">
        <f>F65/20</f>
        <v>-9.5773331923148131E-2</v>
      </c>
      <c r="S29">
        <f>G65/20</f>
        <v>1</v>
      </c>
      <c r="T29">
        <f>H65/20</f>
        <v>0.10727392746769952</v>
      </c>
    </row>
    <row r="30" spans="1:20" x14ac:dyDescent="0.3">
      <c r="B30">
        <f t="shared" ref="B30:H30" si="7">(B7-B$22)^2</f>
        <v>453.92006915999963</v>
      </c>
      <c r="C30">
        <f t="shared" si="7"/>
        <v>3.2399999999999993</v>
      </c>
      <c r="D30">
        <f t="shared" si="7"/>
        <v>9.3024999999999984</v>
      </c>
      <c r="E30">
        <f t="shared" si="7"/>
        <v>4.5166875625000014</v>
      </c>
      <c r="F30">
        <f t="shared" si="7"/>
        <v>76.5625</v>
      </c>
      <c r="G30">
        <f t="shared" si="7"/>
        <v>70.649068090000014</v>
      </c>
      <c r="H30">
        <f t="shared" si="7"/>
        <v>487815.63984400016</v>
      </c>
      <c r="N30">
        <f>B66/20</f>
        <v>0.10270341005782227</v>
      </c>
      <c r="O30">
        <f>C66/20</f>
        <v>-0.23846880210259824</v>
      </c>
      <c r="P30">
        <f>D66/20</f>
        <v>0.3035719784058995</v>
      </c>
      <c r="Q30">
        <f>E66/20</f>
        <v>-0.10051115474432223</v>
      </c>
      <c r="R30">
        <f>F66/20</f>
        <v>0.61364644065717011</v>
      </c>
      <c r="S30">
        <f>G66/20</f>
        <v>0.10727392746769952</v>
      </c>
      <c r="T30">
        <f>H66/20</f>
        <v>1</v>
      </c>
    </row>
    <row r="31" spans="1:20" x14ac:dyDescent="0.3">
      <c r="B31">
        <f t="shared" ref="B31:H31" si="8">(B8-B$22)^2</f>
        <v>660.05831056000011</v>
      </c>
      <c r="C31">
        <f t="shared" si="8"/>
        <v>4.000000000000007E-2</v>
      </c>
      <c r="D31">
        <f t="shared" si="8"/>
        <v>25.502499999999998</v>
      </c>
      <c r="E31">
        <f t="shared" si="8"/>
        <v>1.6958550625000008</v>
      </c>
      <c r="F31">
        <f t="shared" si="8"/>
        <v>1072.5625</v>
      </c>
      <c r="G31">
        <f t="shared" si="8"/>
        <v>1.49255089</v>
      </c>
      <c r="H31">
        <f t="shared" si="8"/>
        <v>8628542.0038440004</v>
      </c>
    </row>
    <row r="32" spans="1:20" x14ac:dyDescent="0.3">
      <c r="B32">
        <f t="shared" ref="B32:H32" si="9">(B9-B$22)^2</f>
        <v>184.64461455999981</v>
      </c>
      <c r="C32">
        <f t="shared" si="9"/>
        <v>4.8400000000000007</v>
      </c>
      <c r="D32">
        <f t="shared" si="9"/>
        <v>25.502499999999998</v>
      </c>
      <c r="E32">
        <f t="shared" si="9"/>
        <v>3.3023975625000017</v>
      </c>
      <c r="F32">
        <f t="shared" si="9"/>
        <v>540.5625</v>
      </c>
      <c r="G32">
        <f t="shared" si="9"/>
        <v>0.98346889000000004</v>
      </c>
      <c r="H32">
        <f t="shared" si="9"/>
        <v>1007658.6076839998</v>
      </c>
      <c r="M32" s="1" t="s">
        <v>43</v>
      </c>
      <c r="N32" s="1"/>
      <c r="O32" s="1"/>
      <c r="P32" s="1"/>
      <c r="Q32" s="1"/>
      <c r="R32" s="1"/>
    </row>
    <row r="33" spans="1:20" x14ac:dyDescent="0.3">
      <c r="B33">
        <f t="shared" ref="B33:H33" si="10">(B10-B$22)^2</f>
        <v>4.1103507599999718</v>
      </c>
      <c r="C33">
        <f t="shared" si="10"/>
        <v>0.63999999999999968</v>
      </c>
      <c r="D33">
        <f t="shared" si="10"/>
        <v>0.9025000000000003</v>
      </c>
      <c r="E33">
        <f t="shared" si="10"/>
        <v>3.4308300625000023</v>
      </c>
      <c r="F33">
        <f t="shared" si="10"/>
        <v>105.0625</v>
      </c>
      <c r="G33">
        <f t="shared" si="10"/>
        <v>1.3954696899999994</v>
      </c>
      <c r="H33">
        <f t="shared" si="10"/>
        <v>244591.5718439999</v>
      </c>
      <c r="N33" s="7">
        <v>-0.40701053500000001</v>
      </c>
      <c r="O33" s="7">
        <v>0.364198152</v>
      </c>
      <c r="P33" s="7">
        <v>-0.39760068900000001</v>
      </c>
      <c r="Q33" s="7">
        <v>0.139780614</v>
      </c>
      <c r="R33" s="7">
        <v>0.68439459300000005</v>
      </c>
      <c r="S33" s="7">
        <v>0.127392749</v>
      </c>
      <c r="T33" s="7">
        <v>0.198626108</v>
      </c>
    </row>
    <row r="34" spans="1:20" x14ac:dyDescent="0.3">
      <c r="B34">
        <f t="shared" ref="B34:H34" si="11">(B11-B$22)^2</f>
        <v>1575.4231105600002</v>
      </c>
      <c r="C34">
        <f t="shared" si="11"/>
        <v>7.839999999999999</v>
      </c>
      <c r="D34">
        <f t="shared" si="11"/>
        <v>15.602500000000001</v>
      </c>
      <c r="E34">
        <f t="shared" si="11"/>
        <v>1.318478062500001</v>
      </c>
      <c r="F34">
        <f t="shared" si="11"/>
        <v>232.5625</v>
      </c>
      <c r="G34">
        <f t="shared" si="11"/>
        <v>0.22534008999999991</v>
      </c>
      <c r="H34">
        <f t="shared" si="11"/>
        <v>870977.96064399986</v>
      </c>
      <c r="N34" s="7">
        <v>0.114054608</v>
      </c>
      <c r="O34" s="7">
        <v>0.46794377799999998</v>
      </c>
      <c r="P34" s="7">
        <v>0.58098941500000001</v>
      </c>
      <c r="Q34" s="7">
        <v>-0.34435043599999998</v>
      </c>
      <c r="R34" s="7">
        <v>0.33440750800000002</v>
      </c>
      <c r="S34" s="7">
        <v>-0.43808883700000001</v>
      </c>
      <c r="T34" s="8">
        <v>-9.0200000000000002E-2</v>
      </c>
    </row>
    <row r="35" spans="1:20" x14ac:dyDescent="0.3">
      <c r="B35">
        <f>(B12-B$22)^2</f>
        <v>1675.47774276</v>
      </c>
      <c r="C35">
        <f t="shared" ref="C35:H35" si="12">(C12-C$22)^2</f>
        <v>4.000000000000007E-2</v>
      </c>
      <c r="D35">
        <f t="shared" si="12"/>
        <v>3.8025000000000007</v>
      </c>
      <c r="E35">
        <f t="shared" si="12"/>
        <v>12.0877905625</v>
      </c>
      <c r="F35">
        <f t="shared" si="12"/>
        <v>33.0625</v>
      </c>
      <c r="G35">
        <f t="shared" si="12"/>
        <v>0.33373729000000013</v>
      </c>
      <c r="H35">
        <f t="shared" si="12"/>
        <v>583026.92784399982</v>
      </c>
      <c r="N35" s="7">
        <v>-0.31536467299999998</v>
      </c>
      <c r="O35" s="7">
        <v>-0.22052043299999999</v>
      </c>
      <c r="P35" s="7">
        <v>0.52848117500000003</v>
      </c>
      <c r="Q35" s="7">
        <v>0.24840272499999999</v>
      </c>
      <c r="R35" s="7">
        <v>0.23881284999999999</v>
      </c>
      <c r="S35" s="7">
        <v>0.46974016499999999</v>
      </c>
      <c r="T35" s="7">
        <v>-0.48294119200000002</v>
      </c>
    </row>
    <row r="36" spans="1:20" x14ac:dyDescent="0.3">
      <c r="B36">
        <f t="shared" ref="B36:H36" si="13">(B13-B$22)^2</f>
        <v>974.40119715999947</v>
      </c>
      <c r="C36">
        <f t="shared" si="13"/>
        <v>1.4400000000000004</v>
      </c>
      <c r="D36">
        <f t="shared" si="13"/>
        <v>8.7025000000000006</v>
      </c>
      <c r="E36">
        <f t="shared" si="13"/>
        <v>2.8355625000000256E-3</v>
      </c>
      <c r="F36">
        <f t="shared" si="13"/>
        <v>297.5625</v>
      </c>
      <c r="G36">
        <f t="shared" si="13"/>
        <v>37.299113290000008</v>
      </c>
      <c r="H36">
        <f t="shared" si="13"/>
        <v>165191.84784400009</v>
      </c>
      <c r="N36" s="7">
        <v>-0.30585436599999999</v>
      </c>
      <c r="O36" s="7">
        <v>0.53963912599999997</v>
      </c>
      <c r="P36" s="7">
        <v>0.28020284899999998</v>
      </c>
      <c r="Q36" s="7">
        <v>0.421812242</v>
      </c>
      <c r="R36" s="7">
        <v>-0.50083211800000005</v>
      </c>
      <c r="S36" s="8">
        <v>8.9399999999999993E-2</v>
      </c>
      <c r="T36" s="7">
        <v>0.31619455099999999</v>
      </c>
    </row>
    <row r="37" spans="1:20" x14ac:dyDescent="0.3">
      <c r="B37">
        <f t="shared" ref="B37:H37" si="14">(B14-B$22)^2</f>
        <v>1313.5985409600005</v>
      </c>
      <c r="C37">
        <f t="shared" si="14"/>
        <v>1.4400000000000004</v>
      </c>
      <c r="D37">
        <f t="shared" si="14"/>
        <v>0.9025000000000003</v>
      </c>
      <c r="E37">
        <f t="shared" si="14"/>
        <v>11.067265562499998</v>
      </c>
      <c r="F37">
        <f t="shared" si="14"/>
        <v>162.5625</v>
      </c>
      <c r="G37">
        <f t="shared" si="14"/>
        <v>1.5617500900000001</v>
      </c>
      <c r="H37">
        <f t="shared" si="14"/>
        <v>596852.04384399985</v>
      </c>
      <c r="N37" s="7">
        <v>-0.64351366099999996</v>
      </c>
      <c r="O37" s="15">
        <v>-0.105650987</v>
      </c>
      <c r="P37" s="16">
        <v>1.3899999999999999E-2</v>
      </c>
      <c r="Q37" s="15">
        <v>-0.70880567400000005</v>
      </c>
      <c r="R37" s="15">
        <v>-0.223890164</v>
      </c>
      <c r="S37" s="15">
        <v>0.102072919</v>
      </c>
      <c r="T37" s="7">
        <v>0.10763144199999999</v>
      </c>
    </row>
    <row r="38" spans="1:20" x14ac:dyDescent="0.3">
      <c r="B38">
        <f t="shared" ref="B38:H38" si="15">(B15-B$22)^2</f>
        <v>317.5310163599998</v>
      </c>
      <c r="C38">
        <f t="shared" si="15"/>
        <v>148.83999999999997</v>
      </c>
      <c r="D38">
        <f t="shared" si="15"/>
        <v>3.8025000000000007</v>
      </c>
      <c r="E38">
        <f t="shared" si="15"/>
        <v>5.8891155624999962</v>
      </c>
      <c r="F38">
        <f t="shared" si="15"/>
        <v>915.0625</v>
      </c>
      <c r="G38">
        <f t="shared" si="15"/>
        <v>1.3034788899999998</v>
      </c>
      <c r="H38">
        <f t="shared" si="15"/>
        <v>623408.15184399986</v>
      </c>
      <c r="N38" s="7">
        <v>0.15728067200000001</v>
      </c>
      <c r="O38" s="7">
        <v>-0.35870958200000003</v>
      </c>
      <c r="P38" s="7">
        <v>0.37780615200000001</v>
      </c>
      <c r="Q38" s="8">
        <v>-1.2800000000000001E-2</v>
      </c>
      <c r="R38" s="7">
        <v>0.24430152699999999</v>
      </c>
      <c r="S38" s="7">
        <v>0.19503221600000001</v>
      </c>
      <c r="T38" s="7">
        <v>0.77843937500000004</v>
      </c>
    </row>
    <row r="39" spans="1:20" x14ac:dyDescent="0.3">
      <c r="B39">
        <f t="shared" ref="B39:H39" si="16">(B16-B$22)^2</f>
        <v>166.11085455999975</v>
      </c>
      <c r="C39">
        <f t="shared" si="16"/>
        <v>7.839999999999999</v>
      </c>
      <c r="D39">
        <f t="shared" si="16"/>
        <v>15.602500000000001</v>
      </c>
      <c r="E39">
        <f t="shared" si="16"/>
        <v>9.6985530625000003</v>
      </c>
      <c r="F39">
        <f t="shared" si="16"/>
        <v>798.0625</v>
      </c>
      <c r="G39">
        <f t="shared" si="16"/>
        <v>1.80284329</v>
      </c>
      <c r="H39">
        <f t="shared" si="16"/>
        <v>974883.71904399968</v>
      </c>
      <c r="N39" s="7">
        <v>-0.435298931</v>
      </c>
      <c r="O39" s="7">
        <v>-0.41074807800000002</v>
      </c>
      <c r="P39" s="8">
        <v>6.0199999999999997E-2</v>
      </c>
      <c r="Q39" s="7">
        <v>0.34595536799999999</v>
      </c>
      <c r="R39" s="8">
        <v>4.58E-2</v>
      </c>
      <c r="S39" s="7">
        <v>-0.71745750900000005</v>
      </c>
      <c r="T39" s="8">
        <v>4.0500000000000001E-2</v>
      </c>
    </row>
    <row r="40" spans="1:20" x14ac:dyDescent="0.3">
      <c r="B40">
        <f>(B17-B$22)^2</f>
        <v>1053.3659713600007</v>
      </c>
      <c r="C40">
        <f t="shared" ref="C40:H40" si="17">(C17-C$22)^2</f>
        <v>4.8400000000000007</v>
      </c>
      <c r="D40">
        <f t="shared" si="17"/>
        <v>4.2024999999999997</v>
      </c>
      <c r="E40">
        <f t="shared" si="17"/>
        <v>39.272155562499989</v>
      </c>
      <c r="F40">
        <f t="shared" si="17"/>
        <v>1425.0625</v>
      </c>
      <c r="G40">
        <f t="shared" si="17"/>
        <v>0.63792168999999999</v>
      </c>
      <c r="H40">
        <f t="shared" si="17"/>
        <v>58836.323843999948</v>
      </c>
    </row>
    <row r="41" spans="1:20" x14ac:dyDescent="0.3">
      <c r="B41">
        <f t="shared" ref="B41:H41" si="18">(B18-B$22)^2</f>
        <v>52.191955359999938</v>
      </c>
      <c r="C41">
        <f t="shared" si="18"/>
        <v>1.4400000000000004</v>
      </c>
      <c r="D41">
        <f t="shared" si="18"/>
        <v>1.1024999999999996</v>
      </c>
      <c r="E41">
        <f t="shared" si="18"/>
        <v>11.2342280625</v>
      </c>
      <c r="F41">
        <f t="shared" si="18"/>
        <v>85.5625</v>
      </c>
      <c r="G41">
        <f t="shared" si="18"/>
        <v>0.19421649000000007</v>
      </c>
      <c r="H41">
        <f t="shared" si="18"/>
        <v>465890.88384399988</v>
      </c>
    </row>
    <row r="42" spans="1:20" x14ac:dyDescent="0.3">
      <c r="B42">
        <f t="shared" ref="B42:H42" si="19">(B19-B$22)^2</f>
        <v>222.32002815999988</v>
      </c>
      <c r="C42">
        <f t="shared" si="19"/>
        <v>4.000000000000007E-2</v>
      </c>
      <c r="D42">
        <f t="shared" si="19"/>
        <v>1.1024999999999996</v>
      </c>
      <c r="E42">
        <f t="shared" si="19"/>
        <v>0.31332006249999922</v>
      </c>
      <c r="F42">
        <f t="shared" si="19"/>
        <v>126.5625</v>
      </c>
      <c r="G42">
        <f t="shared" si="19"/>
        <v>0.40870448999999998</v>
      </c>
      <c r="H42">
        <f t="shared" si="19"/>
        <v>51330.339843999951</v>
      </c>
    </row>
    <row r="43" spans="1:20" x14ac:dyDescent="0.3">
      <c r="B43">
        <f>(B20-B$22)^2</f>
        <v>365.51321855999976</v>
      </c>
      <c r="C43">
        <f t="shared" ref="C43:H43" si="20">(C20-C$22)^2</f>
        <v>7.839999999999999</v>
      </c>
      <c r="D43">
        <f t="shared" si="20"/>
        <v>2.4999999999999823E-3</v>
      </c>
      <c r="E43">
        <f t="shared" si="20"/>
        <v>8.4579180625000046</v>
      </c>
      <c r="F43">
        <f t="shared" si="20"/>
        <v>14.0625</v>
      </c>
      <c r="G43">
        <f t="shared" si="20"/>
        <v>1.6045288899999999</v>
      </c>
      <c r="H43">
        <f t="shared" si="20"/>
        <v>182809.26384399991</v>
      </c>
    </row>
    <row r="44" spans="1:20" x14ac:dyDescent="0.3">
      <c r="B44">
        <f t="shared" ref="B44:H44" si="21">(B21-B$22)^2</f>
        <v>5.9078163600000266</v>
      </c>
      <c r="C44">
        <f t="shared" si="21"/>
        <v>3.2399999999999993</v>
      </c>
      <c r="D44">
        <f t="shared" si="21"/>
        <v>2.4999999999999823E-3</v>
      </c>
      <c r="E44">
        <f t="shared" si="21"/>
        <v>3.0914430625000011</v>
      </c>
      <c r="F44">
        <f t="shared" si="21"/>
        <v>95.0625</v>
      </c>
      <c r="G44">
        <f t="shared" si="21"/>
        <v>1.6325172900000002</v>
      </c>
      <c r="H44">
        <f t="shared" si="21"/>
        <v>1128774.5038440002</v>
      </c>
    </row>
    <row r="46" spans="1:20" x14ac:dyDescent="0.3">
      <c r="A46" s="1" t="s">
        <v>24</v>
      </c>
      <c r="B46">
        <f>SUM(B25:B44)/20</f>
        <v>498.98561103999998</v>
      </c>
      <c r="C46">
        <f t="shared" ref="C46:H46" si="22">SUM(C25:C44)/20</f>
        <v>10.459999999999999</v>
      </c>
      <c r="D46">
        <f t="shared" si="22"/>
        <v>6.347500000000001</v>
      </c>
      <c r="E46">
        <f t="shared" si="22"/>
        <v>7.0232709875000001</v>
      </c>
      <c r="F46">
        <f t="shared" si="22"/>
        <v>383.48750000000001</v>
      </c>
      <c r="G46">
        <f t="shared" si="22"/>
        <v>6.3880259100000014</v>
      </c>
      <c r="H46">
        <f t="shared" si="22"/>
        <v>1211881.1920359998</v>
      </c>
    </row>
    <row r="48" spans="1:20" x14ac:dyDescent="0.3">
      <c r="A48" s="1" t="s">
        <v>25</v>
      </c>
      <c r="B48">
        <f>SQRT(B46)</f>
        <v>22.337985832209672</v>
      </c>
      <c r="C48">
        <f t="shared" ref="C48:H48" si="23">SQRT(C46)</f>
        <v>3.2341923257592455</v>
      </c>
      <c r="D48">
        <f t="shared" si="23"/>
        <v>2.5194245374688244</v>
      </c>
      <c r="E48">
        <f t="shared" si="23"/>
        <v>2.6501454653471384</v>
      </c>
      <c r="F48">
        <f t="shared" si="23"/>
        <v>19.582836873139705</v>
      </c>
      <c r="G48">
        <f t="shared" si="23"/>
        <v>2.5274544328236663</v>
      </c>
      <c r="H48">
        <f t="shared" si="23"/>
        <v>1100.8547551952527</v>
      </c>
    </row>
    <row r="50" spans="1:21" x14ac:dyDescent="0.3">
      <c r="A50" s="6" t="s">
        <v>27</v>
      </c>
      <c r="B50" s="6"/>
      <c r="C50" s="6"/>
    </row>
    <row r="51" spans="1:21" x14ac:dyDescent="0.3">
      <c r="B51">
        <f t="array" ref="B51:U57">TRANSPOSE(N2:T21)</f>
        <v>0.52379834457270669</v>
      </c>
      <c r="C51">
        <v>-0.47588892211901079</v>
      </c>
      <c r="D51">
        <v>-6.8914001985814502E-2</v>
      </c>
      <c r="E51">
        <v>-0.6742058175309632</v>
      </c>
      <c r="F51">
        <v>-0.97673980831967044</v>
      </c>
      <c r="G51">
        <v>-0.95377444323020522</v>
      </c>
      <c r="H51">
        <v>1.1501305530848118</v>
      </c>
      <c r="I51">
        <v>-0.60830909743019701</v>
      </c>
      <c r="J51">
        <v>-9.0760197236611939E-2</v>
      </c>
      <c r="K51">
        <v>1.7768656627388375</v>
      </c>
      <c r="L51">
        <v>1.8324212535303122</v>
      </c>
      <c r="M51">
        <v>-1.3974133672781619</v>
      </c>
      <c r="N51">
        <v>1.6225097585897605</v>
      </c>
      <c r="O51">
        <v>-0.7977174009263529</v>
      </c>
      <c r="P51">
        <v>-0.57697234194749558</v>
      </c>
      <c r="Q51">
        <v>1.4529331446348002</v>
      </c>
      <c r="R51">
        <v>-0.32341322329889571</v>
      </c>
      <c r="S51">
        <v>-0.66749079849895576</v>
      </c>
      <c r="T51">
        <v>-0.85586946574353717</v>
      </c>
      <c r="U51">
        <v>0.10881016839464844</v>
      </c>
    </row>
    <row r="52" spans="1:21" x14ac:dyDescent="0.3">
      <c r="B52">
        <v>-0.86574937974434885</v>
      </c>
      <c r="C52">
        <v>-0.55655317269279569</v>
      </c>
      <c r="D52">
        <v>-0.55655317269279569</v>
      </c>
      <c r="E52">
        <v>-0.24735696564124249</v>
      </c>
      <c r="F52">
        <v>-0.24735696564124249</v>
      </c>
      <c r="G52">
        <v>-0.55655317269279569</v>
      </c>
      <c r="H52">
        <v>6.1839241410310691E-2</v>
      </c>
      <c r="I52">
        <v>0.68023165551341702</v>
      </c>
      <c r="J52">
        <v>-0.24735696564124249</v>
      </c>
      <c r="K52">
        <v>-0.86574937974434885</v>
      </c>
      <c r="L52">
        <v>6.1839241410310691E-2</v>
      </c>
      <c r="M52">
        <v>0.37103544846186387</v>
      </c>
      <c r="N52">
        <v>0.37103544846186387</v>
      </c>
      <c r="O52">
        <v>3.7721937260289486</v>
      </c>
      <c r="P52">
        <v>-0.86574937974434885</v>
      </c>
      <c r="Q52">
        <v>0.68023165551341702</v>
      </c>
      <c r="R52">
        <v>0.37103544846186387</v>
      </c>
      <c r="S52">
        <v>6.1839241410310691E-2</v>
      </c>
      <c r="T52">
        <v>-0.86574937974434885</v>
      </c>
      <c r="U52">
        <v>-0.55655317269279569</v>
      </c>
    </row>
    <row r="53" spans="1:21" x14ac:dyDescent="0.3">
      <c r="B53">
        <v>-1.1709023057161139</v>
      </c>
      <c r="C53">
        <v>1.9845801791798467E-2</v>
      </c>
      <c r="D53">
        <v>0.41676183762776925</v>
      </c>
      <c r="E53">
        <v>0.41676183762776925</v>
      </c>
      <c r="F53">
        <v>1.9845801791798467E-2</v>
      </c>
      <c r="G53">
        <v>1.2105939092997107</v>
      </c>
      <c r="H53">
        <v>2.0044259809716523</v>
      </c>
      <c r="I53">
        <v>2.0044259809716523</v>
      </c>
      <c r="J53">
        <v>-0.37707023404417228</v>
      </c>
      <c r="K53">
        <v>-1.5678183415520845</v>
      </c>
      <c r="L53">
        <v>-0.77398626988014307</v>
      </c>
      <c r="M53">
        <v>-1.1709023057161139</v>
      </c>
      <c r="N53">
        <v>-0.37707023404417228</v>
      </c>
      <c r="O53">
        <v>-0.77398626988014307</v>
      </c>
      <c r="P53">
        <v>-1.5678183415520845</v>
      </c>
      <c r="Q53">
        <v>0.81367787346373999</v>
      </c>
      <c r="R53">
        <v>0.41676183762776925</v>
      </c>
      <c r="S53">
        <v>0.41676183762776925</v>
      </c>
      <c r="T53">
        <v>1.9845801791798467E-2</v>
      </c>
      <c r="U53">
        <v>1.9845801791798467E-2</v>
      </c>
    </row>
    <row r="54" spans="1:21" x14ac:dyDescent="0.3">
      <c r="B54">
        <v>-0.90117694716322572</v>
      </c>
      <c r="C54">
        <v>-0.55591288073200995</v>
      </c>
      <c r="D54">
        <v>1.3375680868656312</v>
      </c>
      <c r="E54">
        <v>-0.65666206732997123</v>
      </c>
      <c r="F54">
        <v>-0.48006798745039853</v>
      </c>
      <c r="G54">
        <v>-0.8019371116753462</v>
      </c>
      <c r="H54">
        <v>-0.49138812077601207</v>
      </c>
      <c r="I54">
        <v>-0.6857170761990462</v>
      </c>
      <c r="J54">
        <v>-0.69892389841226221</v>
      </c>
      <c r="K54">
        <v>-0.43327810303786213</v>
      </c>
      <c r="L54">
        <v>1.3119091179942404</v>
      </c>
      <c r="M54">
        <v>-2.0093236652964298E-2</v>
      </c>
      <c r="N54">
        <v>1.2553084513661721</v>
      </c>
      <c r="O54">
        <v>0.91570445159776281</v>
      </c>
      <c r="P54">
        <v>-1.1751241736430758</v>
      </c>
      <c r="Q54">
        <v>2.3646815172763085</v>
      </c>
      <c r="R54">
        <v>1.2647418958041836</v>
      </c>
      <c r="S54">
        <v>0.21121482096707417</v>
      </c>
      <c r="T54">
        <v>-1.0973925914738623</v>
      </c>
      <c r="U54">
        <v>-0.66345414732533936</v>
      </c>
    </row>
    <row r="55" spans="1:21" x14ac:dyDescent="0.3">
      <c r="B55">
        <v>0.39575471369166582</v>
      </c>
      <c r="C55">
        <v>-0.37022215151800997</v>
      </c>
      <c r="D55">
        <v>1.8766433197637056</v>
      </c>
      <c r="E55">
        <v>0.44681983803897751</v>
      </c>
      <c r="F55">
        <v>-0.62554777325456856</v>
      </c>
      <c r="G55">
        <v>0.44681983803897751</v>
      </c>
      <c r="H55">
        <v>1.6723828223744588</v>
      </c>
      <c r="I55">
        <v>-1.1872641410749973</v>
      </c>
      <c r="J55">
        <v>-0.52341752455994506</v>
      </c>
      <c r="K55">
        <v>-0.77874314629650365</v>
      </c>
      <c r="L55">
        <v>0.29362446499704237</v>
      </c>
      <c r="M55">
        <v>-0.88087339499112716</v>
      </c>
      <c r="N55">
        <v>0.65108033542822441</v>
      </c>
      <c r="O55">
        <v>-1.5447200115061794</v>
      </c>
      <c r="P55">
        <v>-1.442589762811556</v>
      </c>
      <c r="Q55">
        <v>1.9277084441110173</v>
      </c>
      <c r="R55">
        <v>-0.47235240021263336</v>
      </c>
      <c r="S55">
        <v>-0.57448264890725687</v>
      </c>
      <c r="T55">
        <v>0.19149421630241895</v>
      </c>
      <c r="U55">
        <v>0.49788496238628926</v>
      </c>
    </row>
    <row r="56" spans="1:21" x14ac:dyDescent="0.3">
      <c r="B56">
        <v>-0.40819727018674157</v>
      </c>
      <c r="C56">
        <v>-0.42521043546543691</v>
      </c>
      <c r="D56">
        <v>-0.52808073715057102</v>
      </c>
      <c r="E56">
        <v>-0.38604058982378969</v>
      </c>
      <c r="F56">
        <v>-0.44815842584135146</v>
      </c>
      <c r="G56">
        <v>3.3255990259771444</v>
      </c>
      <c r="H56">
        <v>-0.4833717214181858</v>
      </c>
      <c r="I56">
        <v>-0.39237106992749027</v>
      </c>
      <c r="J56">
        <v>0.46738725915634177</v>
      </c>
      <c r="K56">
        <v>-0.18781743157666592</v>
      </c>
      <c r="L56">
        <v>-0.22856989724423835</v>
      </c>
      <c r="M56">
        <v>2.4163838210831514</v>
      </c>
      <c r="N56">
        <v>-0.49445006159966176</v>
      </c>
      <c r="O56">
        <v>-0.45171932089968297</v>
      </c>
      <c r="P56">
        <v>-0.53124597720242128</v>
      </c>
      <c r="Q56">
        <v>-0.31600965367660228</v>
      </c>
      <c r="R56">
        <v>-0.17436516135630231</v>
      </c>
      <c r="S56">
        <v>0.25294224564348544</v>
      </c>
      <c r="T56">
        <v>-0.50117619670984359</v>
      </c>
      <c r="U56">
        <v>-0.50552840178113778</v>
      </c>
    </row>
    <row r="57" spans="1:21" x14ac:dyDescent="0.3">
      <c r="B57">
        <v>1.6046058679981781</v>
      </c>
      <c r="C57">
        <v>0.37646928265890395</v>
      </c>
      <c r="D57">
        <v>1.6491167353662433</v>
      </c>
      <c r="E57">
        <v>-0.8017061250223374</v>
      </c>
      <c r="F57">
        <v>-0.81260674560227186</v>
      </c>
      <c r="G57">
        <v>0.63445063638401777</v>
      </c>
      <c r="H57">
        <v>2.6683247595901083</v>
      </c>
      <c r="I57">
        <v>-0.91185689598257436</v>
      </c>
      <c r="J57">
        <v>-0.44925272627112567</v>
      </c>
      <c r="K57">
        <v>-0.84776124697256028</v>
      </c>
      <c r="L57">
        <v>-0.69360830427132147</v>
      </c>
      <c r="M57">
        <v>0.36920220227228107</v>
      </c>
      <c r="N57">
        <v>-0.70178376970627221</v>
      </c>
      <c r="O57">
        <v>-0.71722631552784599</v>
      </c>
      <c r="P57">
        <v>-0.89690487808709773</v>
      </c>
      <c r="Q57">
        <v>-0.22033969409250359</v>
      </c>
      <c r="R57">
        <v>-0.6200291153567643</v>
      </c>
      <c r="S57">
        <v>-0.20580553331925774</v>
      </c>
      <c r="T57">
        <v>-0.38839092803315867</v>
      </c>
      <c r="U57">
        <v>0.9651027939753607</v>
      </c>
    </row>
    <row r="59" spans="1:21" x14ac:dyDescent="0.3">
      <c r="A59" s="6" t="s">
        <v>28</v>
      </c>
      <c r="B59" s="6"/>
      <c r="C59" s="6"/>
      <c r="D59" s="6"/>
      <c r="M59" s="6" t="s">
        <v>44</v>
      </c>
      <c r="N59" s="6"/>
    </row>
    <row r="60" spans="1:21" x14ac:dyDescent="0.3">
      <c r="B60">
        <f t="array" ref="B60:H66">MMULT(B51:U57,N2:T21)</f>
        <v>19.999999999999996</v>
      </c>
      <c r="C60">
        <v>-1.8749360940259829</v>
      </c>
      <c r="D60">
        <v>-1.8894231655991964</v>
      </c>
      <c r="E60">
        <v>8.6914394682165828</v>
      </c>
      <c r="F60">
        <v>9.5644983700486499</v>
      </c>
      <c r="G60">
        <v>-7.2709041241949377</v>
      </c>
      <c r="H60">
        <v>2.0540682011564453</v>
      </c>
      <c r="N60">
        <f t="array" ref="N60:T66">MINVERSE(N33:T39)</f>
        <v>-0.40702370366606599</v>
      </c>
      <c r="O60">
        <v>0.11405020678058443</v>
      </c>
      <c r="P60">
        <v>-0.31536579788494334</v>
      </c>
      <c r="Q60">
        <v>-0.3058471557084303</v>
      </c>
      <c r="R60">
        <v>-0.64350911621421836</v>
      </c>
      <c r="S60">
        <v>0.15727421305920988</v>
      </c>
      <c r="T60">
        <v>-0.43530107400822038</v>
      </c>
    </row>
    <row r="61" spans="1:21" x14ac:dyDescent="0.3">
      <c r="B61">
        <v>-1.8749360940259829</v>
      </c>
      <c r="C61">
        <v>20.000000000000004</v>
      </c>
      <c r="D61">
        <v>1.4481542070213622</v>
      </c>
      <c r="E61">
        <v>9.5450046896882981</v>
      </c>
      <c r="F61">
        <v>-5.2735736821087711</v>
      </c>
      <c r="G61">
        <v>-1.1042204234601294</v>
      </c>
      <c r="H61">
        <v>-4.7693760420519649</v>
      </c>
      <c r="N61">
        <v>0.36418906855087169</v>
      </c>
      <c r="O61">
        <v>0.46793165268128462</v>
      </c>
      <c r="P61">
        <v>-0.22052234074087756</v>
      </c>
      <c r="Q61">
        <v>0.53963817497902311</v>
      </c>
      <c r="R61">
        <v>-0.10565223892342933</v>
      </c>
      <c r="S61">
        <v>-0.35873468081287824</v>
      </c>
      <c r="T61">
        <v>-0.41074793041667995</v>
      </c>
    </row>
    <row r="62" spans="1:21" x14ac:dyDescent="0.3">
      <c r="B62">
        <v>-1.8894231655991964</v>
      </c>
      <c r="C62">
        <v>1.4481542070213622</v>
      </c>
      <c r="D62">
        <v>20.000000000000004</v>
      </c>
      <c r="E62">
        <v>1.1037029986959943</v>
      </c>
      <c r="F62">
        <v>8.5786708665280376</v>
      </c>
      <c r="G62">
        <v>0.94063336967490963</v>
      </c>
      <c r="H62">
        <v>6.0714395681179898</v>
      </c>
      <c r="N62">
        <v>-0.39760567651752271</v>
      </c>
      <c r="O62">
        <v>0.58099541709541613</v>
      </c>
      <c r="P62">
        <v>0.52849402792539457</v>
      </c>
      <c r="Q62">
        <v>0.28019252856775534</v>
      </c>
      <c r="R62">
        <v>1.3867753720287467E-2</v>
      </c>
      <c r="S62">
        <v>0.37778723508052781</v>
      </c>
      <c r="T62">
        <v>6.024133889493561E-2</v>
      </c>
    </row>
    <row r="63" spans="1:21" x14ac:dyDescent="0.3">
      <c r="B63">
        <v>8.6914394682165828</v>
      </c>
      <c r="C63">
        <v>9.5450046896882981</v>
      </c>
      <c r="D63">
        <v>1.1037029986959943</v>
      </c>
      <c r="E63">
        <v>20</v>
      </c>
      <c r="F63">
        <v>7.503593678798766</v>
      </c>
      <c r="G63">
        <v>-2.8265414949584118</v>
      </c>
      <c r="H63">
        <v>-2.0102230948864448</v>
      </c>
      <c r="N63">
        <v>0.13977789355573964</v>
      </c>
      <c r="O63">
        <v>-0.34432511404865712</v>
      </c>
      <c r="P63">
        <v>0.2484178257989251</v>
      </c>
      <c r="Q63">
        <v>0.42182028083452106</v>
      </c>
      <c r="R63">
        <v>-0.70880688258279423</v>
      </c>
      <c r="S63">
        <v>-1.2780967352807275E-2</v>
      </c>
      <c r="T63">
        <v>0.34595993692685767</v>
      </c>
    </row>
    <row r="64" spans="1:21" x14ac:dyDescent="0.3">
      <c r="B64">
        <v>9.5644983700486499</v>
      </c>
      <c r="C64">
        <v>-5.2735736821087711</v>
      </c>
      <c r="D64">
        <v>8.5786708665280376</v>
      </c>
      <c r="E64">
        <v>7.503593678798766</v>
      </c>
      <c r="F64">
        <v>20</v>
      </c>
      <c r="G64">
        <v>-1.9154666384629626</v>
      </c>
      <c r="H64">
        <v>12.272928813143402</v>
      </c>
      <c r="N64">
        <v>0.68438921164691346</v>
      </c>
      <c r="O64">
        <v>0.33441464027405526</v>
      </c>
      <c r="P64">
        <v>0.23882551831753504</v>
      </c>
      <c r="Q64">
        <v>-0.50083600658210548</v>
      </c>
      <c r="R64">
        <v>-0.22389027420955873</v>
      </c>
      <c r="S64">
        <v>0.24429411887939184</v>
      </c>
      <c r="T64">
        <v>4.5837127272987138E-2</v>
      </c>
    </row>
    <row r="65" spans="2:28" x14ac:dyDescent="0.3">
      <c r="B65">
        <v>-7.2709041241949377</v>
      </c>
      <c r="C65">
        <v>-1.1042204234601294</v>
      </c>
      <c r="D65">
        <v>0.94063336967490963</v>
      </c>
      <c r="E65">
        <v>-2.8265414949584118</v>
      </c>
      <c r="F65">
        <v>-1.9154666384629626</v>
      </c>
      <c r="G65">
        <v>20</v>
      </c>
      <c r="H65">
        <v>2.1454785493539905</v>
      </c>
      <c r="N65">
        <v>0.12739083738107099</v>
      </c>
      <c r="O65">
        <v>-0.43811900874100917</v>
      </c>
      <c r="P65">
        <v>0.46970481116793616</v>
      </c>
      <c r="Q65">
        <v>8.9406884503604053E-2</v>
      </c>
      <c r="R65">
        <v>0.10208225176180923</v>
      </c>
      <c r="S65">
        <v>0.19502897792114143</v>
      </c>
      <c r="T65">
        <v>-0.71746036444944838</v>
      </c>
    </row>
    <row r="66" spans="2:28" x14ac:dyDescent="0.3">
      <c r="B66">
        <v>2.0540682011564453</v>
      </c>
      <c r="C66">
        <v>-4.7693760420519649</v>
      </c>
      <c r="D66">
        <v>6.0714395681179898</v>
      </c>
      <c r="E66">
        <v>-2.0102230948864448</v>
      </c>
      <c r="F66">
        <v>12.272928813143402</v>
      </c>
      <c r="G66">
        <v>2.1454785493539905</v>
      </c>
      <c r="H66">
        <v>20</v>
      </c>
      <c r="N66">
        <v>0.19862747962504154</v>
      </c>
      <c r="O66">
        <v>-9.0242115607549342E-2</v>
      </c>
      <c r="P66">
        <v>-0.48294587863877486</v>
      </c>
      <c r="Q66">
        <v>0.31619141476319035</v>
      </c>
      <c r="R66">
        <v>0.10763642718120985</v>
      </c>
      <c r="S66">
        <v>0.77844204721574561</v>
      </c>
      <c r="T66">
        <v>4.0496114875101276E-2</v>
      </c>
    </row>
    <row r="68" spans="2:28" x14ac:dyDescent="0.3">
      <c r="M68" s="6" t="s">
        <v>23</v>
      </c>
      <c r="N68" s="6"/>
      <c r="O68" s="6"/>
      <c r="P68" s="6"/>
      <c r="Q68" s="6"/>
      <c r="R68" s="6"/>
      <c r="S68" s="6"/>
      <c r="T68" s="6"/>
      <c r="U68" s="6"/>
      <c r="V68" s="6"/>
    </row>
    <row r="69" spans="2:28" x14ac:dyDescent="0.3">
      <c r="N69">
        <f t="array" ref="N69:T75">MMULT(N60:T66,N24:T30)</f>
        <v>-0.93046046151517525</v>
      </c>
      <c r="O69">
        <v>0.24820892904959407</v>
      </c>
      <c r="P69">
        <v>-0.68630488892891639</v>
      </c>
      <c r="Q69">
        <v>-0.66560730843578442</v>
      </c>
      <c r="R69">
        <v>-1.4004328406073627</v>
      </c>
      <c r="S69">
        <v>0.34227576148139033</v>
      </c>
      <c r="T69">
        <v>-0.94731203710061895</v>
      </c>
      <c r="V69">
        <f t="array" ref="V69:AB75">MMULT(N69:T75,N33:T39)</f>
        <v>2.1944267436367619</v>
      </c>
      <c r="W69">
        <v>-1.6281536493966187E-2</v>
      </c>
      <c r="X69">
        <v>1.7773890073919357E-2</v>
      </c>
      <c r="Y69">
        <v>-6.2465738787838565E-3</v>
      </c>
      <c r="Z69">
        <v>-3.0565349647970336E-2</v>
      </c>
      <c r="AA69">
        <v>-5.6970755040406384E-3</v>
      </c>
      <c r="AB69">
        <v>-8.8745021334084087E-3</v>
      </c>
    </row>
    <row r="70" spans="2:28" x14ac:dyDescent="0.3">
      <c r="N70">
        <v>0.61337212591221701</v>
      </c>
      <c r="O70">
        <v>0.82097993729123553</v>
      </c>
      <c r="P70">
        <v>-0.37814707235770401</v>
      </c>
      <c r="Q70">
        <v>0.96140056795898665</v>
      </c>
      <c r="R70">
        <v>-0.16469649264221617</v>
      </c>
      <c r="S70">
        <v>-0.63754975028551253</v>
      </c>
      <c r="T70">
        <v>-0.70943162971667917</v>
      </c>
      <c r="V70">
        <v>-1.6281685754170772E-2</v>
      </c>
      <c r="W70">
        <v>1.7472531964378415</v>
      </c>
      <c r="X70">
        <v>1.6779759446794766E-2</v>
      </c>
      <c r="Y70">
        <v>-5.9027364296836971E-3</v>
      </c>
      <c r="Z70">
        <v>-2.8848662773759574E-2</v>
      </c>
      <c r="AA70">
        <v>-5.3713845355043421E-3</v>
      </c>
      <c r="AB70">
        <v>-8.360584567973426E-3</v>
      </c>
    </row>
    <row r="71" spans="2:28" x14ac:dyDescent="0.3">
      <c r="N71">
        <v>-0.5047596052609159</v>
      </c>
      <c r="O71">
        <v>0.75137834124534775</v>
      </c>
      <c r="P71">
        <v>0.66559120246973202</v>
      </c>
      <c r="Q71">
        <v>0.35960587440907893</v>
      </c>
      <c r="R71">
        <v>3.123005687449186E-3</v>
      </c>
      <c r="S71">
        <v>0.48064885199299512</v>
      </c>
      <c r="T71">
        <v>6.216672011694941E-2</v>
      </c>
      <c r="V71">
        <v>1.777563131180258E-2</v>
      </c>
      <c r="W71">
        <v>1.6773085646337664E-2</v>
      </c>
      <c r="X71">
        <v>1.2751285805971271</v>
      </c>
      <c r="Y71">
        <v>8.687626745150813E-4</v>
      </c>
      <c r="Z71">
        <v>4.2326483453339146E-3</v>
      </c>
      <c r="AA71">
        <v>7.8931395216018385E-4</v>
      </c>
      <c r="AB71">
        <v>1.2411247515183503E-3</v>
      </c>
    </row>
    <row r="72" spans="2:28" x14ac:dyDescent="0.3">
      <c r="N72">
        <v>3.3108835923059618E-2</v>
      </c>
      <c r="O72">
        <v>-3.3025386413340088E-2</v>
      </c>
      <c r="P72">
        <v>3.3950853213789003E-2</v>
      </c>
      <c r="Q72">
        <v>3.3047091211607704E-2</v>
      </c>
      <c r="R72">
        <v>-7.2836120229803958E-2</v>
      </c>
      <c r="S72">
        <v>1.2480147157419713E-2</v>
      </c>
      <c r="T72">
        <v>3.9113562879566577E-2</v>
      </c>
      <c r="V72">
        <v>-6.2490071715832086E-3</v>
      </c>
      <c r="W72">
        <v>-5.8965618183898089E-3</v>
      </c>
      <c r="X72">
        <v>9.0807078799333462E-4</v>
      </c>
      <c r="Y72">
        <v>0.10337188816178745</v>
      </c>
      <c r="Z72">
        <v>2.432003753671301E-2</v>
      </c>
      <c r="AA72">
        <v>4.5254840585159592E-3</v>
      </c>
      <c r="AB72">
        <v>7.067894321050352E-3</v>
      </c>
    </row>
    <row r="73" spans="2:28" x14ac:dyDescent="0.3">
      <c r="N73">
        <v>0.22165325791503215</v>
      </c>
      <c r="O73">
        <v>8.3140686170425637E-2</v>
      </c>
      <c r="P73">
        <v>0.10011634386242546</v>
      </c>
      <c r="Q73">
        <v>-0.15377214688008503</v>
      </c>
      <c r="R73">
        <v>-6.5508602118627177E-2</v>
      </c>
      <c r="S73">
        <v>8.5398224573049505E-2</v>
      </c>
      <c r="T73">
        <v>4.8036034615755327E-2</v>
      </c>
      <c r="V73">
        <v>-3.0596772263044403E-2</v>
      </c>
      <c r="W73">
        <v>-2.88711145973767E-2</v>
      </c>
      <c r="X73">
        <v>4.241754271210289E-3</v>
      </c>
      <c r="Y73">
        <v>2.4317591189870556E-2</v>
      </c>
      <c r="Z73">
        <v>0.31815395905770721</v>
      </c>
      <c r="AA73">
        <v>6.0038629830311968E-4</v>
      </c>
      <c r="AB73">
        <v>9.2662732521475743E-4</v>
      </c>
    </row>
    <row r="74" spans="2:28" x14ac:dyDescent="0.3">
      <c r="N74">
        <v>6.7174063727813871E-2</v>
      </c>
      <c r="O74">
        <v>-0.23997453536036473</v>
      </c>
      <c r="P74">
        <v>0.26603896717811593</v>
      </c>
      <c r="Q74">
        <v>4.4444784599724819E-2</v>
      </c>
      <c r="R74">
        <v>5.4596589940501206E-2</v>
      </c>
      <c r="S74">
        <v>9.5619486580609661E-2</v>
      </c>
      <c r="T74">
        <v>-0.38273241137845893</v>
      </c>
      <c r="V74">
        <v>-5.6952213145688435E-3</v>
      </c>
      <c r="W74">
        <v>-5.3740116630867363E-3</v>
      </c>
      <c r="X74">
        <v>7.6305401951308818E-4</v>
      </c>
      <c r="Y74">
        <v>4.5264920103619821E-3</v>
      </c>
      <c r="Z74">
        <v>6.0563067541010221E-4</v>
      </c>
      <c r="AA74">
        <v>0.54144616197174211</v>
      </c>
      <c r="AB74">
        <v>-1.4630130875960006E-2</v>
      </c>
    </row>
    <row r="75" spans="2:28" x14ac:dyDescent="0.3">
      <c r="N75">
        <v>0.16275440937448155</v>
      </c>
      <c r="O75">
        <v>-7.3946457442110342E-2</v>
      </c>
      <c r="P75">
        <v>-0.39572181293108094</v>
      </c>
      <c r="Q75">
        <v>0.2590875910680483</v>
      </c>
      <c r="R75">
        <v>8.8193176010113117E-2</v>
      </c>
      <c r="S75">
        <v>0.6378496583858122</v>
      </c>
      <c r="T75">
        <v>5.3583409648116122E-2</v>
      </c>
      <c r="V75">
        <v>-8.8799758230273113E-3</v>
      </c>
      <c r="W75">
        <v>-8.3791457608267464E-3</v>
      </c>
      <c r="X75">
        <v>1.227309527785588E-3</v>
      </c>
      <c r="Y75">
        <v>7.0625161353119192E-3</v>
      </c>
      <c r="Z75">
        <v>9.3332733017360793E-4</v>
      </c>
      <c r="AA75">
        <v>-1.4635602244493888E-2</v>
      </c>
      <c r="AB75">
        <v>0.82021947013703289</v>
      </c>
    </row>
  </sheetData>
  <mergeCells count="17">
    <mergeCell ref="M68:V68"/>
    <mergeCell ref="V1:X1"/>
    <mergeCell ref="W2:X2"/>
    <mergeCell ref="W3:X3"/>
    <mergeCell ref="W4:X4"/>
    <mergeCell ref="W5:X5"/>
    <mergeCell ref="W7:X7"/>
    <mergeCell ref="W6:X6"/>
    <mergeCell ref="W8:X8"/>
    <mergeCell ref="V2:V3"/>
    <mergeCell ref="A24:B24"/>
    <mergeCell ref="A50:C50"/>
    <mergeCell ref="A59:D59"/>
    <mergeCell ref="M1:N1"/>
    <mergeCell ref="M23:O23"/>
    <mergeCell ref="M59:N59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2020-06-05T15:46:45Z</dcterms:modified>
</cp:coreProperties>
</file>