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7100" windowHeight="9030"/>
  </bookViews>
  <sheets>
    <sheet name="Overview" sheetId="3" r:id="rId1"/>
    <sheet name="Feature effects X86" sheetId="1" r:id="rId2"/>
    <sheet name="Distinct list" sheetId="4" r:id="rId3"/>
    <sheet name="color explanation" sheetId="2" r:id="rId4"/>
  </sheets>
  <definedNames>
    <definedName name="_xlnm._FilterDatabase" localSheetId="1" hidden="1">'Feature effects X86'!$A$1:$P$249</definedName>
  </definedNames>
  <calcPr calcId="145621"/>
</workbook>
</file>

<file path=xl/calcChain.xml><?xml version="1.0" encoding="utf-8"?>
<calcChain xmlns="http://schemas.openxmlformats.org/spreadsheetml/2006/main">
  <c r="C77" i="4" l="1"/>
  <c r="B78" i="4"/>
  <c r="B77" i="4"/>
  <c r="B76" i="4"/>
  <c r="N3" i="1"/>
  <c r="P3" i="1" s="1"/>
  <c r="O3" i="1"/>
  <c r="N4" i="1"/>
  <c r="P4" i="1" s="1"/>
  <c r="O4" i="1"/>
  <c r="N13" i="1"/>
  <c r="O13" i="1"/>
  <c r="N18" i="1"/>
  <c r="O18" i="1"/>
  <c r="N2" i="1"/>
  <c r="O2" i="1"/>
  <c r="N6" i="1"/>
  <c r="P6" i="1" s="1"/>
  <c r="O6" i="1"/>
  <c r="N9" i="1"/>
  <c r="O9" i="1"/>
  <c r="N12" i="1"/>
  <c r="O12" i="1"/>
  <c r="N20" i="1"/>
  <c r="P20" i="1" s="1"/>
  <c r="O20" i="1"/>
  <c r="N32" i="1"/>
  <c r="O32" i="1"/>
  <c r="N39" i="1"/>
  <c r="O39" i="1"/>
  <c r="N40" i="1"/>
  <c r="O40" i="1"/>
  <c r="N46" i="1"/>
  <c r="P46" i="1" s="1"/>
  <c r="O46" i="1"/>
  <c r="N49" i="1"/>
  <c r="O49" i="1"/>
  <c r="P49" i="1"/>
  <c r="N50" i="1"/>
  <c r="O50" i="1"/>
  <c r="N53" i="1"/>
  <c r="O53" i="1"/>
  <c r="N55" i="1"/>
  <c r="O55" i="1"/>
  <c r="P55" i="1"/>
  <c r="N56" i="1"/>
  <c r="P56" i="1" s="1"/>
  <c r="O56" i="1"/>
  <c r="N63" i="1"/>
  <c r="O63" i="1"/>
  <c r="N67" i="1"/>
  <c r="P67" i="1" s="1"/>
  <c r="O67" i="1"/>
  <c r="N72" i="1"/>
  <c r="O72" i="1"/>
  <c r="N73" i="1"/>
  <c r="P73" i="1" s="1"/>
  <c r="O73" i="1"/>
  <c r="N81" i="1"/>
  <c r="O81" i="1"/>
  <c r="N82" i="1"/>
  <c r="O82" i="1"/>
  <c r="N83" i="1"/>
  <c r="P83" i="1" s="1"/>
  <c r="O83" i="1"/>
  <c r="N84" i="1"/>
  <c r="O84" i="1"/>
  <c r="N87" i="1"/>
  <c r="O87" i="1"/>
  <c r="N88" i="1"/>
  <c r="O88" i="1"/>
  <c r="N90" i="1"/>
  <c r="P90" i="1" s="1"/>
  <c r="O90" i="1"/>
  <c r="N93" i="1"/>
  <c r="O93" i="1"/>
  <c r="P93" i="1"/>
  <c r="N94" i="1"/>
  <c r="O94" i="1"/>
  <c r="N98" i="1"/>
  <c r="O98" i="1"/>
  <c r="N105" i="1"/>
  <c r="O105" i="1"/>
  <c r="P105" i="1"/>
  <c r="N106" i="1"/>
  <c r="P106" i="1" s="1"/>
  <c r="O106" i="1"/>
  <c r="N107" i="1"/>
  <c r="O107" i="1"/>
  <c r="N108" i="1"/>
  <c r="P108" i="1" s="1"/>
  <c r="O108" i="1"/>
  <c r="N109" i="1"/>
  <c r="O109" i="1"/>
  <c r="N110" i="1"/>
  <c r="P110" i="1" s="1"/>
  <c r="O110" i="1"/>
  <c r="N112" i="1"/>
  <c r="O112" i="1"/>
  <c r="N113" i="1"/>
  <c r="O113" i="1"/>
  <c r="N114" i="1"/>
  <c r="P114" i="1" s="1"/>
  <c r="O114" i="1"/>
  <c r="N115" i="1"/>
  <c r="O115" i="1"/>
  <c r="N116" i="1"/>
  <c r="O116" i="1"/>
  <c r="N117" i="1"/>
  <c r="O117" i="1"/>
  <c r="N119" i="1"/>
  <c r="P119" i="1" s="1"/>
  <c r="O119" i="1"/>
  <c r="N124" i="1"/>
  <c r="O124" i="1"/>
  <c r="P124" i="1"/>
  <c r="N126" i="1"/>
  <c r="O126" i="1"/>
  <c r="N127" i="1"/>
  <c r="O127" i="1"/>
  <c r="N165" i="1"/>
  <c r="O165" i="1"/>
  <c r="P165" i="1"/>
  <c r="N166" i="1"/>
  <c r="P166" i="1" s="1"/>
  <c r="O166" i="1"/>
  <c r="N167" i="1"/>
  <c r="O167" i="1"/>
  <c r="N168" i="1"/>
  <c r="P168" i="1" s="1"/>
  <c r="O168" i="1"/>
  <c r="N171" i="1"/>
  <c r="O171" i="1"/>
  <c r="N172" i="1"/>
  <c r="P172" i="1" s="1"/>
  <c r="O172" i="1"/>
  <c r="N173" i="1"/>
  <c r="O173" i="1"/>
  <c r="N176" i="1"/>
  <c r="O176" i="1"/>
  <c r="N177" i="1"/>
  <c r="P177" i="1" s="1"/>
  <c r="O177" i="1"/>
  <c r="N184" i="1"/>
  <c r="O184" i="1"/>
  <c r="N185" i="1"/>
  <c r="O185" i="1"/>
  <c r="N191" i="1"/>
  <c r="O191" i="1"/>
  <c r="N192" i="1"/>
  <c r="P192" i="1" s="1"/>
  <c r="O192" i="1"/>
  <c r="N193" i="1"/>
  <c r="O193" i="1"/>
  <c r="P193" i="1"/>
  <c r="N197" i="1"/>
  <c r="O197" i="1"/>
  <c r="N198" i="1"/>
  <c r="O198" i="1"/>
  <c r="N200" i="1"/>
  <c r="O200" i="1"/>
  <c r="P200" i="1"/>
  <c r="N202" i="1"/>
  <c r="P202" i="1" s="1"/>
  <c r="O202" i="1"/>
  <c r="N204" i="1"/>
  <c r="O204" i="1"/>
  <c r="N206" i="1"/>
  <c r="P206" i="1" s="1"/>
  <c r="O206" i="1"/>
  <c r="N215" i="1"/>
  <c r="O215" i="1"/>
  <c r="N216" i="1"/>
  <c r="P216" i="1" s="1"/>
  <c r="O216" i="1"/>
  <c r="N217" i="1"/>
  <c r="O217" i="1"/>
  <c r="N218" i="1"/>
  <c r="O218" i="1"/>
  <c r="N224" i="1"/>
  <c r="P224" i="1" s="1"/>
  <c r="O224" i="1"/>
  <c r="N225" i="1"/>
  <c r="O225" i="1"/>
  <c r="N226" i="1"/>
  <c r="O226" i="1"/>
  <c r="N227" i="1"/>
  <c r="O227" i="1"/>
  <c r="N239" i="1"/>
  <c r="P239" i="1" s="1"/>
  <c r="O239" i="1"/>
  <c r="N240" i="1"/>
  <c r="O240" i="1"/>
  <c r="P240" i="1"/>
  <c r="N241" i="1"/>
  <c r="O241" i="1"/>
  <c r="N248" i="1"/>
  <c r="O248" i="1"/>
  <c r="B27" i="3"/>
  <c r="B29" i="3"/>
  <c r="B31" i="3"/>
  <c r="B32" i="3"/>
  <c r="B22" i="3"/>
  <c r="B21" i="3"/>
  <c r="B16" i="3"/>
  <c r="B15" i="3"/>
  <c r="B13" i="3"/>
  <c r="B14" i="3"/>
  <c r="B12" i="3"/>
  <c r="B3" i="3"/>
  <c r="B8" i="3"/>
  <c r="B7" i="3"/>
  <c r="B30" i="3"/>
  <c r="C30" i="3" s="1"/>
  <c r="B28" i="3"/>
  <c r="C28" i="3" s="1"/>
  <c r="B6" i="3"/>
  <c r="C6" i="3" s="1"/>
  <c r="B5" i="3"/>
  <c r="C5" i="3" s="1"/>
  <c r="B4" i="3"/>
  <c r="C4" i="3" s="1"/>
  <c r="C7" i="3"/>
  <c r="B33" i="3" l="1"/>
  <c r="C31" i="3" s="1"/>
  <c r="P217" i="1"/>
  <c r="P173" i="1"/>
  <c r="P112" i="1"/>
  <c r="P81" i="1"/>
  <c r="H28" i="3"/>
  <c r="P227" i="1"/>
  <c r="P225" i="1"/>
  <c r="P215" i="1"/>
  <c r="P191" i="1"/>
  <c r="P184" i="1"/>
  <c r="P171" i="1"/>
  <c r="P117" i="1"/>
  <c r="P115" i="1"/>
  <c r="P109" i="1"/>
  <c r="P88" i="1"/>
  <c r="P84" i="1"/>
  <c r="P72" i="1"/>
  <c r="P32" i="1"/>
  <c r="P2" i="1"/>
  <c r="P241" i="1"/>
  <c r="P197" i="1"/>
  <c r="P126" i="1"/>
  <c r="P94" i="1"/>
  <c r="P50" i="1"/>
  <c r="H29" i="3"/>
  <c r="H30" i="3" s="1"/>
  <c r="P248" i="1"/>
  <c r="P226" i="1"/>
  <c r="P218" i="1"/>
  <c r="P204" i="1"/>
  <c r="P198" i="1"/>
  <c r="P185" i="1"/>
  <c r="P176" i="1"/>
  <c r="P167" i="1"/>
  <c r="P127" i="1"/>
  <c r="P116" i="1"/>
  <c r="P113" i="1"/>
  <c r="P107" i="1"/>
  <c r="P98" i="1"/>
  <c r="P87" i="1"/>
  <c r="P82" i="1"/>
  <c r="P63" i="1"/>
  <c r="P53" i="1"/>
  <c r="P39" i="1"/>
  <c r="P12" i="1"/>
  <c r="P13" i="1"/>
  <c r="C3" i="3"/>
  <c r="C8" i="3" s="1"/>
  <c r="P40" i="1"/>
  <c r="P9" i="1"/>
  <c r="P18" i="1"/>
  <c r="C32" i="3"/>
  <c r="C27" i="3"/>
  <c r="B17" i="3"/>
  <c r="N249" i="1"/>
  <c r="C29" i="3"/>
  <c r="B23" i="3"/>
  <c r="C22" i="3" s="1"/>
  <c r="F28" i="3"/>
  <c r="F29" i="3"/>
  <c r="C33" i="3" l="1"/>
  <c r="J28" i="3"/>
  <c r="L28" i="3" s="1"/>
  <c r="J29" i="3"/>
  <c r="J30" i="3" s="1"/>
  <c r="C15" i="3"/>
  <c r="C16" i="3"/>
  <c r="C14" i="3"/>
  <c r="F30" i="3"/>
  <c r="C12" i="3"/>
  <c r="C13" i="3"/>
  <c r="C21" i="3"/>
  <c r="C23" i="3" s="1"/>
  <c r="I28" i="3" l="1"/>
  <c r="G28" i="3"/>
  <c r="L29" i="3"/>
  <c r="K28" i="3"/>
  <c r="C17" i="3"/>
  <c r="I29" i="3"/>
  <c r="K29" i="3"/>
  <c r="G29" i="3"/>
  <c r="L30" i="3"/>
  <c r="I30" i="3" s="1"/>
  <c r="K30" i="3" l="1"/>
  <c r="G30" i="3"/>
</calcChain>
</file>

<file path=xl/sharedStrings.xml><?xml version="1.0" encoding="utf-8"?>
<sst xmlns="http://schemas.openxmlformats.org/spreadsheetml/2006/main" count="2423" uniqueCount="1103">
  <si>
    <t>variable</t>
  </si>
  <si>
    <t>source locations</t>
  </si>
  <si>
    <t>header locations</t>
  </si>
  <si>
    <t>kconfig locations</t>
  </si>
  <si>
    <t>kbuild locations</t>
  </si>
  <si>
    <t>prompt</t>
  </si>
  <si>
    <t>solutions</t>
  </si>
  <si>
    <t>CONFIG_ACCESSIBILITY</t>
  </si>
  <si>
    <t>\drivers\accessibility\Kconfig:1</t>
  </si>
  <si>
    <t>\drivers\Makefile:115</t>
  </si>
  <si>
    <t>yes</t>
  </si>
  <si>
    <t>!CONFIG_A11Y_BRAILLE_CONSOLE</t>
  </si>
  <si>
    <t>CONFIG_ACPI_APEI_MEMORY_FAILURE</t>
  </si>
  <si>
    <t>\drivers\acpi\apei\ghes.c:393</t>
  </si>
  <si>
    <t>\drivers\acpi\apei\Kconfig:42</t>
  </si>
  <si>
    <t>CONFIG_ACPI CONFIG_ACPI_APEI !CONFIG_ACPI_APEI_GHES</t>
  </si>
  <si>
    <t>CONFIG_APM_DISPLAY_BLANK</t>
  </si>
  <si>
    <t>\arch\x86\kernel\apm_32.c:243, \arch\x86\kernel\apm_32.c:1115, \arch\x86\kernel\apm_32.c:1853, \arch\x86\kernel\apm_32.c:1857</t>
  </si>
  <si>
    <t>\arch\x86\Kconfig:2275</t>
  </si>
  <si>
    <t>!CONFIG_APM CONFIG_APM_MODULE !CONFIG_VT 
CONFIG_APM !CONFIG_APM_MODULE !CONFIG_VT</t>
  </si>
  <si>
    <t>CONFIG_ARCH_DMA_ADDR_T_64BIT</t>
  </si>
  <si>
    <t>\drivers\dma\sh\rcar-dmac.c:334, \drivers\dma\sh\rcar-dmac.c:392, \drivers\dma\sh\rcar-dmac.c:869, \drivers\gpu\drm\tegra\dc.c:746, \drivers\iommu\tegra-smmu.c:175, \drivers\net\ethernet\adaptec\starfire.c:139</t>
  </si>
  <si>
    <t>\include\linux\goldfish.h:20, \include\linux\types.h:151</t>
  </si>
  <si>
    <t>\arch\alpha\Kconfig:67, \arch\arc\Kconfig:469, \arch\arm\mm\Kconfig:646, \arch\arm64\Kconfig:149, \arch\ia64\Kconfig:80, \arch\mips\Kconfig:1078, \arch\powerpc\Kconfig:23, \arch\s390\Kconfig:37, \arch\tile\Kconfig:92, \arch\x86\Kconfig:1306</t>
  </si>
  <si>
    <t>no</t>
  </si>
  <si>
    <t>&lt;too much to display&gt;</t>
  </si>
  <si>
    <t>CONFIG_ARCH_HAS_ATOMIC64_DEC_IF_POSITIVE</t>
  </si>
  <si>
    <t>\lib\atomic64_test.c:140</t>
  </si>
  <si>
    <t>\lib\Kconfig:455</t>
  </si>
  <si>
    <t>!CONFIG_ATOMIC64_SELFTEST</t>
  </si>
  <si>
    <t>CONFIG_ARCH_HAS_CPU_RELAX</t>
  </si>
  <si>
    <t>\drivers\cpuidle\driver.c:180, \drivers\cpuidle\driver.c:208</t>
  </si>
  <si>
    <t>\include\linux\cpuidle.h:246</t>
  </si>
  <si>
    <t>\arch\x86\Kconfig:221</t>
  </si>
  <si>
    <t>!CONFIG_CPU_IDLE</t>
  </si>
  <si>
    <t>CONFIG_ARCH_HAVE_NMI_SAFE_CMPXCHG</t>
  </si>
  <si>
    <t>\drivers\acpi\apei\ghes.c:803, \drivers\acpi\apei\ghes.c:865, \lib\genalloc.c:23, \lib\genalloc.c:278, \lib\genalloc.c:360, \lib\llist.c:7, \mm\vmalloc.c:1502</t>
  </si>
  <si>
    <t>\include\linux\genalloc.h:23, \include\linux\llist.h:39</t>
  </si>
  <si>
    <t>\arch\Kconfig:297</t>
  </si>
  <si>
    <t>CONFIG_ARCH_WANT_GENERAL_HUGETLB</t>
  </si>
  <si>
    <t>\mm\hugetlb.c:4279, \mm\hugetlb.c:4323</t>
  </si>
  <si>
    <t>\arch\arm\Kconfig:1717, \arch\arm64\Kconfig:532, \arch\x86\Kconfig:245</t>
  </si>
  <si>
    <t>!CONFIG_HUGETLBFS</t>
  </si>
  <si>
    <t>CONFIG_ARCH_WANT_HUGE_PMD_SHARE</t>
  </si>
  <si>
    <t>\mm\hugetlb.c:4139, \mm\hugetlb.c:4266, \mm\hugetlb.c:4277</t>
  </si>
  <si>
    <t>\include\linux\hugetlb.h:99</t>
  </si>
  <si>
    <t>\arch\arm64\Kconfig:535, \arch\x86\Kconfig:242</t>
  </si>
  <si>
    <t>CONFIG_ARCH_WANT_IPC_PARSE_VERSION</t>
  </si>
  <si>
    <t>\ipc\util.c:714, \ipc\util.c:735</t>
  </si>
  <si>
    <t>\ipc\util.h:144</t>
  </si>
  <si>
    <t>\arch\Kconfig:314</t>
  </si>
  <si>
    <t>!CONFIG_SYSVIPC</t>
  </si>
  <si>
    <t>CONFIG_ARCH_WANT_OLD_COMPAT_IPC</t>
  </si>
  <si>
    <t>\ipc\compat.c:328</t>
  </si>
  <si>
    <t>\arch\Kconfig:320</t>
  </si>
  <si>
    <t>!CONFIG_SYSVIPC_COMPAT</t>
  </si>
  <si>
    <t>CONFIG_ATH5K_PCI</t>
  </si>
  <si>
    <t>\drivers\net\wireless\ath\ath5k\Kconfig:61</t>
  </si>
  <si>
    <t>\drivers\net\wireless\ath\ath5k\Makefile:21</t>
  </si>
  <si>
    <t>CONFIG_ATH_DEBUG</t>
  </si>
  <si>
    <t>\drivers\net\wireless\ath\ath9k\debug.c:84, \drivers\net\wireless\ath\ath9k\debug.c:1314</t>
  </si>
  <si>
    <t>\drivers\net\wireless\ath\ath.h:291, \drivers\net\wireless\ath\ath.h:318, \drivers\net\wireless\ath\ath.h:321</t>
  </si>
  <si>
    <t>\drivers\net\wireless\ath\Kconfig:22</t>
  </si>
  <si>
    <t>\drivers\net\wireless\ath\Makefile:19</t>
  </si>
  <si>
    <t>!CONFIG_ATH9K !CONFIG_ATH9K_MODULE !CONFIG_ATH9K_DEBUGFS !CONFIG_ATH9K_HW !CONFIG_ATH9K_HW_MODULE CONFIG_ATH_CARDS !CONFIG_ATH_CARDS_MODULE !CONFIG_ATH_COMMON !CONFIG_ATH_COMMON_MODULE CONFIG_WLAN 
!CONFIG_ATH9K !CONFIG_ATH9K_MODULE !CONFIG_ATH9K_DEBUGFS !CONFIG_ATH9K_HW !CONFIG_ATH9K_HW_MODULE !CONFIG_ATH_CARDS CONFIG_ATH_CARDS_MODULE !CONFIG_ATH_COMMON !CONFIG_ATH_COMMON_MODULE CONFIG_WLAN</t>
  </si>
  <si>
    <t>CONFIG_ATH_TRACEPOINTS</t>
  </si>
  <si>
    <t>\drivers\net\wireless\ath\trace.h:26, \drivers\net\wireless\ath\trace.h:31</t>
  </si>
  <si>
    <t>\drivers\net\wireless\ath\Kconfig:28</t>
  </si>
  <si>
    <t>\drivers\net\wireless\ath\Makefile:20</t>
  </si>
  <si>
    <t>!CONFIG_ATH_CARDS CONFIG_ATH_CARDS_MODULE !CONFIG_ATH_COMMON !CONFIG_ATH_COMMON_MODULE CONFIG_WLAN 
CONFIG_ATH_CARDS !CONFIG_ATH_CARDS_MODULE !CONFIG_ATH_COMMON !CONFIG_ATH_COMMON_MODULE CONFIG_WLAN</t>
  </si>
  <si>
    <t>CONFIG_AVR32</t>
  </si>
  <si>
    <t>\drivers\misc\atmel_tclib.c:20, \drivers\spi\spi-atmel.c:227, \drivers\tty\serial\atmel_serial.c:213, \drivers\tty\vt\keyboard.c:1218, \drivers\video\fbdev\atmel_lcdfb.c:157, \sound\atmel\ac97c.c:40</t>
  </si>
  <si>
    <t>\drivers\mmc\host\atmel-mci-regs.h:138, \drivers\mmc\host\atmel-mci-regs.h:151, \drivers\usb\gadget\udc\atmel_usba_udc.h:46, \drivers\usb\gadget\udc\atmel_usba_udc.h:194</t>
  </si>
  <si>
    <t>\arch\avr32\Kconfig:1</t>
  </si>
  <si>
    <t>Too big find solutions to</t>
  </si>
  <si>
    <t>CONFIG_BCMA_BLOCKIO</t>
  </si>
  <si>
    <t>\drivers\bcma\host_pci.c:81, \drivers\bcma\host_pci.c:152, \drivers\bcma\host_soc.c:49, \drivers\bcma\host_soc.c:136, \drivers\bcma\host_soc.c:160</t>
  </si>
  <si>
    <t>\include\linux\bcma\bcma.h:48, \include\linux\bcma\bcma.h:390</t>
  </si>
  <si>
    <t>\drivers\bcma\Kconfig:17</t>
  </si>
  <si>
    <t>!CONFIG_BCMA CONFIG_BCMA_MODULE !CONFIG_BCMA_HOST_PCI !CONFIG_BCMA_HOST_SOC 
CONFIG_BCMA !CONFIG_BCMA_MODULE !CONFIG_BCMA_HOST_PCI !CONFIG_BCMA_HOST_SOC</t>
  </si>
  <si>
    <t>CONFIG_BLK_DEV_IDE_SATA</t>
  </si>
  <si>
    <t>\drivers\ide\amd74xx.c:300, \drivers\ide\amd74xx.c:305, \drivers\ide\ide-pci-generic.c:162, \drivers\ide\piix.c:438, \drivers\ide\siimage.c:56, \drivers\ide\siimage.c:812</t>
  </si>
  <si>
    <t>\drivers\ide\Kconfig:47</t>
  </si>
  <si>
    <t>!CONFIG_BLK_DEV_AMD74XX !CONFIG_BLK_DEV_AMD74XX_MODULE !CONFIG_BLK_DEV_GENERIC !CONFIG_BLK_DEV_GENERIC_MODULE !CONFIG_BLK_DEV_PIIX !CONFIG_BLK_DEV_PIIX_MODULE !CONFIG_BLK_DEV_SIIMAGE !CONFIG_BLK_DEV_SIIMAGE_MODULE !CONFIG_IDE CONFIG_IDE_MODULE 
!CONFIG_BLK_DEV_AMD74XX !CONFIG_BLK_DEV_AMD74XX_MODULE !CONFIG_BLK_DEV_GENERIC !CONFIG_BLK_DEV_GENERIC_MODULE !CONFIG_BLK_DEV_PIIX !CONFIG_BLK_DEV_PIIX_MODULE !CONFIG_BLK_DEV_SIIMAGE !CONFIG_BLK_DEV_SIIMAGE_MODULE CONFIG_IDE !CONFIG_IDE_MODULE</t>
  </si>
  <si>
    <t>CONFIG_BUG</t>
  </si>
  <si>
    <t>\arch\avr32\kernel\traps.c:172, \arch\avr32\kernel\traps.c:193, \arch\blackfin\kernel\trace.c:591, \arch\blackfin\kernel\traps.c:192, \arch\blackfin\kernel\traps.c:565, \arch\cris\arch-v32\kernel\irq.c:497, \arch\cris\arch-v32\kernel\traps.c:131, \arch\powerpc\kernel\asm-offsets.c:428, \arch\powerpc\kernel\entry_64.S:130, \arch\powerpc\kernel\entry_64.S:1036, \arch\powerpc\xmon\xmon.c:1464, \arch\powerpc\xmon\xmon.c:1485, \drivers\usb\wusbcore\wa-rpipe.c:425, \drivers\usb\wusbcore\wa-rpipe.c:426, \drivers\usb\wusbcore\wa-rpipe.c:448, \lib\bug.c:6, \lib\bug.c:12, \lib\bug.c:20, \net\core\dev.c:2575, \net\wimax\id-table.c:129, \net\wimax\id-table.c:135</t>
  </si>
  <si>
    <t>\arch\alpha\include\asm\bug.h:6, \arch\arm\include\asm\bug.h:8, \arch\arm\include\asm\bug.h:60, \arch\avr32\include\asm\bug.h:11, \arch\avr32\include\asm\bug.h:69, \arch\blackfin\include\asm\bug.h:10, \arch\cris\include\arch-v10\arch\bug.h:6, \arch\cris\include\arch-v32\arch\bug.h:6, \arch\frv\include\asm\bug.h:16, \arch\frv\include\asm\bug.h:50, \arch\ia64\include\asm\bug.h:4, \arch\m68k\include\asm\bug.h:5, \arch\mips\include\asm\bug.h:7, \arch\mn10300\include\asm\bug.h:14, \arch\mn10300\include\asm\bug.h:33, \arch\parisc\include\asm\bug.h:11, \arch\powerpc\include\asm\bug.h:15, \arch\powerpc\include\asm\bug.h:125, \arch\s390\include\asm\bug.h:6, \arch\s390\include\asm\bug.h:67, \arch\sparc\include\asm\bug.h:4, \include\asm-generic\bug.h:15, \include\asm-generic\bug.h:139, \include\linux\netdevice.h:3653</t>
  </si>
  <si>
    <t>\init\Kconfig:1459</t>
  </si>
  <si>
    <t>CONFIG_CHROME_PLATFORMS</t>
  </si>
  <si>
    <t>\drivers\platform\chrome\Kconfig:5</t>
  </si>
  <si>
    <t>\drivers\platform\Makefile:9</t>
  </si>
  <si>
    <t>!CONFIG_CHROMEOS_LAPTOP !CONFIG_CHROMEOS_LAPTOP_MODULE !CONFIG_CHROMEOS_PSTORE !CONFIG_CHROMEOS_PSTORE_MODULE !CONFIG_CROS_EC_CHARDEV !CONFIG_CROS_EC_CHARDEV_MODULE !CONFIG_CROS_EC_LPC !CONFIG_CROS_EC_LPC_MODULE !CONFIG_CROS_EC_PROTO</t>
  </si>
  <si>
    <t>CONFIG_COMMON_CLK_HI6220</t>
  </si>
  <si>
    <t>\drivers\clk\hisilicon\Kconfig:1</t>
  </si>
  <si>
    <t>\drivers\clk\hisilicon\Makefile:10</t>
  </si>
  <si>
    <t>!CONFIG_ARCH_HISI</t>
  </si>
  <si>
    <t>CONFIG_COMMON_CLK_VERSATILE</t>
  </si>
  <si>
    <t>\drivers\clk\versatile\Kconfig:1</t>
  </si>
  <si>
    <t>\drivers\clk\Makefile:80</t>
  </si>
  <si>
    <t>!CONFIG_ARCH_REALVIEW !CONFIG_CLK_SP810 !CONFIG_CLK_VEXPRESS_OSC !CONFIG_ICST !CONFIG_INTEGRATOR_IMPD1</t>
  </si>
  <si>
    <t>CONFIG_CPU_FREQ_DEFAULT_GOV_PERFORMANCE</t>
  </si>
  <si>
    <t>\drivers\cpufreq\intel_pstate.c:186</t>
  </si>
  <si>
    <t>\include\linux\cpufreq.h:476</t>
  </si>
  <si>
    <t>\drivers\cpufreq\Kconfig:57</t>
  </si>
  <si>
    <t>CONFIG_CPU_FREQ !CONFIG_X86_INTEL_PSTATE</t>
  </si>
  <si>
    <t>CONFIG_CRYPTO_CAMELLIA_AESNI_AVX2_X86_64</t>
  </si>
  <si>
    <t>\crypto\Kconfig:1051</t>
  </si>
  <si>
    <t>\arch\x86\crypto\Makefile:50</t>
  </si>
  <si>
    <t>!CONFIG_CRYPTO_CAMELLIA_AESNI_AVX2_X86_64_MODULE !CONFIG_avx2_supported</t>
  </si>
  <si>
    <t>CONFIG_CRYPTO_CAMELLIA_AESNI_AVX2_X86_64_MODULE</t>
  </si>
  <si>
    <t>!CONFIG_CRYPTO_CAMELLIA_AESNI_AVX2_X86_64 !CONFIG_avx2_supported</t>
  </si>
  <si>
    <t>CONFIG_CRYPTO_CAMELLIA_AESNI_AVX_X86_64</t>
  </si>
  <si>
    <t>\crypto\Kconfig:1029</t>
  </si>
  <si>
    <t>\arch\x86\crypto\Makefile:40</t>
  </si>
  <si>
    <t>!CONFIG_CRYPTO_CAMELLIA_AESNI_AVX_X86_64_MODULE !CONFIG_avx_supported</t>
  </si>
  <si>
    <t>CONFIG_CRYPTO_CAMELLIA_AESNI_AVX_X86_64_MODULE</t>
  </si>
  <si>
    <t>!CONFIG_CRYPTO_CAMELLIA_AESNI_AVX_X86_64 !CONFIG_avx_supported</t>
  </si>
  <si>
    <t>CONFIG_CRYPTO_CAST5_AVX_X86_64</t>
  </si>
  <si>
    <t>\crypto\Kconfig:1104</t>
  </si>
  <si>
    <t>\arch\x86\crypto\Makefile:42</t>
  </si>
  <si>
    <t>!CONFIG_CRYPTO_CAST5_AVX_X86_64_MODULE !CONFIG_avx_supported</t>
  </si>
  <si>
    <t>CONFIG_CRYPTO_CAST5_AVX_X86_64_MODULE</t>
  </si>
  <si>
    <t>!CONFIG_CRYPTO_CAST5_AVX_X86_64 !CONFIG_avx_supported</t>
  </si>
  <si>
    <t>CONFIG_CRYPTO_CAST6_AVX_X86_64</t>
  </si>
  <si>
    <t>\crypto\Kconfig:1127</t>
  </si>
  <si>
    <t>\arch\x86\crypto\Makefile:43</t>
  </si>
  <si>
    <t>!CONFIG_CRYPTO_CAST6_AVX_X86_64_MODULE !CONFIG_avx_supported</t>
  </si>
  <si>
    <t>CONFIG_CRYPTO_CAST6_AVX_X86_64_MODULE</t>
  </si>
  <si>
    <t>!CONFIG_CRYPTO_CAST6_AVX_X86_64 !CONFIG_avx_supported</t>
  </si>
  <si>
    <t>CONFIG_CRYPTO_DEV_CCP</t>
  </si>
  <si>
    <t>\drivers\crypto\Kconfig:419</t>
  </si>
  <si>
    <t>\drivers\crypto\Makefile:5</t>
  </si>
  <si>
    <t>CONFIG_CRYPTO_SERPENT_AVX2_X86_64</t>
  </si>
  <si>
    <t>\crypto\Kconfig:1352</t>
  </si>
  <si>
    <t>\arch\x86\crypto\Makefile:51</t>
  </si>
  <si>
    <t>!CONFIG_CRYPTO_SERPENT_AVX2_X86_64_MODULE !CONFIG_avx2_supported</t>
  </si>
  <si>
    <t>CONFIG_CRYPTO_SERPENT_AVX2_X86_64_MODULE</t>
  </si>
  <si>
    <t>!CONFIG_CRYPTO_SERPENT_AVX2_X86_64 !CONFIG_avx2_supported</t>
  </si>
  <si>
    <t>CONFIG_CRYPTO_SERPENT_AVX_X86_64</t>
  </si>
  <si>
    <t>\crypto\Kconfig:1330</t>
  </si>
  <si>
    <t>\arch\x86\crypto\Makefile:45</t>
  </si>
  <si>
    <t>!CONFIG_CRYPTO_SERPENT_AVX_X86_64_MODULE !CONFIG_avx_supported</t>
  </si>
  <si>
    <t>CONFIG_CRYPTO_SERPENT_AVX_X86_64_MODULE</t>
  </si>
  <si>
    <t>!CONFIG_CRYPTO_SERPENT_AVX_X86_64 !CONFIG_avx_supported</t>
  </si>
  <si>
    <t>CONFIG_CRYPTO_TWOFISH_AVX_X86_64</t>
  </si>
  <si>
    <t>\crypto\Kconfig:1468</t>
  </si>
  <si>
    <t>\arch\x86\crypto\Makefile:44</t>
  </si>
  <si>
    <t>!CONFIG_CRYPTO_TWOFISH_AVX_X86_64_MODULE !CONFIG_avx_supported</t>
  </si>
  <si>
    <t>CONFIG_CRYPTO_TWOFISH_AVX_X86_64_MODULE</t>
  </si>
  <si>
    <t>!CONFIG_CRYPTO_TWOFISH_AVX_X86_64 !CONFIG_avx_supported</t>
  </si>
  <si>
    <t>CONFIG_DEBUG_BLK_CGROUP</t>
  </si>
  <si>
    <t>\block\cfq-iosched.c:190, \block\cfq-iosched.c:210, \block\cfq-iosched.c:456, \block\cfq-iosched.c:586, \block\cfq-iosched.c:596, \block\cfq-iosched.c:674, \block\cfq-iosched.c:710, \block\cfq-iosched.c:729, \block\cfq-iosched.c:1535, \block\cfq-iosched.c:1555, \block\cfq-iosched.c:1958, \block\cfq-iosched.c:1982, \block\cfq-iosched.c:2105, \block\cfq-iosched.c:2135</t>
  </si>
  <si>
    <t>\init\Kconfig:1141</t>
  </si>
  <si>
    <t>CONFIG_DEBUG_OBJECTS_PERCPU_COUNTER</t>
  </si>
  <si>
    <t>\lib\percpu_counter.c:18, \lib\percpu_counter.c:53, \lib\percpu_counter.c:58</t>
  </si>
  <si>
    <t>\lib\Kconfig.debug:440</t>
  </si>
  <si>
    <t>!CONFIG_SMP</t>
  </si>
  <si>
    <t>CONFIG_DEBUG_PER_CPU_MAPS</t>
  </si>
  <si>
    <t>\arch\x86\mm\numa.c:91, \arch\x86\mm\numa.c:113, \arch\x86\mm\numa.c:757, \arch\x86\mm\numa.c:771, \arch\x86\mm\numa.c:869, \arch\x86\mm\numa_emulation.c:446, \arch\x86\mm\numa_emulation.c:472, \arch\x86\mm\numa_emulation.c:502, \lib\cpumask.c:65</t>
  </si>
  <si>
    <t>\arch\x86\include\asm\numa.h:72, \arch\x86\include\asm\topology.h:53, \arch\x86\include\asm\topology.h:62, \arch\x86\include\asm\topology.h:70, \arch\x86\include\asm\topology.h:75, \include\linux\cpumask.h:116, \include\linux\cpumask.h:118</t>
  </si>
  <si>
    <t>\lib\Kconfig.debug:634</t>
  </si>
  <si>
    <t>!CONFIG_CPUMASK_OFFSTACK !CONFIG_NUMA !CONFIG_NUMA_EMU CONFIG_SMP</t>
  </si>
  <si>
    <t>CONFIG_DEBUG_STACKOVERFLOW</t>
  </si>
  <si>
    <t>\arch\blackfin\kernel\irqchip.c:50, \arch\m32r\kernel\irq.c:35, \arch\metag\kernel\irq.c:54, \arch\mips\kernel\irq.c:60, \arch\parisc\kernel\irq.c:165, \arch\parisc\kernel\irq.c:401, \arch\powerpc\kernel\irq.c:465, \arch\tile\kernel\irq.c:105, \arch\tile\kernel\messaging.c:57, \arch\x86\kernel\irq_32.c:24, \arch\x86\kernel\irq_64.c:34, \arch\xtensa\kernel\irq.c:42, \kernel\sysctl.c:947</t>
  </si>
  <si>
    <t>\lib\Kconfig.debug:655</t>
  </si>
  <si>
    <t>!CONFIG_SYSCTL CONFIG_X86</t>
  </si>
  <si>
    <t>CONFIG_DEBUG_TLBFLUSH</t>
  </si>
  <si>
    <t>\mm\vmstat.c:856, \mm\vmstat.c:863</t>
  </si>
  <si>
    <t>\include\linux\vmstat.h:90, \include\linux\vm_event_item.h:82, \include\linux\vm_event_item.h:89</t>
  </si>
  <si>
    <t>\arch\x86\Kconfig.debug:169</t>
  </si>
  <si>
    <t>CONFIG_DEBUG_VM_VMACACHE</t>
  </si>
  <si>
    <t>\mm\vmstat.c:865</t>
  </si>
  <si>
    <t>\include\linux\vmstat.h:98, \include\linux\vm_event_item.h:90</t>
  </si>
  <si>
    <t>\lib\Kconfig.debug:565</t>
  </si>
  <si>
    <t>CONFIG_DM_DEBUG</t>
  </si>
  <si>
    <t>\drivers\md\dm-snap.c:1323, \drivers\md\dm-snap.c:1355</t>
  </si>
  <si>
    <t>\include\linux\device-mapper.h:527</t>
  </si>
  <si>
    <t>\drivers\md\Kconfig:227</t>
  </si>
  <si>
    <t>!CONFIG_DM_SNAPSHOT !CONFIG_DM_SNAPSHOT_MODULE CONFIG_MD</t>
  </si>
  <si>
    <t>CONFIG_DPM_WATCHDOG</t>
  </si>
  <si>
    <t>\drivers\base\power\main.c:398</t>
  </si>
  <si>
    <t>\kernel\power\Kconfig:187</t>
  </si>
  <si>
    <t>!CONFIG_PM_SLEEP</t>
  </si>
  <si>
    <t>CONFIG_DVB_AU8522</t>
  </si>
  <si>
    <t>\drivers\media\dvb-frontends\au8522.h:75</t>
  </si>
  <si>
    <t>\drivers\media\dvb-frontends\Kconfig:621</t>
  </si>
  <si>
    <t>\drivers\media\dvb-frontends\Makefile:73</t>
  </si>
  <si>
    <t>!CONFIG_DVB_AU8522_MODULE !CONFIG_DVB_CORE !CONFIG_DVB_CORE_MODULE</t>
  </si>
  <si>
    <t>CONFIG_DVB_AU8522_MODULE</t>
  </si>
  <si>
    <t>!CONFIG_DVB_AU8522 !CONFIG_DVB_CORE !CONFIG_DVB_CORE_MODULE</t>
  </si>
  <si>
    <t>CONFIG_DVB_AU8522_V4L</t>
  </si>
  <si>
    <t>\drivers\media\dvb-frontends\Kconfig:634</t>
  </si>
  <si>
    <t>\drivers\media\dvb-frontends\Makefile:75</t>
  </si>
  <si>
    <t>CONFIG_DVB_AU8522_V4L_MODULE</t>
  </si>
  <si>
    <t>CONFIG_DVB_DUMMY_FE</t>
  </si>
  <si>
    <t>\drivers\media\dvb-frontends\dvb_dummy_fe.h:29, \drivers\media\dvb-frontends\dvb_dummy_fe.h:49</t>
  </si>
  <si>
    <t>\drivers\media\dvb-frontends\Kconfig:850</t>
  </si>
  <si>
    <t>\drivers\media\dvb-frontends\Makefile:83</t>
  </si>
  <si>
    <t>!CONFIG_DVB_CORE !CONFIG_DVB_CORE_MODULE !CONFIG_DVB_DUMMY_FE_MODULE</t>
  </si>
  <si>
    <t>CONFIG_DVB_DUMMY_FE_MODULE</t>
  </si>
  <si>
    <t>!CONFIG_DVB_CORE !CONFIG_DVB_CORE_MODULE !CONFIG_DVB_DUMMY_FE</t>
  </si>
  <si>
    <t>CONFIG_EDAC_ATOMIC_SCRUB</t>
  </si>
  <si>
    <t>\drivers\edac\edac_mc.c:37</t>
  </si>
  <si>
    <t>\drivers\edac\Kconfig:6</t>
  </si>
  <si>
    <t>CONFIG_EDAC_DEBUG</t>
  </si>
  <si>
    <t>\drivers\edac\altera_edac.c:189, \drivers\edac\amd64_edac.c:2772, \drivers\edac\cpc925_edac.c:464, \drivers\edac\edac_device.c:40, \drivers\edac\edac_device.c:51, \drivers\edac\edac_device.c:501, \drivers\edac\edac_mc.c:76, \drivers\edac\edac_mc.c:131, \drivers\edac\edac_mc.c:740, \drivers\edac\edac_mc_sysfs.c:926, \drivers\edac\edac_mc_sysfs.c:978, \drivers\edac\edac_module.c:20, \drivers\edac\i7300_edac.c:686, \drivers\edac\xgene_edac.c:176, \drivers\edac\xgene_edac.c:880, \drivers\edac\xgene_edac.c:1184</t>
  </si>
  <si>
    <t>\drivers\edac\amd64_edac.h:403, \drivers\edac\edac_core.h:71, \drivers\edac\edac_core.h:81, \drivers\edac\edac_core.h:90, \drivers\edac\edac_module.h:66</t>
  </si>
  <si>
    <t>\drivers\edac\Kconfig:44</t>
  </si>
  <si>
    <t>\drivers\edac\Makefile:15, \drivers\edac\Makefile:47</t>
  </si>
  <si>
    <t>CONFIG_EDAC !CONFIG_EDAC_AMD64 !CONFIG_EDAC_AMD64_MODULE !CONFIG_EDAC_CPC925 !CONFIG_EDAC_CPC925_MODULE !CONFIG_EDAC_I7300 !CONFIG_EDAC_I7300_MODULE !CONFIG_EDAC_MM_EDAC !CONFIG_EDAC_MM_EDAC_MODULE</t>
  </si>
  <si>
    <t>CONFIG_EDAC_LEGACY_SYSFS</t>
  </si>
  <si>
    <t>\drivers\edac\edac_mc_sysfs.c:140, \drivers\edac\edac_mc_sysfs.c:944, \drivers\edac\edac_mc_sysfs.c:981</t>
  </si>
  <si>
    <t>\drivers\edac\Kconfig:36</t>
  </si>
  <si>
    <t>CONFIG_EDAC !CONFIG_EDAC_MM_EDAC !CONFIG_EDAC_MM_EDAC_MODULE</t>
  </si>
  <si>
    <t>CONFIG_EXPERT</t>
  </si>
  <si>
    <t>\drivers\gpu\drm\drm_fb_helper.c:2178</t>
  </si>
  <si>
    <t>\init\Kconfig:1355</t>
  </si>
  <si>
    <t>CONFIG_FB_DEFERRED_IO</t>
  </si>
  <si>
    <t>\drivers\video\fbdev\core\fbmem.c:1468, \drivers\video\fbdev\core\fbmem.c:1509</t>
  </si>
  <si>
    <t>\include\linux\fb.h:211, \include\linux\fb.h:474</t>
  </si>
  <si>
    <t>\drivers\video\fbdev\Kconfig:166</t>
  </si>
  <si>
    <t>\drivers\video\fbdev\core\Makefile:6</t>
  </si>
  <si>
    <t>!CONFIG_FB !CONFIG_FB_MODULE</t>
  </si>
  <si>
    <t>CONFIG_FB_TILEBLITTING</t>
  </si>
  <si>
    <t>\drivers\video\console\fbcon.c:648</t>
  </si>
  <si>
    <t>\drivers\video\console\fbcon.h:217, \include\linux\fb.h:310, \include\linux\fb.h:385, \include\linux\fb.h:483</t>
  </si>
  <si>
    <t>\drivers\video\fbdev\Kconfig:206</t>
  </si>
  <si>
    <t>\drivers\video\console\Makefile:11</t>
  </si>
  <si>
    <t>CONFIG_FIX_EARLYCON_MEM</t>
  </si>
  <si>
    <t>\arch\arm\kernel\setup.c:959, \drivers\tty\serial\earlycon.c:24, \drivers\tty\serial\earlycon.c:50</t>
  </si>
  <si>
    <t>\arch\arm\Kconfig:193, \arch\arm64\Kconfig:170, \arch\x86\Kconfig:289</t>
  </si>
  <si>
    <t>!CONFIG_SERIAL_EARLYCON</t>
  </si>
  <si>
    <t>CONFIG_FLATMEM</t>
  </si>
  <si>
    <t>\arch\ia64\mm\init.c:574, \arch\ia64\mm\init.c:623, \arch\metag\kernel\metag_ksyms.c:14, \arch\powerpc\mm\init_64.c:453, \arch\powerpc\mm\init_64.c:462, \arch\sh\kernel\sh_ksyms_32.c:23, \arch\tile\kernel\setup.c:399, \arch\tile\mm\init.c:778, \arch\tile\mm\init.c:790, \arch\x86\mm\init_32.c:672, \arch\x86\mm\init_32.c:743, \arch\x86\xen\mmu.c:1617, \arch\x86\xen\mmu.c:1627, \mm\page_alloc.c:5305</t>
  </si>
  <si>
    <t>\arch\ia64\include\asm\page.h:115, \arch\metag\include\asm\page.h:112, \arch\mips\include\asm\page.h:197, \arch\powerpc\include\asm\page.h:127, \arch\sh\include\asm\page.h:179, \arch\tile\include\asm\page.h:312, \arch\tile\include\asm\pgtable.h:350, \arch\tile\include\asm\pgtable.h:352, \arch\x86\include\asm\page_32.h:17, \arch\x86\include\asm\page_32.h:19, \arch\x86\include\asm\page_64.h:33, \arch\x86\include\asm\pgtable_32.h:72, \include\asm-generic\memory_model.h:6, \include\asm-generic\memory_model.h:28, \include\asm-generic\memory_model.h:70, \include\linux\mmzone.h:992</t>
  </si>
  <si>
    <t>\mm\Kconfig:72</t>
  </si>
  <si>
    <t>\arch\ia64\mm\Makefile:11</t>
  </si>
  <si>
    <t>CONFIG_FLAT_NODE_MEM_MAP CONFIG_HAVE_MEMBLOCK_NODE_MAP !CONFIG_NEED_MULTIPLE_NODES !CONFIG_XEN</t>
  </si>
  <si>
    <t>CONFIG_FUSION_LOGGING</t>
  </si>
  <si>
    <t>\drivers\message\fusion\mptbase.c:7246, \drivers\message\fusion\mptbase.c:7723, \drivers\message\fusion\mptscsih.c:424, \drivers\message\fusion\mptscsih.c:1002</t>
  </si>
  <si>
    <t>\drivers\message\fusion\mptbase.h:609, \drivers\message\fusion\mptdebug.h:31, \drivers\message\fusion\mptdebug.h:64, \drivers\message\fusion\mptdebug.h:67, \drivers\message\fusion\mptdebug.h:146, \drivers\message\fusion\mptdebug.h:289</t>
  </si>
  <si>
    <t>\drivers\message\fusion\Kconfig:110</t>
  </si>
  <si>
    <t>\drivers\message\fusion\Makefile:4</t>
  </si>
  <si>
    <t>CONFIG_FUSION !CONFIG_FUSION_FC !CONFIG_FUSION_FC_MODULE !CONFIG_FUSION_SAS !CONFIG_FUSION_SAS_MODULE !CONFIG_FUSION_SPI !CONFIG_FUSION_SPI_MODULE</t>
  </si>
  <si>
    <t>CONFIG_GENERIC_SMP_IDLE_THREAD</t>
  </si>
  <si>
    <t>\kernel\smpboot.c:21</t>
  </si>
  <si>
    <t>\kernel\smpboot.h:6</t>
  </si>
  <si>
    <t>\arch\Kconfig:214</t>
  </si>
  <si>
    <t>CONFIG_GOOGLE_FIRMWARE</t>
  </si>
  <si>
    <t>\drivers\firmware\google\Kconfig:1</t>
  </si>
  <si>
    <t>\drivers\firmware\Makefile:23</t>
  </si>
  <si>
    <t>!CONFIG_GOOGLE_MEMCONSOLE !CONFIG_GOOGLE_MEMCONSOLE_MODULE !CONFIG_GOOGLE_SMI !CONFIG_GOOGLE_SMI_MODULE</t>
  </si>
  <si>
    <t>CONFIG_HAVE_ACPI_APEI_NMI</t>
  </si>
  <si>
    <t>\drivers\acpi\apei\ghes.c:107, \drivers\acpi\apei\ghes.c:719, \drivers\acpi\apei\ghes.c:927, \drivers\acpi\apei\ghes.c:945, \drivers\acpi\apei\ghes.c:964</t>
  </si>
  <si>
    <t>\include\linux\nmi.h:101</t>
  </si>
  <si>
    <t>\drivers\acpi\apei\Kconfig:4</t>
  </si>
  <si>
    <t>CONFIG_HAVE_ARCH_SECCOMP_FILTER</t>
  </si>
  <si>
    <t>\arch\arm\kernel\ptrace.c:936, \kernel\seccomp.c:24, \kernel\seccomp.c:547, \kernel\seccomp.c:714</t>
  </si>
  <si>
    <t>\include\asm-generic\syscall.h:153, \include\linux\seccomp.h:30, \include\linux\seccomp.h:63</t>
  </si>
  <si>
    <t>\arch\Kconfig:324</t>
  </si>
  <si>
    <t>!CONFIG_SECCOMP !CONFIG_SECCOMP_FILTER</t>
  </si>
  <si>
    <t>CONFIG_HAVE_CMPXCHG_DOUBLE</t>
  </si>
  <si>
    <t>\drivers\iommu\intel_irq_remapping.c:172, \mm\slub.c:371, \mm\slub.c:407, \mm\slub.c:3356</t>
  </si>
  <si>
    <t>\include\linux\mm_types.h:67</t>
  </si>
  <si>
    <t>\arch\Kconfig:311</t>
  </si>
  <si>
    <t>CONFIG_HAVE_CMPXCHG_LOCAL</t>
  </si>
  <si>
    <t>\mm\vmstat.c:308</t>
  </si>
  <si>
    <t>\arch\Kconfig:308</t>
  </si>
  <si>
    <t>CONFIG_HAVE_SETUP_PER_CPU_AREA</t>
  </si>
  <si>
    <t>\mm\percpu.c:1742, \mm\percpu.c:2165, \mm\percpu.c:2213</t>
  </si>
  <si>
    <t>\include\asm-generic\percpu.h:46, \include\linux\percpu.h:121</t>
  </si>
  <si>
    <t>\arch\ia64\Kconfig:111, \arch\powerpc\Kconfig:30, \arch\sparc\Kconfig:115, \arch\tile\Kconfig:57, \arch\x86\Kconfig:227</t>
  </si>
  <si>
    <t>CONFIG_NEED_PER_CPU_EMBED_FIRST_CHUNK !CONFIG_SMP</t>
  </si>
  <si>
    <t>CONFIG_HAVE_SYSCALL_TRACEPOINTS</t>
  </si>
  <si>
    <t>\kernel\tracepoint.c:527</t>
  </si>
  <si>
    <t>\include\linux\tracepoint.h:95, \include\linux\tracepoint.h:98, \include\trace\events\syscalls.h:14, \include\trace\events\syscalls.h:66, \include\trace\syscall.h:36</t>
  </si>
  <si>
    <t>\kernel\trace\Kconfig:45</t>
  </si>
  <si>
    <t>!CONFIG_TRACEPOINTS</t>
  </si>
  <si>
    <t>CONFIG_HID_PID</t>
  </si>
  <si>
    <t>\include\linux\hid.h:1115</t>
  </si>
  <si>
    <t>\drivers\hid\usbhid\Kconfig:27</t>
  </si>
  <si>
    <t>\drivers\hid\usbhid\Makefile:7</t>
  </si>
  <si>
    <t>CONFIG_HISAX_DEBUG</t>
  </si>
  <si>
    <t>\drivers\isdn\hisax\hfc_usb.c:1212, \drivers\isdn\hisax\hfc_usb.c:1592, \drivers\isdn\hisax\hisax_fcpcipnp.c:45, \drivers\isdn\hisax\hisax_isac.c:34, \drivers\isdn\hisax\hisax_isac.c:762, \drivers\isdn\hisax\st5481_init.c:43, \drivers\isdn\hisax\st5481_init.c:192</t>
  </si>
  <si>
    <t>\drivers\isdn\hisax\hfc_usb.h:170, \drivers\isdn\hisax\hisax_debug.h:18, \drivers\isdn\hisax\hisax_debug.h:26, \drivers\isdn\hisax\st5481.h:469</t>
  </si>
  <si>
    <t>\drivers\isdn\hisax\Kconfig:351</t>
  </si>
  <si>
    <t>!CONFIG_HISAX_FRITZ_PCIPNP !CONFIG_HISAX_FRITZ_PCIPNP_MODULE !CONFIG_HISAX_HFCUSB !CONFIG_HISAX_HFCUSB_MODULE !CONFIG_HISAX_ST5481 !CONFIG_HISAX_ST5481_MODULE CONFIG_ISDN CONFIG_ISDN_DRV_HISAX !CONFIG_ISDN_DRV_HISAX_MODULE 
!CONFIG_HISAX_FRITZ_PCIPNP !CONFIG_HISAX_FRITZ_PCIPNP_MODULE !CONFIG_HISAX_HFCUSB !CONFIG_HISAX_HFCUSB_MODULE !CONFIG_HISAX_ST5481 !CONFIG_HISAX_ST5481_MODULE CONFIG_ISDN !CONFIG_ISDN_DRV_HISAX CONFIG_ISDN_DRV_HISAX_MODULE</t>
  </si>
  <si>
    <t>CONFIG_HSU_DMA_PCI</t>
  </si>
  <si>
    <t>\drivers\dma\hsu\Kconfig:7</t>
  </si>
  <si>
    <t>\drivers\dma\hsu\Makefile:4</t>
  </si>
  <si>
    <t>CONFIG_HSU_DMA_PCI_MODULE</t>
  </si>
  <si>
    <t>CONFIG_I2C_DEBUG_BUS</t>
  </si>
  <si>
    <t>\drivers\i2c\busses\i2c-imx.c:513, \drivers\i2c\busses\i2c-imx.c:934</t>
  </si>
  <si>
    <t>\drivers\i2c\Kconfig:138</t>
  </si>
  <si>
    <t>\drivers\i2c\busses\Makefile:122, \drivers\i2c\muxes\Makefile:12</t>
  </si>
  <si>
    <t>!CONFIG_I2C_IMX !CONFIG_I2C_IMX_MODULE</t>
  </si>
  <si>
    <t>CONFIG_INLINE_READ_UNLOCK</t>
  </si>
  <si>
    <t>\kernel\locking\spinlock.c:252</t>
  </si>
  <si>
    <t>\include\linux\rwlock_api_smp.h:83</t>
  </si>
  <si>
    <t>\kernel\Kconfig.locks:168</t>
  </si>
  <si>
    <t>!CONFIG_DEBUG_SPINLOCK !CONFIG_PROVE_LOCKING !CONFIG_SMP</t>
  </si>
  <si>
    <t>CONFIG_INLINE_READ_UNLOCK_IRQ</t>
  </si>
  <si>
    <t>\kernel\locking\spinlock.c:268</t>
  </si>
  <si>
    <t>\include\linux\rwlock_api_smp.h:99</t>
  </si>
  <si>
    <t>\kernel\Kconfig.locks:176</t>
  </si>
  <si>
    <t>CONFIG_INLINE_SPIN_UNLOCK_IRQ</t>
  </si>
  <si>
    <t>\kernel\locking\spinlock.c:196</t>
  </si>
  <si>
    <t>\include\linux\spinlock_api_smp.h:80</t>
  </si>
  <si>
    <t>\kernel\Kconfig.locks:139</t>
  </si>
  <si>
    <t>CONFIG_INLINE_WRITE_UNLOCK</t>
  </si>
  <si>
    <t>\kernel\locking\spinlock.c:324</t>
  </si>
  <si>
    <t>\include\linux\rwlock_api_smp.h:87</t>
  </si>
  <si>
    <t>\kernel\Kconfig.locks:205</t>
  </si>
  <si>
    <t>CONFIG_INLINE_WRITE_UNLOCK_IRQ</t>
  </si>
  <si>
    <t>\kernel\locking\spinlock.c:340</t>
  </si>
  <si>
    <t>\include\linux\rwlock_api_smp.h:103</t>
  </si>
  <si>
    <t>\kernel\Kconfig.locks:213</t>
  </si>
  <si>
    <t>CONFIG_IWLWIFI_LEDS</t>
  </si>
  <si>
    <t>\drivers\net\wireless\iwlwifi\dvm\dev.h:891, \drivers\net\wireless\iwlwifi\dvm\led.h:39, \drivers\net\wireless\iwlwifi\mvm\mvm.h:723, \drivers\net\wireless\iwlwifi\mvm\mvm.h:1233</t>
  </si>
  <si>
    <t>\drivers\net\wireless\iwlwifi\Kconfig:47</t>
  </si>
  <si>
    <t>\drivers\net\wireless\iwlwifi\dvm\Makefile:10, \drivers\net\wireless\iwlwifi\mvm\Makefile:8</t>
  </si>
  <si>
    <t>!CONFIG_IWLDVM !CONFIG_IWLDVM_MODULE !CONFIG_IWLMVM !CONFIG_IWLMVM_MODULE CONFIG_IWLWIFI !CONFIG_IWLWIFI_MODULE CONFIG_WLAN 
!CONFIG_IWLDVM !CONFIG_IWLDVM_MODULE !CONFIG_IWLMVM !CONFIG_IWLMVM_MODULE !CONFIG_IWLWIFI CONFIG_IWLWIFI_MODULE CONFIG_WLAN</t>
  </si>
  <si>
    <t>CONFIG_KVM_DEBUG_FS</t>
  </si>
  <si>
    <t>\arch\x86\kernel\kvm.c:628, \arch\x86\kernel\kvm.c:731, \arch\x86\kernel\kvm.c:744</t>
  </si>
  <si>
    <t>\arch\x86\Kconfig:704</t>
  </si>
  <si>
    <t>CONFIG_LEGACY_VSYSCALL_NATIVE</t>
  </si>
  <si>
    <t>\arch\x86\entry\vsyscall\vsyscall_64.c:42</t>
  </si>
  <si>
    <t>\arch\x86\Kconfig:2049</t>
  </si>
  <si>
    <t>!CONFIG_LEGACY_VSYSCALL_NONE !CONFIG_X86_VSYSCALL_EMULATION</t>
  </si>
  <si>
    <t>CONFIG_LEGACY_VSYSCALL_NONE</t>
  </si>
  <si>
    <t>\arch\x86\entry\vsyscall\vsyscall_64.c:44</t>
  </si>
  <si>
    <t>\arch\x86\Kconfig:2068</t>
  </si>
  <si>
    <t>!CONFIG_LEGACY_VSYSCALL_NATIVE !CONFIG_X86_VSYSCALL_EMULATION</t>
  </si>
  <si>
    <t>CONFIG_LIB80211_DEBUG</t>
  </si>
  <si>
    <t>\net\wireless\lib80211_crypt_ccmp.c:333, \net\wireless\lib80211_crypt_tkip.c:451, \net\wireless\lib80211_crypt_tkip.c:487</t>
  </si>
  <si>
    <t>\net\wireless\Kconfig:221</t>
  </si>
  <si>
    <t>!CONFIG_LIB80211_CRYPT_CCMP !CONFIG_LIB80211_CRYPT_CCMP_MODULE !CONFIG_LIB80211_CRYPT_TKIP !CONFIG_LIB80211_CRYPT_TKIP_MODULE CONFIG_WIRELESS</t>
  </si>
  <si>
    <t>CONFIG_M68K</t>
  </si>
  <si>
    <t>\drivers\ide\ide-io-std.c:6, \drivers\pcmcia\rsrc_iodyn.c:47, \drivers\video\logo\logo.c:16</t>
  </si>
  <si>
    <t>\include\linux\acct.h:55, \include\uapi\linux\acct.h:62</t>
  </si>
  <si>
    <t>\arch\m68k\Kconfig:1</t>
  </si>
  <si>
    <t>\drivers\pci\Makefile:42</t>
  </si>
  <si>
    <t>CONFIG_MEDIA_ATTACH</t>
  </si>
  <si>
    <t>\drivers\media\dvb-core\dvb_frontend.c:2798, \drivers\media\pci\bt8xx\dst.c:1718, \drivers\media\v4l2-core\tuner-core.c:154</t>
  </si>
  <si>
    <t>\drivers\media\dvb-core\dvbdev.h:230</t>
  </si>
  <si>
    <t>\drivers\media\Kconfig:210</t>
  </si>
  <si>
    <t>!CONFIG_DVB_BT8XX !CONFIG_DVB_BT8XX_MODULE !CONFIG_DVB_CORE !CONFIG_DVB_CORE_MODULE !CONFIG_VIDEO_BT848 !CONFIG_VIDEO_BT848_MODULE !CONFIG_VIDEO_DEV CONFIG_VIDEO_DEV_MODULE !CONFIG_VIDEO_TUNER !CONFIG_VIDEO_TUNER_MODULE 
!CONFIG_DVB_BT8XX !CONFIG_DVB_BT8XX_MODULE !CONFIG_DVB_CORE !CONFIG_DVB_CORE_MODULE !CONFIG_VIDEO_BT848 !CONFIG_VIDEO_BT848_MODULE CONFIG_VIDEO_DEV !CONFIG_VIDEO_DEV_MODULE !CONFIG_VIDEO_TUNER !CONFIG_VIDEO_TUNER_MODULE</t>
  </si>
  <si>
    <t>CONFIG_MEDIA_SUPPORT</t>
  </si>
  <si>
    <t>\drivers\media\Kconfig:5</t>
  </si>
  <si>
    <t>\drivers\media\Makefile:18</t>
  </si>
  <si>
    <t>CONFIG_MEDIA_SUPPORT_MODULE</t>
  </si>
  <si>
    <t>CONFIG_MEMORY</t>
  </si>
  <si>
    <t>\drivers\memory\Kconfig:5</t>
  </si>
  <si>
    <t>\drivers\Makefile:158</t>
  </si>
  <si>
    <t>CONFIG_MEMSTICK_UNSAFE_RESUME</t>
  </si>
  <si>
    <t>\drivers\memstick\core\mspro_block.c:1381, \drivers\memstick\core\mspro_block.c:1422, \drivers\memstick\core\ms_block.c:2252</t>
  </si>
  <si>
    <t>\drivers\memstick\core\Kconfig:7</t>
  </si>
  <si>
    <t>CONFIG_MGEODEGX1</t>
  </si>
  <si>
    <t>\arch\x86\kernel\tsc.c:1026</t>
  </si>
  <si>
    <t>\arch\x86\include\asm\module.h:52</t>
  </si>
  <si>
    <t>\arch\x86\Kconfig.cpu:214</t>
  </si>
  <si>
    <t>\arch\x86\Makefile_32.cpu:42</t>
  </si>
  <si>
    <t>!CONFIG_MGEODE_LX CONFIG_X86_GENERIC</t>
  </si>
  <si>
    <t>CONFIG_MGEODE_LX</t>
  </si>
  <si>
    <t>\arch\x86\include\asm\module.h:54</t>
  </si>
  <si>
    <t>\arch\x86\Kconfig.cpu:220</t>
  </si>
  <si>
    <t>\arch\x86\Makefile_32.cpu:43</t>
  </si>
  <si>
    <t>!CONFIG_MGEODEGX1 CONFIG_X86_GENERIC</t>
  </si>
  <si>
    <t>CONFIG_MICREL_KS8995MA</t>
  </si>
  <si>
    <t>\drivers\net\phy\Kconfig:261</t>
  </si>
  <si>
    <t>\drivers\net\phy\Makefile:34</t>
  </si>
  <si>
    <t>!CONFIG_MICREL_KS8995MA_MODULE !CONFIG_PHYLIB !CONFIG_PHYLIB_MODULE</t>
  </si>
  <si>
    <t>CONFIG_MICREL_KS8995MA_MODULE</t>
  </si>
  <si>
    <t>!CONFIG_MICREL_KS8995MA !CONFIG_PHYLIB !CONFIG_PHYLIB_MODULE</t>
  </si>
  <si>
    <t>CONFIG_MMC_RICOH_MMC</t>
  </si>
  <si>
    <t>\drivers\pci\quirks.c:2764, \drivers\pci\quirks.c:2847</t>
  </si>
  <si>
    <t>\drivers\mmc\host\Kconfig:83</t>
  </si>
  <si>
    <t>CONFIG_PCI !CONFIG_PCI_QUIRKS</t>
  </si>
  <si>
    <t>CONFIG_MODULES_TREE_LOOKUP</t>
  </si>
  <si>
    <t>\kernel\module.c:105</t>
  </si>
  <si>
    <t>\include\linux\module.h:388</t>
  </si>
  <si>
    <t>\init\Kconfig:2020</t>
  </si>
  <si>
    <t>!CONFIG_MODULES</t>
  </si>
  <si>
    <t>CONFIG_MPLS</t>
  </si>
  <si>
    <t>\include\net\net_namespace.h:137</t>
  </si>
  <si>
    <t>\net\mpls\Kconfig:5</t>
  </si>
  <si>
    <t>\net\Makefile:72</t>
  </si>
  <si>
    <t>CONFIG_MTD_OTP</t>
  </si>
  <si>
    <t>\drivers\mtd\chips\cfi_cmdset_0001.c:71, \drivers\mtd\chips\cfi_cmdset_0001.c:634, \drivers\mtd\chips\cfi_cmdset_0001.c:2194</t>
  </si>
  <si>
    <t>\drivers\mtd\chips\Kconfig:147</t>
  </si>
  <si>
    <t>CONFIG_MTD !CONFIG_MTD_MODULE !CONFIG_MTD_CFI_INTELEXT !CONFIG_MTD_CFI_INTELEXT_MODULE 
!CONFIG_MTD CONFIG_MTD_MODULE !CONFIG_MTD_CFI_INTELEXT !CONFIG_MTD_CFI_INTELEXT_MODULE</t>
  </si>
  <si>
    <t>CONFIG_MTK_INFRACFG</t>
  </si>
  <si>
    <t>\drivers\soc\mediatek\Kconfig:4</t>
  </si>
  <si>
    <t>\drivers\soc\mediatek\Makefile:1</t>
  </si>
  <si>
    <t>!CONFIG_ARCH_MEDIATEK</t>
  </si>
  <si>
    <t>CONFIG_MTK_SCPSYS</t>
  </si>
  <si>
    <t>\drivers\soc\mediatek\Kconfig:23</t>
  </si>
  <si>
    <t>\drivers\soc\mediatek\Makefile:3</t>
  </si>
  <si>
    <t>CONFIG_NANDSIM_FOURTH_ID_BYTE</t>
  </si>
  <si>
    <t>\drivers\mtd\nand\nandsim.c:52, \drivers\mtd\nand\nandsim.c:56, \drivers\mtd\nand\nandsim.c:114</t>
  </si>
  <si>
    <t>CONFIG_NEED_DMA_MAP_STATE</t>
  </si>
  <si>
    <t>\drivers\net\ethernet\chelsio\cxgb3\sge.c:207, \drivers\net\ethernet\chelsio\cxgb4\sge.c:282, \drivers\net\ethernet\chelsio\cxgb4\sge.c:1590, \drivers\net\ethernet\chelsio\cxgb4vf\sge.c:220</t>
  </si>
  <si>
    <t>\include\linux\dma-mapping.h:305</t>
  </si>
  <si>
    <t>\arch\alpha\Kconfig:70, \arch\arm\Kconfig:210, \arch\arm64\Kconfig:152, \arch\ia64\Kconfig:83, \arch\mips\Kconfig:1095, \arch\parisc\Kconfig:92, \arch\powerpc\Kconfig:724, \arch\s390\Kconfig:633, \arch\sh\Kconfig:159, \arch\sparc\Kconfig:136, \arch\tile\Kconfig:95, \arch\unicore32\Kconfig:66, \arch\x86\Kconfig:189</t>
  </si>
  <si>
    <t>CONFIG_NEED_PER_CPU_EMBED_FIRST_CHUNK</t>
  </si>
  <si>
    <t>\mm\percpu.c:1721, \mm\percpu.c:1741</t>
  </si>
  <si>
    <t>\include\linux\percpu.h:103</t>
  </si>
  <si>
    <t>\arch\powerpc\Kconfig:33, \arch\sparc\Kconfig:118, \arch\x86\Kconfig:230</t>
  </si>
  <si>
    <t>CONFIG_HAVE_SETUP_PER_CPU_AREA !CONFIG_SMP</t>
  </si>
  <si>
    <t>CONFIG_NEED_SG_DMA_LENGTH</t>
  </si>
  <si>
    <t>\arch\arm\mm\dma-mapping.c:919, \arch\mips\mm\dma-default.c:312, \arch\tile\kernel\pci-dma.c:217, \arch\tile\kernel\pci-dma.c:392, \drivers\infiniband\hw\qib\qib_dma.c:112, \drivers\infiniband\ulp\srp\ib_srp.c:1524, \drivers\staging\rdma\hfi1\dma.c:129, \drivers\staging\rdma\ipath\ipath_dma.c:119</t>
  </si>
  <si>
    <t>\include\linux\scatterlist.h:18, \include\linux\scatterlist.h:32</t>
  </si>
  <si>
    <t>\arch\alpha\Kconfig:73, \arch\arm\Kconfig:100, \arch\arm64\Kconfig:155, \arch\hexagon\Kconfig:67, \arch\ia64\Kconfig:86, \arch\mips\cavium-octeon\Kconfig:81, \arch\mips\loongson64\Kconfig:131, \arch\mips\netlogic\Kconfig:88, \arch\parisc\Kconfig:95, \arch\powerpc\Kconfig:727, \arch\s390\Kconfig:630, \arch\sh\Kconfig:162, \arch\sparc\Kconfig:139, \arch\tile\Kconfig:270, \arch\unicore32\mm\Kconfig:48, \arch\x86\Kconfig:193</t>
  </si>
  <si>
    <t>CONFIG_NET_VENDOR_AGERE</t>
  </si>
  <si>
    <t>\drivers\net\ethernet\agere\Kconfig:5</t>
  </si>
  <si>
    <t>\drivers\net\ethernet\Makefile:9</t>
  </si>
  <si>
    <t>CONFIG_NET_VENDOR_ARC</t>
  </si>
  <si>
    <t>\drivers\net\ethernet\arc\Kconfig:5</t>
  </si>
  <si>
    <t>\drivers\net\ethernet\Makefile:16</t>
  </si>
  <si>
    <t>CONFIG_NET_VENDOR_AURORA</t>
  </si>
  <si>
    <t>\drivers\net\ethernet\aurora\Kconfig:1</t>
  </si>
  <si>
    <t>\drivers\net\ethernet\Makefile:18</t>
  </si>
  <si>
    <t>!CONFIG_AURORA_NB8800 !CONFIG_AURORA_NB8800_MODULE CONFIG_ETHERNET</t>
  </si>
  <si>
    <t>CONFIG_NET_VENDOR_CISCO</t>
  </si>
  <si>
    <t>\drivers\net\ethernet\cisco\Kconfig:5</t>
  </si>
  <si>
    <t>\drivers\net\ethernet\Makefile:27</t>
  </si>
  <si>
    <t>CONFIG_NET_VENDOR_EMULEX</t>
  </si>
  <si>
    <t>\drivers\net\ethernet\emulex\Kconfig:5</t>
  </si>
  <si>
    <t>\drivers\net\ethernet\Makefile:33</t>
  </si>
  <si>
    <t>CONFIG_NET_VENDOR_EZCHIP</t>
  </si>
  <si>
    <t>\drivers\net\ethernet\ezchip\Kconfig:5</t>
  </si>
  <si>
    <t>\drivers\net\ethernet\Makefile:34</t>
  </si>
  <si>
    <t>CONFIG_NET_VENDOR_HISILICON</t>
  </si>
  <si>
    <t>\drivers\net\ethernet\hisilicon\Kconfig:5</t>
  </si>
  <si>
    <t>\drivers\net\ethernet\Makefile:39</t>
  </si>
  <si>
    <t>CONFIG_NET_VENDOR_MICROCHIP</t>
  </si>
  <si>
    <t>\drivers\net\ethernet\microchip\Kconfig:5</t>
  </si>
  <si>
    <t>\drivers\net\ethernet\Makefile:51</t>
  </si>
  <si>
    <t>!CONFIG_ENC28J60 !CONFIG_ENC28J60_MODULE !CONFIG_ENC28J60_WRITEVERIFY !CONFIG_ENCX24J600 !CONFIG_ENCX24J600_MODULE CONFIG_ETHERNET</t>
  </si>
  <si>
    <t>CONFIG_NET_VENDOR_QUALCOMM</t>
  </si>
  <si>
    <t>\drivers\net\ethernet\qualcomm\Kconfig:5</t>
  </si>
  <si>
    <t>\drivers\net\ethernet\Makefile:66</t>
  </si>
  <si>
    <t>CONFIG_NET_VENDOR_RDC</t>
  </si>
  <si>
    <t>\drivers\net\ethernet\rdc\Kconfig:5</t>
  </si>
  <si>
    <t>\drivers\net\ethernet\Makefile:69</t>
  </si>
  <si>
    <t>CONFIG_NET_VENDOR_ROCKER</t>
  </si>
  <si>
    <t>\drivers\net\ethernet\rocker\Kconfig:5</t>
  </si>
  <si>
    <t>\drivers\net\ethernet\Makefile:70</t>
  </si>
  <si>
    <t>CONFIG_ETHERNET !CONFIG_ROCKER !CONFIG_ROCKER_MODULE</t>
  </si>
  <si>
    <t>CONFIG_NET_VENDOR_SILAN</t>
  </si>
  <si>
    <t>\drivers\net\ethernet\silan\Kconfig:5</t>
  </si>
  <si>
    <t>\drivers\net\ethernet\Makefile:73</t>
  </si>
  <si>
    <t>CONFIG_NET_VENDOR_SYNOPSYS</t>
  </si>
  <si>
    <t>\drivers\net\ethernet\synopsys\Kconfig:5</t>
  </si>
  <si>
    <t>\drivers\net\ethernet\Makefile:80</t>
  </si>
  <si>
    <t>CONFIG_NET_VENDOR_TI</t>
  </si>
  <si>
    <t>\drivers\net\ethernet\ti\Kconfig:5</t>
  </si>
  <si>
    <t>\drivers\net\ethernet\Makefile:82</t>
  </si>
  <si>
    <t>CONFIG_NET_VENDOR_WIZNET</t>
  </si>
  <si>
    <t>\drivers\net\ethernet\wiznet\Kconfig:5</t>
  </si>
  <si>
    <t>\drivers\net\ethernet\Makefile:87</t>
  </si>
  <si>
    <t>CONFIG_OF_MODULE</t>
  </si>
  <si>
    <t>\arch\arc\kernel\perf_event.c:537, \arch\arm\kernel\irq.c:87, \arch\arm\kernel\irq.c:92, \arch\arm\kernel\setup.c:836, \arch\arm\kernel\smp_twd.c:392, \arch\arm\kernel\topology.c:55, \arch\arm\mach-mmp\time.c:208, \arch\arm\mach-omap2\clkt2xxx_virt_prcm_set.c:212, \arch\arm\mach-omap2\hdq1w.c:79, \arch\arm\mach-pxa\irq.c:230, \arch\arm\mach-pxa\irq.c:273, \arch\arm\mach-pxa\pxa27x.c:236, \arch\arm\mach-pxa\pxa3xx.c:359, \arch\arm\mach-pxa\pxa3xx.c:365, \arch\arm\mach-versatile\core.c:684, \arch\arm\mm\cache-feroceon-l2.c:359, \arch\arm\mm\cache-l2x0.c:931, \arch\arm\mm\cache-tauros2.c:273, \arch\arm\mm\cache-tauros2.c:282, \arch\arm\plat-orion\gpio.c:558, \arch\arm\plat-pxa\ssp.c:101, \arch\arm\plat-samsung\watchdog-reset.c:67, \arch\cris\kernel\setup.c:70, \arch\mips\ath79\clock.c:478, \arch\mips\kernel\prom.c:2, \arch\mips\netlogic\common\irq.c:278, \arch\mips\netlogic\common\irq.c:351, \arch\mips\pci\pci.c:125, \arch\nios2\kernel\prom.c:7, \arch\xtensa\kernel\irq.c:152, \arch\xtensa\kernel\setup.c:76, \arch\xtensa\kernel\setup.c:136, \arch\xtensa\kernel\setup.c:146, \arch\xtensa\kernel\setup.c:190, \arch\xtensa\kernel\setup.c:264, \arch\xtensa\kernel\setup.c:277, \arch\xtensa\mm\mmu.c:84, \arch\xtensa\platforms\xtfpga\setup.c:85, \arch\xtensa\platforms\xtfpga\setup.c:171, \arch\xtensa\platforms\xtfpga\setup.c:189, \arch\xtensa\platforms\xtfpga\setup.c:339, \drivers\ata\pata_arasan_cf.c:948, \drivers\ata\sata_mv.c:4277, \drivers\base\cacheinfo.c:42, \drivers\base\power\opp\core.c:1111, \drivers\base\power\opp\cpu.c:163, \drivers\base\property.c:110, \drivers\base\property.c:557, \drivers\base\property.c:607, \drivers\base\property.c:618, \drivers\bcma\driver_gpio.c:192, \drivers\bcma\host_soc.c:203, \drivers\bcma\host_soc.c:278, \drivers\bcma\main.c:139, \drivers\bcma\main.c:221, \drivers\block\xsysace.c:96, \drivers\block\xsysace.c:1188, \drivers\block\xsysace.c:1198, \drivers\block\xsysace.c:1200, \drivers\bus\mvebu-mbus.c:1119, \drivers\bus\omap-ocp2scp.c:100, \drivers\bus\omap_l3_smx.c:218, \drivers\char\hw_random\omap-rng.c:228, \drivers\char\ipmi\ipmi_si_intf.c:2575, \drivers\char\tpm\st33zp24\i2c.c:111, \drivers\char\tpm\st33zp24\i2c.c:248, \drivers\char\tpm\st33zp24\spi.c:231, \drivers\char\tpm\st33zp24\spi.c:371, \drivers\char\tpm\tpm_i2c_atmel.c:204, \drivers\char\tpm\tpm_i2c_infineon.c:645, \drivers\char\tpm\tpm_i2c_nuvoton.c:627, \drivers\char\xilinx_hwicap\xilinx_hwicap.c:93, \drivers\char\xilinx_hwicap\xilinx_hwicap.c:742, \drivers\char\xilinx_hwicap\xilinx_hwicap.c:786, \drivers\char\xilinx_hwicap\xilinx_hwicap.c:830, \drivers\clk\clk-cdce706.c:675, \drivers\clk\clk-clps711x.c:173, \drivers\clk\clk-fixed-factor.c:105, \drivers\clk\clk-fixed-rate.c:109, \drivers\clk\clk-gpio.c:204, \drivers\clk\clk-si5351.c:1115, \drivers\clk\clk-si5351.c:1308, \drivers\clk\clk.c:2904, \drivers\clk\clkdev.c:30, \drivers\clk\clkdev.c:116, \drivers\clocksource\exynos_mct.c:593, \drivers\clocksource\sh_cmt.c:968, \drivers\clocksource\sh_tmu.c:538, \drivers\crypto\atmel-aes.c:1280, \drivers\crypto\atmel-sha.c:1305, \drivers\crypto\atmel-sha.c:1339, \drivers\crypto\atmel-tdes.c:1316, \drivers\crypto\atmel-tdes.c:1349, \drivers\crypto\ccp\ccp-platform.c:225, \drivers\crypto\ccp\ccp-platform.c:239, \drivers\crypto\omap-aes.c:931, \drivers\crypto\omap-des.c:879, \drivers\crypto\omap-sham.c:1719, \drivers\crypto\picoxcell_crypto.c:1588, \drivers\crypto\picoxcell_crypto.c:1595, \drivers\crypto\picoxcell_crypto.c:1605, \drivers\crypto\picoxcell_crypto.c:1608, \drivers\crypto\s5p-sss.c:225, \drivers\dma\amba-pl08x.c:2035, \drivers\dma\at_hdmac.c:1785, \drivers\dma\at_hdmac.c:1874, \drivers\dma\dw\platform.c:99, \drivers\dma\dw\platform.c:246, \drivers\dma\edma.c:1568, \drivers\dma\edma.c:1923, \drivers\extcon\extcon.c:1078, \drivers\extcon\extcon.c:1122, \drivers\fpga\socfpga.c:594, \drivers\fpga\zynq-fpga.c:491, \drivers\gpio\gpio-davinci.c:151, \drivers\gpio\gpio-davinci.c:601, \drivers\gpio\gpio-lpc32xx.c:562, \drivers\gpio\gpio-max732x.c:120, \drivers\gpio\gpio-mcp23s08.c:600, \drivers\gpio\gpio-mcp23s08.c:725, \drivers\gpio\gpio-mcp23s08.c:773, \drivers\gpio\gpio-omap.c:1570, \drivers\gpio\gpio-pcf857x.c:54, \drivers\gpio\gpio-pcf857x.c:280, \drivers\gpio\gpio-pxa.c:67, \drivers\gpio\gpio-pxa.c:509, \drivers\gpio\gpio-rcar.c:367, \drivers\gpio\gpio-tps65910.c:85, \drivers\gpio\gpiolib.c:2018, \drivers\gpio\gpiolib.c:2141, \drivers\gpu\drm\drm_bridge.c:302, \drivers\gpu\drm\drm_modes.c:658, \drivers\gpu\drm\drm_modes.c:691, \drivers\gpu\drm\drm_panel.c:78, \drivers\gpu\drm\i2c\tda998x_drv.c:1497, \drivers\gpu\drm\msm\adreno\adreno_device.c:22, \drivers\gpu\drm\msm\adreno\adreno_device.c:171, \drivers\gpu\drm\msm\hdmi\hdmi.c:401, \drivers\gpu\drm\msm\hdmi\hdmi.c:424, \drivers\gpu\drm\msm\mdp\mdp4\mdp4_kms.c:243, \drivers\gpu\drm\msm\mdp\mdp4\mdp4_kms.c:561, \drivers\gpu\drm\msm\mdp\mdp5\mdp5_cfg.c:556, \drivers\gpu\drm\msm\msm_drv.c:240, \drivers\gpu\drm\msm\msm_drv.c:264, \drivers\gpu\drm\msm\msm_drv.c:1038, \drivers\gpu\drm\msm\msm_drv.c:1039, \drivers\gpu\drm\msm\msm_drv.c:1094, \drivers\gpu\drm\nouveau\nouveau_platform.c:53, \drivers\gpu\drm\omapdrm\omap_dmm_tiler.c:44, \drivers\gpu\drm\omapdrm\omap_dmm_tiler.c:997, \drivers\gpu\drm\radeon\radeon_clocks.c:94, \drivers\gpu\drm\radeon\radeon_clocks.c:173, \drivers\hid\i2c-hid\i2c-hid.c:902, \drivers\hsi\clients\nokia-modem.c:281, \drivers\hsi\controllers\omap_ssi.c:586, \drivers\hsi\controllers\omap_ssi_port.c:1373, \drivers\hsi\hsi.c:144, \drivers\hwmon\abx500.c:468, \drivers\hwmon\ads1015.c:176, \drivers\hwmon\ads1015.c:247, \drivers\hwmon\g762.c:579, \drivers\hwmon\lm70.c:134, \drivers\hwmon\ntc_thermistor.c:227, \drivers\hwmon\pmbus\ltc2978.c:758, \drivers\i2c\busses\i2c-at91.c:851, \drivers\i2c\busses\i2c-cbus-gpio.c:278, \drivers\i2c\busses\i2c-cros-ec-tunnel.c:302, \drivers\i2c\busses\i2c-designware-platdrv.c:272, \drivers\i2c\busses\i2c-gpio.c:251, \drivers\i2c\busses\i2c-mv64xxx.c:759, \drivers\i2c\busses\i2c-mv64xxx.c:874, \drivers\i2c\busses\i2c-mv64xxx.c:881, \drivers\i2c\busses\i2c-ocores.c:302, \drivers\i2c\busses\i2c-omap.c:1155, \drivers\i2c\busses\i2c-pnx.c:643, \drivers\i2c\busses\i2c-pnx.c:742, \drivers\i2c\busses\i2c-pxa.c:1290, \drivers\i2c\busses\i2c-s3c2410.c:151, \drivers\i2c\busses\i2c-s3c2410.c:983, \drivers\i2c\busses\i2c-s3c2410.c:1073, \drivers\i2c\busses\i2c-xiic.c:803, \drivers\i2c\i2c-core.c:1364, \drivers\i2c\i2c-core.c:1501, \drivers\i2c\i2c-mux.c:160, \drivers\i2c\muxes\i2c-mux-gpio.c:60, \drivers\i2c\muxes\i2c-mux-pinctrl.c:54, \drivers\i2c\muxes\i2c-mux-pinctrl.c:257, \drivers\i2c\muxes\i2c-mux-reg.c:86, \drivers\iio\accel\st_accel_i2c.c:21, \drivers\iio\adc\max1027.c:79, \drivers\iio\adc\mcp320x.c:355, \drivers\iio\adc\mcp3422.c:396, \drivers\iio\adc\ti-adc081c.c:132, \drivers\iio\adc\twl4030-madc.c:906, \drivers\iio\common\ssp_sensors\ssp_dev.c:439, \drivers\iio\common\st_sensors\st_sensors_core.c:308, \drivers\iio\common\st_sensors\st_sensors_i2c.c:81, \drivers\iio\frequency\adf4350.c:380, \drivers\iio\gyro\st_gyro_i2c.c:21, \drivers\iio\inkern.c:96, \drivers\iio\inkern.c:267, \drivers\iio\inkern.c:280, \drivers\iio\light\gp2ap020a00f.c:1632, \drivers\iio\magnetometer\st_magn_i2c.c:21, \drivers\iio\pressure\st_pressure_i2c.c:21, \drivers\input\keyboard\cros_ec_keyb.c:363, \drivers\input\keyboard\gpio_keys.c:598, \drivers\input\keyboard\imx_keypad.c:415, \drivers\input\keyboard\matrix_keypad.c:399, \drivers\input\keyboard\matrix_keypad.c:557, \drivers\input\keyboard\pxa27x_keypad.c:120, \drivers\input\keyboard\pxa27x_keypad.c:820, \drivers\input\keyboard\samsung-keypad.c:245, \drivers\input\keyboard\samsung-keypad.c:581, \drivers\input\keyboard\spear-keyboard.c:147, \drivers\input\keyboard\spear-keyboard.c:375, \drivers\input\keyboard\tca8418_keypad.c:389, \drivers\input\keyboard\twl4030_keypad.c:444, \drivers\input\matrix-keymap.c:52, \drivers\input\misc\ab8500-ponkey.c:116, \drivers\input\misc\adxl34x-i2c.c:139, \drivers\input\misc\drv260x.c:471, \drivers\input\misc\drv260x.c:708, \drivers\input\misc\drv2665.c:300, \drivers\input\misc\drv2667.c:475, \drivers\input\misc\e3x0-button.c:134, \drivers\input\misc\gpio-beeper.c:99, \drivers\input\misc\palmas-pwrbutton.c:306, \drivers\input\misc\pwm-beeper.c:171, \drivers\input\misc\regulator-haptic.c:165, \drivers\input\misc\rotary_encoder.c:195, \drivers\input\misc\twl4030-pwrbutton.c:94, \drivers\input\mouse\cyapa.c:1491, \drivers\input\mouse\elan_i2c_core.c:1194, \drivers\input\serio\altera_ps2.c:142, \drivers\input\serio\altera_ps2.c:149, \drivers\input\serio\arc_ps2.c:258, \drivers\input\touchscreen\88pm860x-ts.c:118, \drivers\input\touchscreen\ads7846.c:1175, \drivers\input\touchscreen\atmel_mxt_ts.c:2416, \drivers\input\touchscreen\auo-pixcir-ts.c:480, \drivers\input\touchscreen\auo-pixcir-ts.c:674, \drivers\input\touchscreen\bu21013_ts.c:450, \drivers\input\touchscreen\edt-ft5x06.c:1066, \drivers\input\touchscreen\elants_i2c.c:1392, \drivers\input\touchscreen\ft6236.c:299, \drivers\input\touchscreen\goodix.c:433, \drivers\input\touchscreen\lpc32xx_ts.c:386, \drivers\input\touchscreen\mms114.c:379, \drivers\input\touchscreen\mms114.c:570, \drivers\input\touchscreen\pixcir_i2c_ts.c:421, \drivers\input\touchscreen\pixcir_i2c_ts.c:575, \drivers\input\touchscreen\st1232.c:285, \drivers\input\touchscreen\sx8654.c:260, \drivers\input\touchscreen\tsc2004.c:61, \drivers\input\touchscreen\tsc2007.c:281, \drivers\input\touchscreen\tsc2007.c:475, \drivers\input\touchscreen\zforce_ts.c:942, \drivers\iommu\ipmmu-vmsa.c:769, \drivers\irqchip\irq-gic.c:1158, \drivers\irqchip\irq-mmp.c:343, \drivers\irqchip\irq-s3c24xx.c:1147, \drivers\irqchip\irq-versatile-fpga.c:185, \drivers\irqchip\irq-vic.c:519, \drivers\leds\leds-88pm860x.c:126, \drivers\leds\leds-gpio.c:200, \drivers\leds\leds-lp5521.c:593, \drivers\leds\leds-lp5523.c:961, \drivers\leds\leds-lp5562.c:593, \drivers\leds\leds-lp8501.c:387, \drivers\leds\leds-lp8860.c:472, \drivers\leds\leds-mc13783.c:123, \drivers\leds\leds-pca963x.c:273, \drivers\leds\leds-tca6507.c:685, \drivers\media\i2c\adv7180.c:1328, \drivers\media\i2c\adv7343.c:403, \drivers\media\i2c\adv7343.c:514, \drivers\media\i2c\adv7604.c:3036, \drivers\media\i2c\mt9p031.c:1014, \drivers\media\i2c\mt9p031.c:1175, \drivers\media\i2c\mt9v032.c:890, \drivers\media\i2c\mt9v032.c:1091, \drivers\media\i2c\ov2659.c:1355, \drivers\media\i2c\ov2659.c:1507, \drivers\media\i2c\s5c73m3\s5c73m3-core.c:1801, \drivers\media\i2c\s5k6a3.c:368, \drivers\media\i2c\tc358743.c:1682, \drivers\media\i2c\ths8200.c:492, \drivers\media\i2c\tvp514x.c:1009, \drivers\media\i2c\tvp514x.c:1220, \drivers\media\i2c\tvp7002.c:901, \drivers\media\i2c\tvp7002.c:1075, \drivers\media\platform\am437x\am437x-vpfe.c:2438, \drivers\media\platform\coda\coda-common.c:2093, \drivers\media\platform\s5p-jpeg\jpeg-core.c:3107, \drivers\media\platform\soc_camera\rcar_vin.c:1843, \drivers\media\platform\soc_camera\soc_camera.c:1617, \drivers\media\platform\ti-vpe\vpe.c:2299, \drivers\media\rc\gpio-ir-recv.c:35, \drivers\media\rc\gpio-ir-recv.c:68, \drivers\media\rc\st_rc.c:383, \drivers\memory\emif.c:1260, \drivers\memory\emif.c:1917, \drivers\memory\omap-gpmc.c:1653, \drivers\mfd\arizona-core.c:772, \drivers\mfd\as3711.c:116, \drivers\mfd\cros_ec.c:101, \drivers\mfd\da9052-i2c.c:25, \drivers\mfd\da9052-i2c.c:122, \drivers\mfd\da9052-i2c.c:161, \drivers\mfd\da9052-i2c.c:194, \drivers\mfd\lp3943.c:144, \drivers\mfd\max77693.c:366, \drivers\mfd\max8907.c:307, \drivers\mfd\max8997.c:53, \drivers\mfd\max8997.c:171, \drivers\mfd\max8997.c:197, \drivers\mfd\max8998.c:134, \drivers\mfd\max8998.c:175, \drivers\mfd\max8998.c:196, \drivers\mfd\mc13xxx-core.c:378, \drivers\mfd\sec-core.c:111, \drivers\mfd\sec-core.c:285, \drivers\mfd\sec-core.c:327, \drivers\mfd\sky81452.c:86, \drivers\mfd\smsc-ece1099.c:57, \drivers\mfd\smsc-ece1099.c:73, \drivers\mfd\tps6507x.c:121, \drivers\mfd\tps65090.c:170, \drivers\mfd\tps6586x.c:419, \drivers\mfd\tps65910.c:381, \drivers\mfd\twl4030-power.c:695, \drivers\mfd\twl4030-power.c:882, \drivers\mfd\twl6040.c:102, \drivers\mfd\wm8994-core.c:268, \drivers\misc\atmel-ssc.c:114, \drivers\misc\atmel_tclib.c:82, \drivers\misc\bh1780gli.c:235, \drivers\misc\bmp085.c:398, \drivers\misc\eeprom\at24.c:453, \drivers\misc\eeprom\at24.c:472, \drivers\misc\lis3lv02d\lis3lv02d.c:947, \drivers\misc\lis3lv02d\lis3lv02d_i2c.c:108, \drivers\misc\lis3lv02d\lis3lv02d_i2c.c:122, \drivers\misc\lis3lv02d\lis3lv02d_spi.c:63, \drivers\misc\lis3lv02d\lis3lv02d_spi.c:89, \drivers\misc\sram.c:405, \drivers\misc\ti_dac7512.c:81, \drivers\mmc\core\core.c:1206, \drivers\mmc\core\core.c:1247, \drivers\mmc\host\atmel-mci.c:515, \drivers\mmc\host\atmel-mci.c:574, \drivers\mmc\host\dw_mmc.c:2483, \drivers\mmc\host\dw_mmc.c:2518, \drivers\mmc\host\dw_mmc.c:2522, \drivers\mmc\host\dw_mmc.c:2858, \drivers\mmc\host\dw_mmc.c:2918, \drivers\mmc\host\dw_mmc.c:2923, \drivers\mmc\host\omap.c:1488, \drivers\mmc\host\omap_hsmmc.c:1923, \drivers\mmc\host\pxamci.c:598, \drivers\mmc\host\sdhci-esdhc-imx.c:957, \drivers\mmc\host\sdhci-pltfm.c:54, \drivers\mmc\host\sdhci-pltfm.c:112, \drivers\mmc\host\sdhci-pxav2.c:122, \drivers\mmc\host\sdhci-pxav3.c:327, \drivers\mmc\host\sdhci-s3c.c:391, \drivers\mmc\host\sdhci-s3c.c:434, \drivers\mmc\host\sdhci-s3c.c:751, \drivers\mmc\host\sdhci-spear.c:193, \drivers\mtd\chips\cfi_cmdset_0002.c:594, \drivers\mtd\devices\docg3.c:2137, \drivers\mtd\devices\mtd_dataflash.c:99, \drivers\mtd\devices\spear_smi.c:758, \drivers\mtd\devices\spear_smi.c:878, \drivers\mtd\devices\spear_smi.c:1071, \drivers\mtd\nand\atmel_nand.c:2119, \drivers\mtd\nand\atmel_nand.c:2120, \drivers\mtd\nand\davinci_nand.c:549, \drivers\mtd\nand\fsmc_nand.c:870, \drivers\mtd\nand\fsmc_nand.c:1247, \drivers\mtd\nand\gpio.c:98, \drivers\mtd\nand\gpio.c:153, \drivers\mtd\nand\gpio.c:165, \drivers\mtd\nand\omap_elm.c:555, \drivers\mtd\nand\orion_nand.c:199, \drivers\net\can\at91_can.c:1238, \drivers\net\ethernet\amd\xgbe\xgbe-main.c:246, \drivers\net\ethernet\amd\xgbe\xgbe-main.c:294, \drivers\net\ethernet\amd\xgbe\xgbe-main.c:304, \drivers\net\ethernet\amd\xgbe\xgbe-main.c:882, \drivers\net\ethernet\amd\xgbe\xgbe-main.c:899, \drivers\net\ethernet\apm\xgene\xgene_enet_main.c:1553, \drivers\net\ethernet\cadence\macb.c:2428, \drivers\net\ethernet\cadence\macb.c:2811, \drivers\net\ethernet\davicom\dm9000.c:1404, \drivers\net\ethernet\davicom\dm9000.c:1781, \drivers\net\ethernet\freescale\fec_main.c:3238, \drivers\net\ethernet\freescale\fec_main.c:3266, \drivers\net\ethernet\freescale\fec_main.c:3274, \drivers\net\ethernet\intel\ixgbe\ixgbe_main.c:55, \drivers\net\ethernet\intel\ixgbe\ixgbe_main.c:8565, \drivers\net\ethernet\intel\ixgbe\ixgbe_main.c:8575, \drivers\net\ethernet\marvell\mv643xx_eth.c:2700, \drivers\net\ethernet\marvell\mv643xx_eth.c:2709, \drivers\net\ethernet\micrel\ks8851_mll.c:1531, \drivers\net\ethernet\nxp\lpc_eth.c:1582, \drivers\net\ethernet\renesas\sh_eth.c:3029, \drivers\net\ethernet\samsung\sxgbe\sxgbe_platform.c:29, \drivers\net\ethernet\samsung\sxgbe\sxgbe_platform.c:69, \drivers\net\ethernet\smsc\smc91x.c:2198, \drivers\net\ethernet\smsc\smc91x.c:2274, \drivers\net\ethernet\smsc\smsc911x.c:2641, \drivers\net\ethernet\stmicro\stmmac\stmmac_mdio.c:139, \drivers\net\ethernet\stmicro\stmmac\stmmac_mdio.c:219, \drivers\net\ethernet\stmicro\stmmac\stmmac_platform.c:36, \drivers\net\ethernet\stmicro\stmmac\stmmac_platform.c:241, \drivers\net\ethernet\ti\davinci_emac.c:1831, \drivers\net\ethernet\ti\davinci_emac.c:2139, \drivers\net\ethernet\ti\davinci_mdio.c:303, \drivers\net\ethernet\ti\davinci_mdio.c:474, \drivers\net\ieee802154\at86rf230.c:1486, \drivers\net\wireless\ath\ath6kl\init.c:686, \drivers\net\wireless\ath\ath6kl\init.c:728, \drivers\net\wireless\mwifiex\sta_cmd.c:1459, \drivers\net\wireless\ti\wlcore\sdio.c:218, \drivers\nfc\nxp-nci\i2c.c:267, \drivers\nfc\pn544\i2c.c:941, \drivers\nfc\st-nci\i2c.c:213, \drivers\nfc\st-nci\i2c.c:361, \drivers\nfc\st-nci\spi.c:228, \drivers\nfc\st-nci\spi.c:377, \drivers\nfc\st21nfca\i2c.c:512, \drivers\nfc\st21nfca\i2c.c:673, \drivers\nvmem\core.c:465, \drivers\nvmem\core.c:602, \drivers\pci\pci-sysfs.c:423, \drivers\pci\pci-sysfs.c:582, \drivers\pci\probe.c:1688, \drivers\pcmcia\at91_cf.c:216, \drivers\phy\phy-dm816x-usb.c:174, \drivers\phy\phy-twl4030-usb.c:782, \drivers\pinctrl\devicetree.c:181, \drivers\pinctrl\pinconf-generic.c:151, \drivers\pinctrl\pinctrl-amd.c:586, \drivers\pinctrl\sh-pfc\core.c:436, \drivers\pinctrl\sh-pfc\core.c:512, \drivers\pinctrl\sh-pfc\core.c:519, \drivers\pinctrl\sh-pfc\gpio.c:375, \drivers\pinctrl\sh-pfc\pinctrl.c:81, \drivers\pinctrl\sh-pfc\pinctrl.c:300, \drivers\pinctrl\sh-pfc\pinctrl.c:307, \drivers\platform\chrome\cros_ec_vbc.c:118, \drivers\power\bq24190_charger.c:1308, \drivers\power\bq24190_charger.c:1520, \drivers\power\bq24735-charger.c:260, \drivers\power\isp1704_charger.c:526, \drivers\power\lp8727_charger.c:495, \drivers\power\max14577_charger.c:465, \drivers\power\max14577_charger.c:510, \drivers\power\max14577_charger.c:516, \drivers\power\max17042_battery.c:788, \drivers\power\max17042_battery.c:985, \drivers\power\max77693_charger.c:637, \drivers\power\max77693_charger.c:670, \drivers\power\max77693_charger.c:675, \drivers\power\max8925_power.c:454, \drivers\power\power_supply_core.c:150, \drivers\power\power_supply_core.c:407, \drivers\power\power_supply_core.c:488, \drivers\power\rx51_battery.c:276, \drivers\power\sbs-battery.c:724, \drivers\power\tps65090-charger.c:250, \drivers\power\twl4030_charger.c:939, \drivers\pwm\core.c:284, \drivers\pwm\core.c:337, \drivers\pwm\core.c:689, \drivers\pwm\pwm-lp3943.c:268, \drivers\pwm\pwm-lp3943.c:295, \drivers\pwm\pwm-pca9685.c:375, \drivers\pwm\pwm-pxa.c:128, \drivers\pwm\pwm-pxa.c:175, \drivers\pwm\pwm-pxa.c:194, \drivers\pwm\pwm-renesas-tpu.c:453, \drivers\pwm\pwm-samsung.c:422, \drivers\pwm\pwm-samsung.c:512, \drivers\pwm\pwm-twl-led.c:326, \drivers\pwm\pwm-twl.c:330, \drivers\regulator\88pm8607.c:316, \drivers\regulator\act8865-regulator.c:274, \drivers\regulator\arizona-ldo1.c:282, \drivers\regulator\arizona-micsupp.c:267, \drivers\regulator\da9052-regulator.c:22, \drivers\regulator\da9052-regulator.c:426, \drivers\regulator\da9055-regulator.c:538, \drivers\regulator\da9055-regulator.c:589, \drivers\regulator\da9063-regulator.c:634, \drivers\regulator\da9211-regulator.c:256, \drivers\regulator\da9211-regulator.c:502, \drivers\regulator\fixed.c:204, \drivers\regulator\gpio-regulator.c:392, \drivers\regulator\isl9305.c:178, \drivers\regulator\lp872x.c:814, \drivers\regulator\ltc3589.c:240, \drivers\regulator\max14577.c:168, \drivers\regulator\max14577.c:206, \drivers\regulator\max14577.c:218, \drivers\regulator\max8660.c:323, \drivers\regulator\max8907-regulator.c:184, \drivers\regulator\max8925-regulator.c:190, \drivers\regulator\max8925-regulator.c:245, \drivers\regulator\max8952.c:131, \drivers\regulator\max8997.c:893, \drivers\regulator\max8997.c:1025, \drivers\regulator\max8998.c:760, \drivers\regulator\mc13xxx-regulator-core.c:143, \drivers\regulator\mt6311-regulator.c:157, \drivers\regulator\pfuze100-regulator.c:339, \drivers\regulator\s5m8767.c:494, \drivers\regulator\s5m8767.c:682, \drivers\regulator\tps51632-regulator.c:216, \drivers\regulator\tps62360-regulator.c:331, \drivers\regulator\tps6507x-regulator.c:444, \drivers\regulator\tps65090-regulator.c:323, \drivers\regulator\tps6586x-regulator.c:376, \drivers\regulator\tps65910-regulator.c:967, \drivers\remoteproc\remoteproc_core.c:1181, \drivers\rtc\rtc-88pm860x.c:288, \drivers\rtc\rtc-ab-b5ze-s3.c:1007, \drivers\rtc\rtc-armada38x.c:293, \drivers\rtc\rtc-at91rm9200.c:341, \drivers\rtc\rtc-at91sam9.c:570, \drivers\rtc\rtc-cmos.c:1118, \drivers\rtc\rtc-ds1374.c:62, \drivers\rtc\rtc-em3027.c:141, \drivers\rtc\rtc-imxdi.c:848, \drivers\rtc\rtc-isl12022.c:271, \drivers\rtc\rtc-isl12022.c:289, \drivers\rtc\rtc-isl12057.c:460, \drivers\rtc\rtc-isl12057.c:645, \drivers\rtc\rtc-lpc32xx.c:369, \drivers\rtc\rtc-mpc5121.c:403, \drivers\rtc\rtc-mv.c:322, \drivers\rtc\rtc-mxc.c:103, \drivers\rtc\rtc-palmas.c:354, \drivers\rtc\rtc-pcf2123.c:338, \drivers\rtc\rtc-pcf2127.c:223, \drivers\rtc\rtc-pcf85063.c:175, \drivers\rtc\rtc-pcf8523.c:326, \drivers\rtc\rtc-pcf8563.c:643, \drivers\rtc\rtc-pxa.c:392, \drivers\rtc\rtc-sa1100.c:369, \drivers\rtc\rtc-spear.c:480, \drivers\rtc\rtc-twl.c:597, \drivers\rtc\rtc-xgene.c:255, \drivers\spi\spi-altera.c:271, \drivers\spi\spi-altera.c:278, \drivers\spi\spi-atmel.c:1764, \drivers\spi\spi-davinci.c:830, \drivers\spi\spi-gpio.c:338, \drivers\spi\spi-gpio.c:454, \drivers\spi\spi-oc-tiny.c:202, \drivers\spi\spi-oc-tiny.c:234, \drivers\spi\spi-oc-tiny.c:239, \drivers\spi\spi-oc-tiny.c:337, \drivers\spi\spi-oc-tiny.c:343, \drivers\spi\spi-pl022.c:2118, \drivers\spi\spi-pl022.c:2172, \drivers\spi\spi-rspi.c:1119, \drivers\spi\spi-rspi.c:1153, \drivers\spi\spi-s3c64xx.c:979, \drivers\spi\spi-s3c64xx.c:1017, \drivers\spi\spi-sh-msiof.c:985, \drivers\spi\spi-xtensa-xtfpga.c:150, \drivers\spi\spi.c:1423, \drivers\spi\spi.c:1715, \drivers\spi\spidev.c:694, \drivers\spmi\spmi.c:517, \drivers\staging\fbtft\fbtft-core.c:158, \drivers\staging\fbtft\fbtft-core.c:1024, \drivers\staging\fbtft\fbtft-core.c:1263, \drivers\staging\iio\adc\lpc32xx_adc.c:195, \drivers\staging\iio\adc\spear_adc.c:379, \drivers\staging\wilc1000\linux_wlan_spi.c:64, \drivers\staging\wilc1000\linux_wlan_spi.c:75, \drivers\thermal\db8500_cpufreq_cooling.c:70, \drivers\thermal\db8500_thermal.c:313, \drivers\thermal\db8500_thermal.c:510, \drivers\tty\serial\altera_jtaguart.c:465, \drivers\tty\serial\altera_jtaguart.c:472, \drivers\tty\serial\altera_uart.c:591, \drivers\tty\serial\altera_uart.c:598, \drivers\tty\serial\amba-pl011.c:2254, \drivers\tty\serial\ar933x_uart.c:639, \drivers\tty\serial\ar933x_uart.c:734, \drivers\tty\serial\atmel_serial.c:187, \drivers\tty\serial\imx.c:1806, \drivers\tty\serial\imx.c:1851, \drivers\tty\serial\omap-serial.c:1855, \drivers\tty\serial\samsung.c:1775, \drivers\tty\serial\samsung.c:2357, \drivers\tty\serial\sh-sci.c:2623, \drivers\tty\serial\sprd_serial.c:651, \drivers\tty\serial\st-asc.c:722, \drivers\tty\serial\stm32-usart.c:568, \drivers\tty\serial\uartlite.c:623, \drivers\tty\serial\uartlite.c:631, \drivers\tty\serial\uartlite.c:638, \drivers\tty\sysrq.c:697, \drivers\uio\uio_dmem_genirq.c:334, \drivers\uio\uio_pdrv_genirq.c:254, \drivers\usb\common\common.c:126, \drivers\usb\dwc2\gadget.c:3502, \drivers\usb\dwc3\core.c:1202, \drivers\usb\gadget\udc\atmel_usba_udc.c:1888, \drivers\usb\gadget\udc\lpc32xx_udc.c:3412, \drivers\usb\gadget\udc\pxa27x_udc.c:2390, \drivers\usb\host\ehci-atmel.c:213, \drivers\usb\host\ehci-exynos.c:305, \drivers\usb\host\ohci-exynos.c:273, \drivers\usb\host\ohci-nxp.c:314, \drivers\usb\host\ohci-pxa27x.c:338, \drivers\usb\host\xhci-plat.c:259, \drivers\usb\isp1760\isp1760-if.c:205, \drivers\usb\isp1760\isp1760-if.c:262, \drivers\usb\misc\usb3503.c:382, \drivers\usb\musb\omap2430.c:714, \drivers\usb\phy\phy-twl6030-usb.c:420, \drivers\video\backlight\88pm860x_bl.c:163, \drivers\video\backlight\backlight.c:540, \drivers\video\backlight\gpio_backlight.c:144, \drivers\video\backlight\lp855x_bl.c:340, \drivers\video\backlight\max8925_bl.c:110, \drivers\video\backlight\platform_lcd.c:140, \drivers\video\backlight\pwm_bl.c:132, \drivers\video\backlight\sky81452-backlight.c:171, \drivers\video\backlight\sky81452-backlight.c:332, \drivers\video\backlight\tps65217_bl.c:182, \drivers\video\fbdev\amba-clcd.c:553, \drivers\video\fbdev\atmel_lcdfb.c:982, \drivers\video\fbdev\core\fbmon.c:1448, \drivers\video\fbdev\core\fbmon.c:1489, \drivers\video\fbdev\imsttfb.c:1478, \drivers\video\fbdev\mb862xx\mb862xxfbdrv.c:24, \drivers\video\fbdev\mb862xx\mb862xxfb_accel.c:22, \drivers\video\fbdev\riva\fbdev.c:1824, \drivers\video\fbdev\simplefb.c:173, \drivers\video\fbdev\simplefb.c:179, \drivers\video\fbdev\sm501fb.c:1731, \drivers\video\fbdev\sm501fb.c:1947, \drivers\video\fbdev\vt8500lcdfb.c:37, \drivers\w1\masters\w1-gpio.c:70, \drivers\watchdog\at91sam9_wdt.c:268, \drivers\watchdog\at91sam9_wdt.c:402, \drivers\watchdog\ath79_wdt.c:315, \drivers\watchdog\dw_wdt.c:380, \drivers\watchdog\jz4740_wdt.c:146, \drivers\watchdog\pnx4008_wdt.c:200, \drivers\watchdog\s3c2410_wdt.c:142, \lib\genalloc.c:657, \lib\genalloc.c:698, \net\dsa\dsa.c:591, \sound\atmel\ac97c.c:908, \sound\soc\atmel\atmel-classd.c:40, \sound\soc\atmel\atmel_wm8904.c:174, \sound\soc\atmel\sam9g20_wm8731.c:264, \sound\soc\codecs\adau1701.c:659, \sound\soc\codecs\ak5386.c:154, \sound\soc\codecs\bt-sco.c:77, \sound\soc\codecs\cs4271.c:528, \sound\soc\codecs\cs4271.c:544, \sound\soc\codecs\gtm601.c:73, \sound\soc\codecs\ics43432.c:55, \sound\soc\codecs\max98357a.c:118, \sound\soc\codecs\nau8825.c:1309, \sound\soc\codecs\pcm1681.c:273, \sound\soc\codecs\pcm512x.c:1465, \sound\soc\codecs\rt5631.c:1675, \sound\soc\codecs\rt5640.c:2164, \sound\soc\codecs\spdif_receiver.c:70, \sound\soc\codecs\spdif_transmitter.c:70, \sound\soc\codecs\ssm2518.c:803, \sound\soc\codecs\sta32x.c:1014, \sound\soc\codecs\sta32x.c:1089, \sound\soc\codecs\sta350.c:1080, \sound\soc\codecs\sta350.c:1206, \sound\soc\codecs\tas2552.c:756, \sound\soc\codecs\tas5086.c:818, \sound\soc\codecs\tlv320aic31xx.c:1153, \sound\soc\codecs\tlv320aic31xx.c:1189, \sound\soc\codecs\tlv320aic31xx.c:1193, \sound\soc\codecs\tlv320aic3x.c:1837, \sound\soc\codecs\tpa6130a2.c:477, \sound\soc\codecs\wm8904.c:2109, \sound\soc\davinci\davinci-evm.c:327, \sound\soc\davinci\davinci-evm.c:449, \sound\soc\davinci\davinci-evm.c:489, \sound\soc\dwc\designware_i2s.c:671, \sound\soc\jz4740\jz4740-i2s.c:482, \sound\soc\kirkwood\kirkwood-i2s.c:645, \sound\soc\omap\rx51.c:492, \sound\soc\pxa\pxa-ssp.c:807, \sound\soc\pxa\pxa2xx-pcm.c:98, \sound\soc\qcom\storm.c:133, \sound\soc\samsung\i2s.c:1110, \sound\soc\samsung\i2s.c:1511, \sound\soc\xtensa\xtfpga-i2s.c:642</t>
  </si>
  <si>
    <t>\arch\arm\include\asm\hardware\cache-l2x0.h:151, \arch\arm\include\asm\prom.h:14, \arch\arm\include\asm\prom.h:19, \arch\arm\include\asm\prom.h:28, \arch\arm\mach-versatile\core.h:36, \arch\mips\include\asm\pci.h:142, \arch\mips\include\asm\prom.h:27, \arch\mips\include\asm\prom.h:29, \arch\x86\include\asm\prom.h:25, \arch\xtensa\include\asm\vectors.h:34, \drivers\bcma\bcma_private.h:96, \drivers\bcma\bcma_private.h:107, \drivers\clk\clk.h:14, \drivers\gpu\drm\msm\msm_drv.h:36, \drivers\media\platform\exynos4-is\media-dev.h:188, \drivers\media\platform\exynos4-is\media-dev.h:196, \drivers\memory\of_memory.h:15, \drivers\memory\of_memory.h:34, \drivers\mfd\arizona.h:54, \drivers\misc\lis3lv02d\lis3lv02d.h:318, \drivers\mmc\core\pwrseq.h:22, \drivers\net\ethernet\sun\cassini.h:2869, \drivers\net\wireless\brcm80211\brcmfmac\of.h:16, \drivers\net\wireless\brcm80211\brcmfmac\of.h:22, \drivers\pinctrl\devicetree.h:19, \drivers\pinctrl\pinconf.h:118, \drivers\regulator\internal.h:38, \drivers\regulator\mc13xxx.h:37, \include\drm\drm_crtc.h:912, \include\drm\drm_of.h:9, \include\drm\drm_panel.h:136, \include\linux\backlight.h:164, \include\linux\clk\clk-conf.h:14, \include\linux\clk-provider.h:693, \include\linux\clk-provider.h:709, \include\linux\clk-provider.h:746, \include\linux\clk.h:491, \include\linux\coresight.h:244, \include\linux\device.h:977, \include\linux\genalloc.h:129, \include\linux\gpio\driver.h:146, \include\linux\hsi\hsi.h:304, \include\linux\i2c.h:638, \include\linux\i2c.h:663, \include\linux\iio\common\st_sensors_i2c.h:21, \include\linux\input\matrix_keypad.h:84, \include\linux\input\matrix_keypad.h:101, \include\linux\nvmem-consumer.h:138, \include\linux\nvmem-consumer.h:155, \include\linux\of.h:123, \include\linux\of.h:131, \include\linux\of.h:380, \include\linux\of.h:677, \include\linux\of.h:679, \include\linux\of.h:932, \include\linux\of_address.h:111, \include\linux\of_device.h:13, \include\linux\of_device.h:59, \include\linux\of_device.h:103, \include\linux\of_graph.h:42, \include\linux\of_graph.h:92, \include\linux\of_irq.h:109, \include\linux\of_irq.h:115, \include\linux\of_mdio.h:15, \include\linux\of_mdio.h:29, \include\linux\of_mdio.h:70, \include\linux\of_mdio.h:72, \include\linux\of_pci.h:11, \include\linux\of_pci.h:64, \include\linux\pci.h:1915, \include\linux\pci.h:1938, \include\linux\pci.h:1947, \include\linux\pinctrl\pinconf-generic.h:158, \include\linux\pinctrl\pinctrl.h:165, \include\linux\pinctrl\pinctrl.h:173, \include\linux\pm_opp.h:134, \include\linux\power_supply.h:292, \include\linux\power_supply.h:297, \include\linux\power_supply.h:304, \include\linux\regulator\of_regulator.h:19, \include\linux\regulator\of_regulator.h:43, \include\linux\spi\mmc_spi.h:52, \include\linux\spi\mmc_spi.h:62, \include\linux\stmmac.h:83, \include\linux\usb\of.h:14, \include\linux\usb\of.h:30, \include\media\v4l2-of.h:89, \include\media\v4l2-of.h:98, \include\media\v4l2-of.h:126, \include\video\of_display_timing.h:18</t>
  </si>
  <si>
    <t>\drivers\of\Kconfig:4</t>
  </si>
  <si>
    <t>\arch\arm\boot\dts\Makefile:1, \arch\arm\kernel\Makefile:61, \arch\cris\boot\dts\Makefile:3, \arch\cris\Makefile:44, \arch\openrisc\kernel\Makefile:12, \arch\x86\kernel\Makefile:104, \arch\xtensa\boot\dts\Makefile:12, \arch\xtensa\Makefile:89, \drivers\clk\Makefile:14, \drivers\gpu\drm\Makefile:21, \drivers\hwtracing\coresight\Makefile:5, \drivers\Makefile:137, \drivers\media\v4l2-core\Makefile:13, \drivers\memory\Makefile:6, \drivers\mmc\core\Makefile:11, \drivers\mmc\host\Makefile:32, \drivers\net\wireless\brcm80211\brcmfmac\Makefile:56, \drivers\pci\Makefile:59, \drivers\pinctrl\Makefile:8, \drivers\regulator\Makefile:7, \drivers\usb\phy\Makefile:5, \drivers\video\Makefile:11</t>
  </si>
  <si>
    <t>CONFIG_OMAP_CONTROL_PHY</t>
  </si>
  <si>
    <t>\include\linux\phy\omap_control_phy.h:78</t>
  </si>
  <si>
    <t>\drivers\phy\Kconfig:121</t>
  </si>
  <si>
    <t>\drivers\phy\Makefile:20</t>
  </si>
  <si>
    <t>!CONFIG_GENERIC_PHY !CONFIG_OMAP_CONTROL_PHY_MODULE</t>
  </si>
  <si>
    <t>CONFIG_OMAP_CONTROL_PHY_MODULE</t>
  </si>
  <si>
    <t>!CONFIG_GENERIC_PHY !CONFIG_OMAP_CONTROL_PHY</t>
  </si>
  <si>
    <t>CONFIG_PCI_DEBUG</t>
  </si>
  <si>
    <t>\arch\mips\pci\pci-alchemy.c:24, \arch\sparc\kernel\leon_pci.c:78, \arch\sparc\kernel\leon_pci.c:87, \drivers\pci\host\pci-rcar-gen2.c:148</t>
  </si>
  <si>
    <t>\drivers\pci\Kconfig:29</t>
  </si>
  <si>
    <t>\arch\x86\pci\Makefile:26, \drivers\pci\Makefile:61</t>
  </si>
  <si>
    <t>CONFIG_PCI !CONFIG_PCI_RCAR_GEN2</t>
  </si>
  <si>
    <t>CONFIG_PCI_LABEL</t>
  </si>
  <si>
    <t>\drivers\pci\Kconfig:117</t>
  </si>
  <si>
    <t>\drivers\pci\Makefile:51</t>
  </si>
  <si>
    <t>!CONFIG_ACPI CONFIG_DMI !CONFIG_PCI</t>
  </si>
  <si>
    <t>CONFIG_PCI_MMCONFIG</t>
  </si>
  <si>
    <t>\arch\x86\pci\acpi.c:14, \arch\x86\pci\acpi.c:156, \arch\x86\pci\common.c:570, \drivers\xen\pci.c:30, \drivers\xen\pci.c:215</t>
  </si>
  <si>
    <t>\arch\x86\include\asm\fixmap.h:96, \arch\x86\include\asm\mmconfig.h:4, \include\linux\pci.h:1724</t>
  </si>
  <si>
    <t>\arch\x86\Kconfig:2366, \arch\x86\Kconfig:2383</t>
  </si>
  <si>
    <t>\arch\x86\kernel\Makefile:121, \arch\x86\pci\Makefile:4</t>
  </si>
  <si>
    <t>CONFIG_PCI_REALLOC_ENABLE_AUTO</t>
  </si>
  <si>
    <t>\drivers\pci\setup-bus.c:1637</t>
  </si>
  <si>
    <t>\drivers\pci\Kconfig:39</t>
  </si>
  <si>
    <t>CONFIG_PCI !CONFIG_PCI_IOV</t>
  </si>
  <si>
    <t>CONFIG_PCMCIA_PROBE</t>
  </si>
  <si>
    <t>\drivers\pcmcia\pcmcia_resource.c:751, \drivers\pcmcia\pcmcia_resource.c:810, \drivers\pcmcia\pcmcia_resource.c:823, \drivers\pcmcia\rsrc_nonstatic.c:45, \drivers\pcmcia\rsrc_nonstatic.c:184, \drivers\pcmcia\rsrc_nonstatic.c:450, \drivers\pcmcia\rsrc_nonstatic.c:530, \drivers\pcmcia\rsrc_nonstatic.c:554, \drivers\pcmcia\rsrc_nonstatic.c:913</t>
  </si>
  <si>
    <t>\drivers\pcmcia\Kconfig:231</t>
  </si>
  <si>
    <t>!CONFIG_PCCARD CONFIG_PCCARD_MODULE !CONFIG_PCCARD_NONSTATIC !CONFIG_PCMCIA !CONFIG_PCMCIA_MODULE 
CONFIG_PCCARD !CONFIG_PCCARD_MODULE !CONFIG_PCCARD_NONSTATIC !CONFIG_PCMCIA !CONFIG_PCMCIA_MODULE</t>
  </si>
  <si>
    <t>CONFIG_PHYS_ADDR_T_64BIT</t>
  </si>
  <si>
    <t>\arch\mips\alchemy\common\setup.c:75, \arch\mips\mm\gup.c:20, \arch\mips\mm\init.c:101, \arch\mips\mm\tlb-r4k.c:335, \arch\mips\mm\tlbex.c:643, \arch\mips\mm\tlbex.c:1015, \arch\mips\mm\tlbex.c:1509, \arch\mips\mm\tlbex.c:1516, \arch\mips\mm\tlbex.c:1529, \arch\mips\mm\tlbex.c:1541, \arch\mips\mm\tlbex.c:1553, \arch\mips\mm\tlbex.c:1568, \arch\mips\mm\tlbex.c:1575, \arch\mips\sibyte\common\cfe.c:41, \arch\x86\kernel\cpu\perf_event_intel_uncore_snb.c:222, \arch\x86\mm\iomap_32.c:26, \drivers\bus\brcmstb_gisb.c:197, \drivers\dma\txx9dmac.c:79, \drivers\memory\tegra\mc.c:270, \drivers\net\ethernet\broadcom\bcmsysport.c:82, \drivers\net\ethernet\broadcom\genet\bcmgenet.c:97, \drivers\net\ethernet\broadcom\genet\bcmgenet.c:122, \drivers\net\ethernet\broadcom\genet\bcmgenet.c:3292</t>
  </si>
  <si>
    <t>\arch\mips\include\asm\mach-au1x00\ioremap.h:14, \arch\mips\include\asm\page.h:117, \arch\mips\include\asm\pgtable-32.h:72, \arch\mips\include\asm\pgtable-32.h:106, \arch\mips\include\asm\pgtable-32.h:132, \arch\mips\include\asm\pgtable-32.h:169, \arch\mips\include\asm\pgtable-32.h:192, \arch\mips\include\asm\pgtable-bits.h:35, \arch\mips\include\asm\pgtable-bits.h:172, \arch\mips\include\asm\pgtable.h:130, \arch\mips\include\asm\pgtable.h:265, \arch\mips\include\asm\pgtable.h:414, \arch\mips\include\asm\pgtable.h:454, \arch\x86\mm\physaddr.h:5, \drivers\dma\txx9dmac.h:70, \drivers\dma\txx9dmac.h:204, \include\linux\types.h:161</t>
  </si>
  <si>
    <t>\mm\Kconfig:269</t>
  </si>
  <si>
    <t>CONFIG_PINCTRL_APQ8064</t>
  </si>
  <si>
    <t>\drivers\pinctrl\qcom\Kconfig:10</t>
  </si>
  <si>
    <t>\drivers\pinctrl\qcom\Makefile:3</t>
  </si>
  <si>
    <t>!CONFIG_ARCH_QCOM CONFIG_PINCTRL !CONFIG_PINCTRL_APQ8064_MODULE</t>
  </si>
  <si>
    <t>CONFIG_PINCTRL_APQ8064_MODULE</t>
  </si>
  <si>
    <t>!CONFIG_ARCH_QCOM CONFIG_PINCTRL !CONFIG_PINCTRL_APQ8064</t>
  </si>
  <si>
    <t>CONFIG_PINCTRL_APQ8084</t>
  </si>
  <si>
    <t>\drivers\pinctrl\qcom\Kconfig:18</t>
  </si>
  <si>
    <t>\drivers\pinctrl\qcom\Makefile:4</t>
  </si>
  <si>
    <t>!CONFIG_ARCH_QCOM CONFIG_PINCTRL !CONFIG_PINCTRL_APQ8084_MODULE</t>
  </si>
  <si>
    <t>CONFIG_PINCTRL_APQ8084_MODULE</t>
  </si>
  <si>
    <t>!CONFIG_ARCH_QCOM CONFIG_PINCTRL !CONFIG_PINCTRL_APQ8084</t>
  </si>
  <si>
    <t>CONFIG_PINCTRL_BCM281XX</t>
  </si>
  <si>
    <t>\drivers\pinctrl\bcm\Kconfig:5</t>
  </si>
  <si>
    <t>\drivers\pinctrl\bcm\Makefile:3</t>
  </si>
  <si>
    <t>!CONFIG_ARCH_BCM CONFIG_PINCTRL</t>
  </si>
  <si>
    <t>CONFIG_PINCTRL_BERLIN</t>
  </si>
  <si>
    <t>\drivers\pinctrl\berlin\Kconfig:3</t>
  </si>
  <si>
    <t>\drivers\pinctrl\berlin\Makefile:1</t>
  </si>
  <si>
    <t>!CONFIG_ARCH_BERLIN CONFIG_PINCTRL</t>
  </si>
  <si>
    <t>CONFIG_PINCTRL_BERLIN_BG4CT</t>
  </si>
  <si>
    <t>\drivers\pinctrl\berlin\Kconfig:23</t>
  </si>
  <si>
    <t>\drivers\pinctrl\berlin\Makefile:5</t>
  </si>
  <si>
    <t>CONFIG_PINCTRL_CYGNUS_MUX</t>
  </si>
  <si>
    <t>\drivers\pinctrl\bcm\Kconfig:45</t>
  </si>
  <si>
    <t>\drivers\pinctrl\bcm\Makefile:6</t>
  </si>
  <si>
    <t>CONFIG_PINCTRL_IPQ8064</t>
  </si>
  <si>
    <t>\drivers\pinctrl\qcom\Kconfig:26</t>
  </si>
  <si>
    <t>\drivers\pinctrl\qcom\Makefile:5</t>
  </si>
  <si>
    <t>!CONFIG_ARCH_QCOM CONFIG_PINCTRL !CONFIG_PINCTRL_IPQ8064_MODULE</t>
  </si>
  <si>
    <t>CONFIG_PINCTRL_IPQ8064_MODULE</t>
  </si>
  <si>
    <t>!CONFIG_ARCH_QCOM CONFIG_PINCTRL !CONFIG_PINCTRL_IPQ8064</t>
  </si>
  <si>
    <t>CONFIG_PINCTRL_MSM</t>
  </si>
  <si>
    <t>\drivers\pinctrl\qcom\Kconfig:3</t>
  </si>
  <si>
    <t>\drivers\pinctrl\qcom\Makefile:2</t>
  </si>
  <si>
    <t>CONFIG_PINCTRL_MSM8660</t>
  </si>
  <si>
    <t>\drivers\pinctrl\qcom\Kconfig:34</t>
  </si>
  <si>
    <t>\drivers\pinctrl\qcom\Makefile:6</t>
  </si>
  <si>
    <t>!CONFIG_ARCH_QCOM CONFIG_PINCTRL !CONFIG_PINCTRL_MSM8660_MODULE</t>
  </si>
  <si>
    <t>CONFIG_PINCTRL_MSM8660_MODULE</t>
  </si>
  <si>
    <t>!CONFIG_ARCH_QCOM CONFIG_PINCTRL !CONFIG_PINCTRL_MSM8660</t>
  </si>
  <si>
    <t>CONFIG_PINCTRL_MSM8916</t>
  </si>
  <si>
    <t>\drivers\pinctrl\qcom\Kconfig:58</t>
  </si>
  <si>
    <t>\drivers\pinctrl\qcom\Makefile:9</t>
  </si>
  <si>
    <t>!CONFIG_ARCH_QCOM CONFIG_PINCTRL !CONFIG_PINCTRL_MSM8916_MODULE</t>
  </si>
  <si>
    <t>CONFIG_PINCTRL_MSM8916_MODULE</t>
  </si>
  <si>
    <t>!CONFIG_ARCH_QCOM CONFIG_PINCTRL !CONFIG_PINCTRL_MSM8916</t>
  </si>
  <si>
    <t>CONFIG_PINCTRL_MSM8960</t>
  </si>
  <si>
    <t>\drivers\pinctrl\qcom\Kconfig:42</t>
  </si>
  <si>
    <t>\drivers\pinctrl\qcom\Makefile:7</t>
  </si>
  <si>
    <t>!CONFIG_ARCH_QCOM CONFIG_PINCTRL !CONFIG_PINCTRL_MSM8960_MODULE</t>
  </si>
  <si>
    <t>CONFIG_PINCTRL_MSM8960_MODULE</t>
  </si>
  <si>
    <t>!CONFIG_ARCH_QCOM CONFIG_PINCTRL !CONFIG_PINCTRL_MSM8960</t>
  </si>
  <si>
    <t>CONFIG_PINCTRL_MSM8X74</t>
  </si>
  <si>
    <t>\drivers\pinctrl\qcom\Kconfig:50</t>
  </si>
  <si>
    <t>\drivers\pinctrl\qcom\Makefile:8</t>
  </si>
  <si>
    <t>!CONFIG_ARCH_QCOM CONFIG_PINCTRL !CONFIG_PINCTRL_MSM8X74_MODULE</t>
  </si>
  <si>
    <t>CONFIG_PINCTRL_MSM8X74_MODULE</t>
  </si>
  <si>
    <t>!CONFIG_ARCH_QCOM CONFIG_PINCTRL !CONFIG_PINCTRL_MSM8X74</t>
  </si>
  <si>
    <t>CONFIG_PINCTRL_MT6397</t>
  </si>
  <si>
    <t>\drivers\pinctrl\mediatek\Kconfig:33</t>
  </si>
  <si>
    <t>\drivers\pinctrl\mediatek\Makefile:8</t>
  </si>
  <si>
    <t>!CONFIG_ARCH_MEDIATEK CONFIG_PINCTRL</t>
  </si>
  <si>
    <t>CONFIG_PINCTRL_MT8127</t>
  </si>
  <si>
    <t>\drivers\pinctrl\mediatek\Kconfig:18</t>
  </si>
  <si>
    <t>\drivers\pinctrl\mediatek\Makefile:6</t>
  </si>
  <si>
    <t>CONFIG_PINCTRL_MT8135</t>
  </si>
  <si>
    <t>\drivers\pinctrl\mediatek\Kconfig:12</t>
  </si>
  <si>
    <t>\drivers\pinctrl\mediatek\Makefile:5</t>
  </si>
  <si>
    <t>CONFIG_PINCTRL_MT8173</t>
  </si>
  <si>
    <t>\drivers\pinctrl\mediatek\Kconfig:25</t>
  </si>
  <si>
    <t>\drivers\pinctrl\mediatek\Makefile:7</t>
  </si>
  <si>
    <t>CONFIG_PINCTRL_MTK_COMMON</t>
  </si>
  <si>
    <t>\drivers\pinctrl\mediatek\Kconfig:3</t>
  </si>
  <si>
    <t>\drivers\pinctrl\mediatek\Makefile:2</t>
  </si>
  <si>
    <t>CONFIG_PINCTRL_QCOM_SPMI_PMIC</t>
  </si>
  <si>
    <t>\drivers\pinctrl\qcom\Kconfig:74</t>
  </si>
  <si>
    <t>\drivers\pinctrl\qcom\Makefile:11, \drivers\pinctrl\qcom\Makefile:12</t>
  </si>
  <si>
    <t>CONFIG_PINCTRL_QCOM_SPMI_PMIC_MODULE</t>
  </si>
  <si>
    <t>CONFIG_PINCTRL_QCOM_SSBI_PMIC</t>
  </si>
  <si>
    <t>\drivers\pinctrl\qcom\Kconfig:87</t>
  </si>
  <si>
    <t>\drivers\pinctrl\qcom\Makefile:13, \drivers\pinctrl\qcom\Makefile:14</t>
  </si>
  <si>
    <t>CONFIG_PINCTRL_QCOM_SSBI_PMIC_MODULE</t>
  </si>
  <si>
    <t>CONFIG_PINCTRL_QDF2XXX</t>
  </si>
  <si>
    <t>\drivers\pinctrl\qcom\Kconfig:66</t>
  </si>
  <si>
    <t>\drivers\pinctrl\qcom\Makefile:10</t>
  </si>
  <si>
    <t>!CONFIG_ARCH_QCOM CONFIG_PINCTRL !CONFIG_PINCTRL_QDF2XXX_MODULE</t>
  </si>
  <si>
    <t>CONFIG_PINCTRL_QDF2XXX_MODULE</t>
  </si>
  <si>
    <t>!CONFIG_ARCH_QCOM CONFIG_PINCTRL !CONFIG_PINCTRL_QDF2XXX</t>
  </si>
  <si>
    <t>CONFIG_PLAT_USRV</t>
  </si>
  <si>
    <t>\arch\m32r\boot\setup.S:104, \arch\m32r\kernel\setup.c:335, \drivers\pcmcia\m32r_cfc.c:73, \drivers\pcmcia\m32r_cfc.c:87, \drivers\pcmcia\m32r_cfc.c:102, \drivers\pcmcia\m32r_cfc.c:233, \drivers\pcmcia\m32r_cfc.c:235, \drivers\pcmcia\m32r_cfc.c:238, \drivers\pcmcia\m32r_cfc.c:298, \drivers\pcmcia\m32r_cfc.c:303, \drivers\pcmcia\m32r_cfc.c:308, \drivers\pcmcia\m32r_cfc.c:314, \drivers\pcmcia\m32r_cfc.c:316, \drivers\pcmcia\m32r_cfc.c:324, \drivers\pcmcia\m32r_cfc.c:333, \drivers\pcmcia\m32r_cfc.c:335, \drivers\pcmcia\m32r_cfc.c:337, \drivers\pcmcia\m32r_cfc.c:339, \drivers\pcmcia\m32r_cfc.c:348, \drivers\pcmcia\m32r_cfc.c:349, \drivers\pcmcia\m32r_cfc.c:403, \drivers\pcmcia\m32r_cfc.c:472, \drivers\pcmcia\m32r_cfc.c:721, \drivers\pcmcia\m32r_cfc.c:724, \drivers\pcmcia\m32r_cfc.c:737, \drivers\tty\serial\m32r_sio.c:80, \drivers\tty\serial\m32r_sio.c:87, \drivers\tty\serial\m32r_sio.c:99</t>
  </si>
  <si>
    <t>\arch\m32r\include\asm\irq.h:6, \arch\m32r\include\asm\m32700ut\m32700ut_pld.h:16, \arch\m32r\include\asm\m32700ut\m32700ut_pld.h:76, \arch\m32r\include\asm\m32700ut\m32700ut_pld.h:110, \arch\m32r\include\asm\m32700ut\m32700ut_pld.h:144, \arch\m32r\include\asm\m32r.h:55, \arch\m32r\include\asm\opsput\opsput_pld.h:72, \arch\m32r\include\asm\opsput\opsput_pld.h:106, \arch\m32r\include\asm\opsput\opsput_pld.h:140, \drivers\pcmcia\m32r_cfc.h:78, \drivers\pcmcia\m32r_cfc.h:86</t>
  </si>
  <si>
    <t>\arch\m32r\Kconfig:64</t>
  </si>
  <si>
    <t>\arch\m32r\platforms\Makefile:9</t>
  </si>
  <si>
    <t>CONFIG_PM_DEBUG</t>
  </si>
  <si>
    <t>\arch\arm\mach-omap1\clock.c:981, \arch\arm\mach-omap1\clock.c:1104, \drivers\gpio\gpio-tz1090.c:367, \drivers\s390\net\smsgiucv.c:142, \drivers\s390\net\smsgiucv.c:156, \drivers\s390\net\smsgiucv.c:165, \kernel\power\hibernate.c:103, \kernel\power\hibernate.c:118, \kernel\power\hibernate.c:120, \kernel\power\main.c:74, \kernel\power\main.c:135, \kernel\power\main.c:618, \kernel\power\suspend.c:240, \kernel\power\suspend.c:249, \kernel\power\suspend.c:256, \kernel\power\suspend.c:474, \net\iucv\af_iucv.c:129, \net\iucv\af_iucv.c:137, \net\iucv\af_iucv.c:154, \net\iucv\af_iucv.c:190, \net\iucv\iucv.c:1855, \net\iucv\iucv.c:1865, \net\iucv\iucv.c:1903, \net\iucv\iucv.c:1938, \net\iucv\iucv.c:1973</t>
  </si>
  <si>
    <t>\arch\arm\mach-omap1\clock.h:160, \arch\arm\mach-omap2\pm.h:55, \arch\arm\mach-omap2\pm.h:61, \arch\arm\mach-omap2\pm.h:65, \arch\arm\mach-omap2\powerdomain.h:143</t>
  </si>
  <si>
    <t>\kernel\power\Kconfig:156</t>
  </si>
  <si>
    <t>\arch\arm\mach-at91\Makefile:18, \arch\arm\mach-omap2\Makefile:91, \arch\avr32\mach-at32ap\Makefile:6, \kernel\power\Makefile:2</t>
  </si>
  <si>
    <t>!CONFIG_AFIUCV !CONFIG_AFIUCV_MODULE !CONFIG_GPIO_TZ1090 !CONFIG_HIBERNATION !CONFIG_IUCV !CONFIG_IUCV_MODULE CONFIG_PM !CONFIG_PM_SLEEP !CONFIG_SUSPEND</t>
  </si>
  <si>
    <t>CONFIG_POWER_RESET</t>
  </si>
  <si>
    <t>\drivers\power\reset\Kconfig:1</t>
  </si>
  <si>
    <t>\drivers\power\Makefile:72</t>
  </si>
  <si>
    <t>CONFIG_PREEMPT_COUNT</t>
  </si>
  <si>
    <t>\arch\arm\kernel\iwmmxt.S:100, \arch\arm\mach-ep93xx\crunch-bits.S:197, \kernel\rcu\update.c:65</t>
  </si>
  <si>
    <t>\arch\arm\include\asm\assembler.h:212, \include\linux\bit_spinlock.h:92, \include\linux\pagemap.h:155, \include\linux\pagemap.h:193, \include\linux\preempt.h:85, \include\linux\preempt.h:101, \include\linux\preempt.h:143, \include\linux\preempt.h:210, \include\linux\preempt.h:229, \include\linux\rcupdate.h:300, \include\linux\rcupdate.h:306, \include\linux\rcupdate.h:502, \include\linux\rcupdate.h:504, \include\linux\rcupdate.h:509, \include\linux\rcupdate.h:526, \include\linux\rcupdate.h:531, \include\linux\rcupdate.h:536, \include\linux\uaccess.h:57, \include\linux\uaccess.h:58</t>
  </si>
  <si>
    <t>\kernel\Kconfig.preempt:57</t>
  </si>
  <si>
    <t>!CONFIG_DEBUG_LOCK_ALLOC</t>
  </si>
  <si>
    <t>CONFIG_PREEMPT_NONE</t>
  </si>
  <si>
    <t>\kernel\trace\trace.c:2623</t>
  </si>
  <si>
    <t>\kernel\Kconfig.preempt:6</t>
  </si>
  <si>
    <t>CONFIG_PREEMPT_VOLUNTARY</t>
  </si>
  <si>
    <t>\drivers\md\dm-bufio.c:191, \kernel\trace\trace.c:2625</t>
  </si>
  <si>
    <t>\include\linux\kernel.h:169</t>
  </si>
  <si>
    <t>\kernel\Kconfig.preempt:19</t>
  </si>
  <si>
    <t>CONFIG_PROC_CHILDREN</t>
  </si>
  <si>
    <t>\fs\proc\array.c:595, \fs\proc\array.c:718, \fs\proc\base.c:3105</t>
  </si>
  <si>
    <t>\fs\proc\Kconfig:75</t>
  </si>
  <si>
    <t>!CONFIG_PROC_FS</t>
  </si>
  <si>
    <t>CONFIG_RADIO_SI470X</t>
  </si>
  <si>
    <t>\drivers\media\radio\Kconfig:18</t>
  </si>
  <si>
    <t>\drivers\media\radio\Makefile:23</t>
  </si>
  <si>
    <t>CONFIG_RAID_ATTRS</t>
  </si>
  <si>
    <t>\drivers\scsi\Kconfig:8</t>
  </si>
  <si>
    <t>\drivers\scsi\Makefile:24</t>
  </si>
  <si>
    <t>!CONFIG_RAID_ATTRS_MODULE !CONFIG_SCSI !CONFIG_SCSI_MODULE</t>
  </si>
  <si>
    <t>CONFIG_RAID_ATTRS_MODULE</t>
  </si>
  <si>
    <t>!CONFIG_RAID_ATTRS !CONFIG_SCSI !CONFIG_SCSI_MODULE</t>
  </si>
  <si>
    <t>CONFIG_RANDOMIZE_BASE</t>
  </si>
  <si>
    <t>\arch\x86\boot\compressed\cmdline.c:3, \arch\x86\boot\compressed\cpuflags.c:1, \arch\x86\kernel\module.c:49, \arch\x86\mm\init_32.c:810, \kernel\livepatch\core.c:244, \kernel\livepatch\core.c:298</t>
  </si>
  <si>
    <t>\arch\x86\boot\compressed\misc.h:61, \arch\x86\boot\compressed\misc.h:68, \arch\x86\include\asm\page_64_types.h:51</t>
  </si>
  <si>
    <t>\arch\x86\Kconfig:1869</t>
  </si>
  <si>
    <t>\arch\x86\boot\compressed\Makefile:48</t>
  </si>
  <si>
    <t>!CONFIG_LIVEPATCH !CONFIG_MODULES</t>
  </si>
  <si>
    <t>CONFIG_RCU_BOOST</t>
  </si>
  <si>
    <t>\kernel\rcu\rcutorture.c:175, \kernel\rcu\rcutorture.c:177, \kernel\rcu\rcutorture.c:179, \kernel\rcu\tree.c:170, \kernel\rcu\tree.c:4315, \kernel\rcu\tree_trace.c:103, \kernel\rcu\tree_trace.c:112, \kernel\rcu\tree_trace.c:145, \kernel\rcu\tree_trace.c:151, \kernel\rcu\tree_trace.c:213, \kernel\rcu\tree_trace.c:260, \kernel\rcu\tree_trace.c:461</t>
  </si>
  <si>
    <t>\include\linux\rcupdate.h:880, \kernel\rcu\tree.h:565, \kernel\rcu\tree.h:570, \kernel\rcu\tree.h:592, \kernel\rcu\tree.h:596, \kernel\rcu\tree_plugin.h:33, \kernel\rcu\tree_plugin.h:46, \kernel\rcu\tree_plugin.h:49, \kernel\rcu\tree_plugin.h:56, \kernel\rcu\tree_plugin.h:94, \kernel\rcu\tree_plugin.h:479, \kernel\rcu\tree_plugin.h:507, \kernel\rcu\tree_plugin.h:648, \kernel\rcu\tree_plugin.h:655, \kernel\rcu\tree_plugin.h:933, \kernel\rcu\tree_plugin.h:1313, \kernel\rcu\tree_plugin.h:1347</t>
  </si>
  <si>
    <t>\init\Kconfig:641</t>
  </si>
  <si>
    <t>CONFIG_RCU_TORTURE_TEST_SLOW_CLEANUP</t>
  </si>
  <si>
    <t>\kernel\rcu\tree.c:190, \kernel\rcu\tree.c:193, \kernel\rcu\tree.c:195</t>
  </si>
  <si>
    <t>\lib\Kconfig.debug:1325</t>
  </si>
  <si>
    <t>!CONFIG_PREEMPT_RCU !CONFIG_TREE_RCU</t>
  </si>
  <si>
    <t>CONFIG_RCU_TORTURE_TEST_SLOW_INIT</t>
  </si>
  <si>
    <t>\kernel\rcu\tree.c:183, \kernel\rcu\tree.c:186, \kernel\rcu\tree.c:188</t>
  </si>
  <si>
    <t>\lib\Kconfig.debug:1300</t>
  </si>
  <si>
    <t>CONFIG_RCU_TORTURE_TEST_SLOW_PREINIT</t>
  </si>
  <si>
    <t>\kernel\rcu\tree.c:176, \kernel\rcu\tree.c:179, \kernel\rcu\tree.c:181</t>
  </si>
  <si>
    <t>\lib\Kconfig.debug:1274</t>
  </si>
  <si>
    <t>CONFIG_RCU_TRACE</t>
  </si>
  <si>
    <t>\kernel\rcu\rcutorture.c:181, \kernel\rcu\rcutorture.c:188, \kernel\rcu\rcutorture.c:193, \kernel\rcu\tiny.c:52, \kernel\rcu\tiny.c:63, \kernel\rcu\update.c:429</t>
  </si>
  <si>
    <t>\include\linux\rcupdate.h:108, \include\linux\rcupdate.h:418, \include\linux\rcupdate.h:420, \include\linux\rcutiny.h:201, \include\linux\rcutiny.h:208, \include\linux\rcutiny.h:215, \include\trace\events\rcu.h:37, \include\trace\events\rcu.h:704, \include\trace\events\rcu.h:734, \kernel\rcu\rcu.h:27, \kernel\rcu\rcu.h:29, \kernel\rcu\rcu.h:31, \kernel\rcu\tiny_plugin.h:73, \kernel\rcu\tiny_plugin.h:175, \kernel\rcu\tree.h:642, \kernel\rcu\tree.h:654, \kernel\rcu\tree_plugin.h:71, \kernel\rcu\tree_plugin.h:937, \kernel\rcu\tree_plugin.h:956, \kernel\rcu\tree_plugin.h:962</t>
  </si>
  <si>
    <t>\lib\Kconfig.debug:1360</t>
  </si>
  <si>
    <t>CONFIG_REGULATOR_DEBUG</t>
  </si>
  <si>
    <t>\drivers\regulator\dbx500-prcmu.c:54</t>
  </si>
  <si>
    <t>\drivers\regulator\dbx500-prcmu.h:40</t>
  </si>
  <si>
    <t>\drivers\regulator\Kconfig:26</t>
  </si>
  <si>
    <t>\drivers\regulator\Makefile:106</t>
  </si>
  <si>
    <t>CONFIG_REGULATOR !CONFIG_REGULATOR_DBX500_PRCMU</t>
  </si>
  <si>
    <t>CONFIG_RFKILL_REGULATOR</t>
  </si>
  <si>
    <t>\net\rfkill\Kconfig:26</t>
  </si>
  <si>
    <t>\net\rfkill\Makefile:8</t>
  </si>
  <si>
    <t>!CONFIG_RFKILL !CONFIG_RFKILL_MODULE !CONFIG_RFKILL_REGULATOR_MODULE</t>
  </si>
  <si>
    <t>CONFIG_RFKILL_REGULATOR_MODULE</t>
  </si>
  <si>
    <t>!CONFIG_RFKILL !CONFIG_RFKILL_MODULE !CONFIG_RFKILL_REGULATOR</t>
  </si>
  <si>
    <t>CONFIG_RING_BUFFER_ALLOW_SWAP</t>
  </si>
  <si>
    <t>\kernel\trace\ring_buffer.c:2753, \kernel\trace\ring_buffer.c:4322, \kernel\trace\ring_buffer.c:4395, \kernel\trace\trace.c:2939, \kernel\trace\trace.c:5375</t>
  </si>
  <si>
    <t>\include\linux\ring_buffer.h:145</t>
  </si>
  <si>
    <t>\kernel\trace\Kconfig:83</t>
  </si>
  <si>
    <t>CONFIG_ROCKCHIP_PM_DOMAINS</t>
  </si>
  <si>
    <t>\drivers\soc\rockchip\Kconfig:6</t>
  </si>
  <si>
    <t>\drivers\soc\rockchip\Makefile:4</t>
  </si>
  <si>
    <t>!CONFIG_ARCH_ROCKCHIP</t>
  </si>
  <si>
    <t>CONFIG_RT2X00</t>
  </si>
  <si>
    <t>\drivers\net\wireless\rt2x00\Kconfig:1</t>
  </si>
  <si>
    <t>\drivers\net\wireless\Makefile:44</t>
  </si>
  <si>
    <t>CONFIG_RT2X00_MODULE</t>
  </si>
  <si>
    <t>CONFIG_RTC_DRV_DS1685</t>
  </si>
  <si>
    <t>\drivers\rtc\rtc-ds1685.c:866, \drivers\rtc\rtc-ds1685.c:964, \drivers\rtc\rtc-ds1685.c:979, \drivers\rtc\rtc-ds1685.c:989, \drivers\rtc\rtc-ds1685.c:1044, \drivers\rtc\rtc-ds1685.c:1059, \drivers\rtc\rtc-ds1685.c:1069, \drivers\rtc\rtc-ds1685.c:1236, \drivers\rtc\rtc-ds1685.c:1469, \drivers\rtc\rtc-ds1685.c:1481</t>
  </si>
  <si>
    <t>\include\linux\rtc\ds1685.h:217, \include\linux\rtc\ds1685.h:265, \include\linux\rtc\ds1685.h:354</t>
  </si>
  <si>
    <t>\drivers\rtc\Kconfig:846</t>
  </si>
  <si>
    <t>CONFIG_RTC_DRV_DS1689</t>
  </si>
  <si>
    <t>\drivers\rtc\rtc-ds1685.c:866, \drivers\rtc\rtc-ds1685.c:960, \drivers\rtc\rtc-ds1685.c:997, \drivers\rtc\rtc-ds1685.c:1040, \drivers\rtc\rtc-ds1685.c:1077, \drivers\rtc\rtc-ds1685.c:1236, \drivers\rtc\rtc-ds1685.c:1469, \drivers\rtc\rtc-ds1685.c:1481</t>
  </si>
  <si>
    <t>\include\linux\rtc\ds1685.h:217, \include\linux\rtc\ds1685.h:267, \include\linux\rtc\ds1685.h:356</t>
  </si>
  <si>
    <t>\drivers\rtc\Kconfig:856</t>
  </si>
  <si>
    <t>CONFIG_RTLLIB_CRYPTO_CCMP_MODULE</t>
  </si>
  <si>
    <t>\drivers\staging\rtl8192e\Kconfig:14</t>
  </si>
  <si>
    <t>\drivers\staging\rtl8192e\Makefile:15</t>
  </si>
  <si>
    <t>!CONFIG_RTL8192E !CONFIG_RTL8192E_MODULE !CONFIG_RTLLIB_CRYPTO_CCMP CONFIG_STAGING</t>
  </si>
  <si>
    <t>CONFIG_RTLLIB_CRYPTO_WEP_MODULE</t>
  </si>
  <si>
    <t>\drivers\staging\rtl8192e\Kconfig:35</t>
  </si>
  <si>
    <t>\drivers\staging\rtl8192e\Makefile:17</t>
  </si>
  <si>
    <t>!CONFIG_RTL8192E !CONFIG_RTL8192E_MODULE !CONFIG_RTLLIB_CRYPTO_WEP CONFIG_STAGING</t>
  </si>
  <si>
    <t>CONFIG_SA1100_COLLIE</t>
  </si>
  <si>
    <t>\arch\arm\boot\compressed\head-sa1100.S:19, \drivers\pcmcia\pxa2xx_sharpsl.c:208, \drivers\pcmcia\sa1100_generic.c:65</t>
  </si>
  <si>
    <t>\arch\arm\mach-sa1100\Kconfig:48</t>
  </si>
  <si>
    <t>\arch\arm\mach-sa1100\Makefile:16, \drivers\pcmcia\Makefile:50</t>
  </si>
  <si>
    <t>CONFIG_SCALES</t>
  </si>
  <si>
    <t>\arch\m68k\coldfire\m5272.c:97, \drivers\net\ethernet\freescale\fec_main.c:151</t>
  </si>
  <si>
    <t>\arch\m68k\Kconfig.machine:286</t>
  </si>
  <si>
    <t>CONFIG_SND_DMA_SGBUF</t>
  </si>
  <si>
    <t>\sound\core\memalloc.c:204, \sound\core\memalloc.c:281, \sound\core\pcm_memory.c:298, \sound\core\pcm_memory.c:319, \sound\pci\hda\hda_intel.c:389</t>
  </si>
  <si>
    <t>\include\sound\memalloc.h:50, \include\sound\memalloc.h:72, \include\sound\memalloc.h:143, \include\sound\pcm.h:1216</t>
  </si>
  <si>
    <t>\sound\core\Kconfig:250</t>
  </si>
  <si>
    <t>\sound\core\Makefile:19</t>
  </si>
  <si>
    <t>CONFIG_SND !CONFIG_SND_MODULE !CONFIG_SND_HDA_INTEL !CONFIG_SND_HDA_INTEL_MODULE !CONFIG_SND_PCM !CONFIG_SND_PCM_MODULE CONFIG_X86 
!CONFIG_SND CONFIG_SND_MODULE !CONFIG_SND_HDA_INTEL !CONFIG_SND_HDA_INTEL_MODULE !CONFIG_SND_PCM !CONFIG_SND_PCM_MODULE CONFIG_X86</t>
  </si>
  <si>
    <t>CONFIG_SND_PCM_TIMER</t>
  </si>
  <si>
    <t>\sound\core\pcm_lib.c:1884, \sound\core\pcm_native.c:492</t>
  </si>
  <si>
    <t>\include\sound\pcm.h:1126</t>
  </si>
  <si>
    <t>\sound\core\Kconfig:96</t>
  </si>
  <si>
    <t>\sound\core\Makefile:18</t>
  </si>
  <si>
    <t>!CONFIG_SND CONFIG_SND_MODULE !CONFIG_SND_PCM !CONFIG_SND_PCM_MODULE 
CONFIG_SND !CONFIG_SND_MODULE !CONFIG_SND_PCM !CONFIG_SND_PCM_MODULE</t>
  </si>
  <si>
    <t>CONFIG_SND_PCM_XRUN_DEBUG</t>
  </si>
  <si>
    <t>\sound\core\pcm.c:483, \sound\core\pcm.c:540, \sound\core\pcm.c:559, \sound\core\pcm.c:628, \sound\core\pcm.c:642, \sound\core\pcm.c:657, \sound\core\pcm_lib.c:35, \sound\core\pcm_lib.c:159, \sound\core\pcm_lib.c:188, \sound\core\pcm_lib.c:199</t>
  </si>
  <si>
    <t>\include\sound\pcm.h:479, \include\sound\pcm.h:504</t>
  </si>
  <si>
    <t>\sound\core\Kconfig:237</t>
  </si>
  <si>
    <t>!CONFIG_SND CONFIG_SND_MODULE !CONFIG_SND_PCM !CONFIG_SND_PCM_MODULE CONFIG_SND_VERBOSE_PROCFS 
CONFIG_SND !CONFIG_SND_MODULE !CONFIG_SND_PCM !CONFIG_SND_PCM_MODULE CONFIG_SND_VERBOSE_PROCFS</t>
  </si>
  <si>
    <t>CONFIG_SND_SST_IPC_ACPI</t>
  </si>
  <si>
    <t>\sound\soc\intel\Kconfig:24</t>
  </si>
  <si>
    <t>\sound\soc\intel\atom\sst\Makefile:7</t>
  </si>
  <si>
    <t>CONFIG_SND !CONFIG_SND_MODULE CONFIG_SND_SOC !CONFIG_SND_SOC_MODULE !CONFIG_SND_SST_IPC !CONFIG_SND_SST_IPC_MODULE !CONFIG_SND_SST_IPC_ACPI_MODULE CONFIG_SND_SST_MFLD_PLATFORM !CONFIG_SND_SST_MFLD_PLATFORM_MODULE</t>
  </si>
  <si>
    <t>CONFIG_SND_SST_IPC_ACPI_MODULE</t>
  </si>
  <si>
    <t>CONFIG_SND !CONFIG_SND_MODULE CONFIG_SND_SOC !CONFIG_SND_SOC_MODULE !CONFIG_SND_SST_IPC !CONFIG_SND_SST_IPC_MODULE !CONFIG_SND_SST_IPC_ACPI !CONFIG_SND_SST_MFLD_PLATFORM CONFIG_SND_SST_MFLD_PLATFORM_MODULE 
!CONFIG_SND CONFIG_SND_MODULE !CONFIG_SND_SOC CONFIG_SND_SOC_MODULE !CONFIG_SND_SST_IPC !CONFIG_SND_SST_IPC_MODULE !CONFIG_SND_SST_IPC_ACPI !CONFIG_SND_SST_MFLD_PLATFORM CONFIG_SND_SST_MFLD_PLATFORM_MODULE 
CONFIG_SND !CONFIG_SND_MODULE !CONFIG_SND_SOC CONFIG_SND_SOC_MODULE !CONFIG_SND_SST_IPC !CONFIG_SND_SST_IPC_MODULE !CONFIG_SND_SST_IPC_ACPI !CONFIG_SND_SST_MFLD_PLATFORM CONFIG_SND_SST_MFLD_PLATFORM_MODULE</t>
  </si>
  <si>
    <t>CONFIG_SND_SUPPORT_OLD_API</t>
  </si>
  <si>
    <t>\sound\core\pcm_native.c:59, \sound\core\pcm_native.c:2784, \sound\core\pcm_native.c:3534, \sound\core\pcm_native.c:3635</t>
  </si>
  <si>
    <t>\sound\core\Kconfig:189</t>
  </si>
  <si>
    <t>CONFIG_SND_VERBOSE_PROCFS</t>
  </si>
  <si>
    <t>\sound\core\oss\pcm_oss.c:2830, \sound\core\oss\pcm_oss.c:2981, \sound\core\oss\pcm_oss.c:2984, \sound\core\pcm.c:234, \sound\core\pcm.c:665, \sound\core\pcm.c:670, \sound\core\pcm_memory.c:96, \sound\core\pcm_memory.c:126, \sound\core\pcm_memory.c:224, \sound\core\pcm_memory.c:226</t>
  </si>
  <si>
    <t>\include\sound\pcm.h:471, \include\sound\pcm.h:482, \include\sound\pcm.h:501, \include\sound\pcm_oss.h:79</t>
  </si>
  <si>
    <t>\sound\core\Kconfig:205</t>
  </si>
  <si>
    <t>CONFIG_SOC_OMAP5</t>
  </si>
  <si>
    <t>\arch\arm\mach-omap2\board-generic.c:238, \arch\arm\mach-omap2\cm_common.c:223, \arch\arm\mach-omap2\cm_common.c:285, \arch\arm\mach-omap2\io.c:238, \arch\arm\mach-omap2\io.c:359, \arch\arm\mach-omap2\io.c:711, \arch\arm\mach-omap2\pdata-quirks.c:385, \arch\arm\mach-omap2\pdata-quirks.c:401, \arch\arm\mach-omap2\pdata-quirks.c:471, \arch\arm\mach-omap2\pdata-quirks.c:483, \arch\arm\mach-omap2\pdata-quirks.c:513, \arch\arm\mach-omap2\prm_common.c:676, \arch\arm\mach-omap2\prm_common.c:703, \arch\arm\mach-omap2\prm_common.c:730, \arch\arm\mach-omap2\timer.c:519, \arch\arm\mach-omap2\timer.c:534, \arch\arm\mach-omap2\timer.c:656, \drivers\clk\ti\dpll.c:30, \drivers\clk\ti\dpll.c:48, \drivers\clk\ti\dpll.c:278, \drivers\clk\ti\dpll.c:429, \drivers\clk\ti\dpll.c:590</t>
  </si>
  <si>
    <t>\arch\arm\mach-omap2\common.h:65, \arch\arm\mach-omap2\common.h:182, \arch\arm\mach-omap2\pm.h:107, \arch\arm\mach-omap2\soc.h:83, \arch\arm\mach-omap2\soc.h:389</t>
  </si>
  <si>
    <t>\arch\arm\mach-omap2\Kconfig:40</t>
  </si>
  <si>
    <t>\arch\arm\boot\dts\Makefile:484, \arch\arm\mach-omap2\Makefile:22, \arch\arm\mach-omap2\Makefile:39, \arch\arm\mach-omap2\Makefile:63, \arch\arm\mach-omap2\Makefile:89, \arch\arm\mach-omap2\Makefile:105, \arch\arm\mach-omap2\Makefile:118, \arch\arm\mach-omap2\Makefile:136, \arch\arm\mach-omap2\Makefile:137, \arch\arm\mach-omap2\Makefile:154, \arch\arm\mach-omap2\Makefile:155, \arch\arm\mach-omap2\Makefile:176, \arch\arm\mach-omap2\Makefile:177, \arch\arm\mach-omap2\Makefile:189, \arch\arm\mach-omap2\Makefile:220, \drivers\clk\ti\Makefile:12</t>
  </si>
  <si>
    <t>CONFIG_SSB_BLOCKIO</t>
  </si>
  <si>
    <t>\drivers\ssb\host_soc.c:39, \drivers\ssb\host_soc.c:86, \drivers\ssb\host_soc.c:112, \drivers\ssb\host_soc.c:159, \drivers\ssb\host_soc.c:169, \drivers\ssb\pci.c:1010, \drivers\ssb\pci.c:1043, \drivers\ssb\pci.c:1084, \drivers\ssb\pci.c:1113, \drivers\ssb\pci.c:1123, \drivers\ssb\pcmcia.c:274, \drivers\ssb\pcmcia.c:330, \drivers\ssb\pcmcia.c:376, \drivers\ssb\pcmcia.c:431, \drivers\ssb\pcmcia.c:441, \drivers\ssb\sdio.c:296, \drivers\ssb\sdio.c:341, \drivers\ssb\sdio.c:403, \drivers\ssb\sdio.c:449, \drivers\ssb\sdio.c:459</t>
  </si>
  <si>
    <t>\include\linux\ssb\ssb.h:213, \include\linux\ssb\ssb.h:604, \include\linux\ssb\ssb.h:616</t>
  </si>
  <si>
    <t>\drivers\ssb\Kconfig:29</t>
  </si>
  <si>
    <t>!CONFIG_SSB CONFIG_SSB_MODULE !CONFIG_SSB_HOST_SOC !CONFIG_SSB_PCIHOST !CONFIG_SSB_PCMCIAHOST !CONFIG_SSB_SDIOHOST 
CONFIG_SSB !CONFIG_SSB_MODULE !CONFIG_SSB_HOST_SOC !CONFIG_SSB_PCIHOST !CONFIG_SSB_PCMCIAHOST !CONFIG_SSB_SDIOHOST</t>
  </si>
  <si>
    <t>CONFIG_STM_SOURCE_CONSOLE</t>
  </si>
  <si>
    <t>\drivers\hwtracing\stm\Kconfig:19</t>
  </si>
  <si>
    <t>\drivers\hwtracing\stm\Makefile:7</t>
  </si>
  <si>
    <t>!CONFIG_STM !CONFIG_STM_MODULE !CONFIG_STM_SOURCE_CONSOLE_MODULE</t>
  </si>
  <si>
    <t>CONFIG_STM_SOURCE_CONSOLE_MODULE</t>
  </si>
  <si>
    <t>!CONFIG_STM !CONFIG_STM_MODULE !CONFIG_STM_SOURCE_CONSOLE</t>
  </si>
  <si>
    <t>CONFIG_STUB_CLK_HI6220</t>
  </si>
  <si>
    <t>\drivers\clk\hisilicon\Kconfig:8</t>
  </si>
  <si>
    <t>\drivers\clk\hisilicon\Makefile:11</t>
  </si>
  <si>
    <t>CONFIG_SYSCTL_EXCEPTION_TRACE</t>
  </si>
  <si>
    <t>\kernel\sysctl.c:1742</t>
  </si>
  <si>
    <t>\init\Kconfig:1328</t>
  </si>
  <si>
    <t>!CONFIG_SYSCTL</t>
  </si>
  <si>
    <t>CONFIG_THERMAL_EMULATION</t>
  </si>
  <si>
    <t>\drivers\thermal\samsung\exynos_tmu.c:897, \drivers\thermal\samsung\exynos_tmu.c:983, \drivers\thermal\thermal_core.c:491, \drivers\thermal\thermal_core.c:1851</t>
  </si>
  <si>
    <t>\include\linux\thermal.h:165</t>
  </si>
  <si>
    <t>\drivers\thermal\Kconfig:166</t>
  </si>
  <si>
    <t>!CONFIG_EXYNOS_THERMAL !CONFIG_EXYNOS_THERMAL_MODULE CONFIG_THERMAL !CONFIG_THERMAL_MODULE 
!CONFIG_EXYNOS_THERMAL !CONFIG_EXYNOS_THERMAL_MODULE !CONFIG_THERMAL CONFIG_THERMAL_MODULE</t>
  </si>
  <si>
    <t>CONFIG_TRACEPOINT_BENCHMARK</t>
  </si>
  <si>
    <t>\kernel\trace\Kconfig:541</t>
  </si>
  <si>
    <t>\kernel\trace\Makefile:68</t>
  </si>
  <si>
    <t>!CONFIG_FUNCTION_TRACER !CONFIG_RING_BUFFER !CONFIG_TRACEPOINTS !CONFIG_TRACE_CLOCK !CONFIG_TRACING</t>
  </si>
  <si>
    <t>CONFIG_TRACER_MAX_TRACE</t>
  </si>
  <si>
    <t>\kernel\trace\trace.c:1024, \kernel\trace\trace.c:1142, \kernel\trace\trace.c:1175, \kernel\trace\trace.c:1199, \kernel\trace\trace.c:1347, \kernel\trace\trace.c:1456, \kernel\trace\trace.c:1521, \kernel\trace\trace.c:2471, \kernel\trace\trace.c:2516, \kernel\trace\trace.c:2925, \kernel\trace\trace.c:3066, \kernel\trace\trace.c:3570, \kernel\trace\trace.c:4192, \kernel\trace\trace.c:4218, \kernel\trace\trace.c:4240, \kernel\trace\trace.c:4276, \kernel\trace\trace.c:4369, \kernel\trace\trace.c:4417, \kernel\trace\trace.c:4433, \kernel\trace\trace.c:4551, \kernel\trace\trace.c:5235, \kernel\trace\trace.c:5470, \kernel\trace\trace.c:5612, \kernel\trace\trace.c:5761, \kernel\trace\trace.c:6557, \kernel\trace\trace.c:6593, \kernel\trace\trace.c:6795</t>
  </si>
  <si>
    <t>\kernel\trace\trace.h:193, \kernel\trace\trace.h:221, \kernel\trace\trace.h:419, \kernel\trace\trace.h:632, \kernel\trace\trace.h:636</t>
  </si>
  <si>
    <t>\kernel\trace\Kconfig:60</t>
  </si>
  <si>
    <t>CONFIG_TRACER_SNAPSHOT</t>
  </si>
  <si>
    <t>\kernel\trace\trace.c:626, \kernel\trace\trace.c:770, \kernel\trace\trace.c:3740, \kernel\trace\trace.c:3771, \kernel\trace\trace.c:3804, \kernel\trace\trace.c:5298, \kernel\trace\trace.c:5460, \kernel\trace\trace.c:5531, \kernel\trace\trace.c:5548, \kernel\trace\trace.c:5971, \kernel\trace\trace.c:6076, \kernel\trace\trace.c:6155, \kernel\trace\trace.c:6803, \kernel\trace\trace_events_trigger.c:881, \kernel\trace\trace_events_trigger.c:964</t>
  </si>
  <si>
    <t>\kernel\trace\Kconfig:241</t>
  </si>
  <si>
    <t>CONFIG_TRACE_IRQFLAGS_SUPPORT</t>
  </si>
  <si>
    <t>\kernel\trace\trace.c:1657</t>
  </si>
  <si>
    <t>\include\linux\irqflags.h:138, \include\linux\irqflags.h:145, \include\linux\irqflags.h:147</t>
  </si>
  <si>
    <t>\arch\arc\Kconfig:42, \arch\arm\Kconfig:176, \arch\arm64\Kconfig:120, \arch\avr32\Kconfig:34, \arch\avr32\Kconfig.debug:3, \arch\blackfin\Kconfig:67, \arch\cris\Kconfig:39, \arch\hexagon\Kconfig:55, \arch\metag\Kconfig.debug:3, \arch\microblaze\Kconfig.debug:6, \arch\mips\Kconfig.debug:3, \arch\nios2\Kconfig:44, \arch\nios2\Kconfig.debug:3, \arch\openrisc\Kconfig:47, \arch\powerpc\Kconfig:53, \arch\s390\Kconfig.debug:3, \arch\score\Kconfig.debug:3, \arch\sh\Kconfig.debug:3, \arch\sparc\Kconfig.debug:3, \arch\tile\Kconfig:116, \arch\um\Kconfig.common:33, \arch\x86\Kconfig.debug:3, \arch\xtensa\Kconfig:64</t>
  </si>
  <si>
    <t>CONFIG_TUN_VNET_CROSS_LE</t>
  </si>
  <si>
    <t>\drivers\net\macvtap.c:53, \drivers\net\macvtap.c:99, \drivers\net\tun.c:209, \drivers\net\tun.c:255</t>
  </si>
  <si>
    <t>\drivers\net\Kconfig:261</t>
  </si>
  <si>
    <t>!CONFIG_MACVTAP !CONFIG_MACVTAP_MODULE !CONFIG_TUN !CONFIG_TUN_MODULE</t>
  </si>
  <si>
    <t>CONFIG_UNINLINE_SPIN_UNLOCK</t>
  </si>
  <si>
    <t>\kernel\locking\spinlock.c:180</t>
  </si>
  <si>
    <t>\include\linux\spinlock_api_smp.h:72</t>
  </si>
  <si>
    <t>\kernel\Kconfig.locks:90</t>
  </si>
  <si>
    <t>CONFIG_USB_DWC2_DUAL_ROLE</t>
  </si>
  <si>
    <t>\drivers\usb\dwc2\core.c:59, \drivers\usb\dwc2\core.c:132, \drivers\usb\dwc2\debugfs.c:26</t>
  </si>
  <si>
    <t>\drivers\usb\dwc2\core.h:186, \drivers\usb\dwc2\core.h:746, \drivers\usb\dwc2\core.h:816, \drivers\usb\dwc2\core.h:818, \drivers\usb\dwc2\core.h:842, \drivers\usb\dwc2\core.h:1125, \drivers\usb\dwc2\core.h:1155</t>
  </si>
  <si>
    <t>\drivers\usb\dwc2\Kconfig:43</t>
  </si>
  <si>
    <t>\drivers\usb\dwc2\Makefile:7, \drivers\usb\dwc2\Makefile:12</t>
  </si>
  <si>
    <t>CONFIG_USB_GADGET_DEBUG_FS</t>
  </si>
  <si>
    <t>\drivers\usb\gadget\udc\atmel_usba_udc.c:32, \drivers\usb\gadget\udc\atmel_usba_udc.c:866, \drivers\usb\gadget\udc\atmel_usba_udc.c:1593, \drivers\usb\gadget\udc\bcm63xx_udc.c:2285, \drivers\usb\gadget\udc\gr_udc.c:127, \drivers\usb\gadget\udc\gr_udc.c:240, \drivers\usb\gadget\udc\gr_udc.c:245, \drivers\usb\gadget\udc\pxa25x_udc.c:1015, \drivers\usb\gadget\udc\pxa27x_udc.c:87</t>
  </si>
  <si>
    <t>\drivers\usb\gadget\udc\atmel_usba_udc.h:296, \drivers\usb\gadget\udc\atmel_usba_udc.h:353, \drivers\usb\gadget\udc\pxa25x_udc.h:125, \drivers\usb\gadget\udc\pxa27x_udc.h:481</t>
  </si>
  <si>
    <t>\drivers\usb\gadget\Kconfig:86</t>
  </si>
  <si>
    <t>CONFIG_USB_GADGET_VERBOSE</t>
  </si>
  <si>
    <t>\drivers\usb\gadget\udc\bdc\bdc_dbg.h:19, \drivers\usb\gadget\udc\bdc\bdc_dbg.h:36</t>
  </si>
  <si>
    <t>\drivers\usb\gadget\Kconfig:61</t>
  </si>
  <si>
    <t>\drivers\usb\gadget\Makefile:5, \drivers\usb\gadget\udc\bdc\Makefile:4</t>
  </si>
  <si>
    <t>CONFIG_USB_HCD_BCMA</t>
  </si>
  <si>
    <t>\drivers\usb\host\Kconfig:748</t>
  </si>
  <si>
    <t>\drivers\usb\host\Makefile:75</t>
  </si>
  <si>
    <t>CONFIG_USB_HCD_BCMA_MODULE</t>
  </si>
  <si>
    <t>CONFIG_USB_HCD_SSB</t>
  </si>
  <si>
    <t>\drivers\usb\host\Kconfig:760</t>
  </si>
  <si>
    <t>\drivers\usb\host\Makefile:76</t>
  </si>
  <si>
    <t>CONFIG_USB_HCD_SSB_MODULE</t>
  </si>
  <si>
    <t>CONFIG_USB_KBD</t>
  </si>
  <si>
    <t>\drivers\hid\usbhid\Kconfig:50</t>
  </si>
  <si>
    <t>\drivers\hid\Makefile:110, \drivers\hid\usbhid\Makefile:10</t>
  </si>
  <si>
    <t>CONFIG_USB_KBD_MODULE</t>
  </si>
  <si>
    <t>CONFIG_USB_MOUSE</t>
  </si>
  <si>
    <t>\drivers\hid\usbhid\Kconfig:66</t>
  </si>
  <si>
    <t>\drivers\hid\Makefile:109, \drivers\hid\usbhid\Makefile:11</t>
  </si>
  <si>
    <t>CONFIG_USB_MOUSE_MODULE</t>
  </si>
  <si>
    <t>CONFIG_USB_MUSB_DUAL_ROLE</t>
  </si>
  <si>
    <t>\drivers\usb\musb\musb_gadget.c:1844, \drivers\usb\musb\sunxi.c:633, \drivers\usb\musb\sunxi.c:638</t>
  </si>
  <si>
    <t>\drivers\usb\musb\musb_gadget.h:40, \drivers\usb\musb\musb_host.h:79</t>
  </si>
  <si>
    <t>\drivers\usb\musb\Kconfig:53</t>
  </si>
  <si>
    <t>\drivers\usb\musb\Makefile:9, \drivers\usb\musb\Makefile:10</t>
  </si>
  <si>
    <t>CONFIG_USB_MUSB_HOST</t>
  </si>
  <si>
    <t>\arch\arm\mach-davinci\board-da830-evm.c:137, \drivers\usb\musb\musb_virthub.c:275, \drivers\usb\musb\sunxi.c:633</t>
  </si>
  <si>
    <t>\drivers\usb\musb\musb_host.h:79</t>
  </si>
  <si>
    <t>\drivers\usb\musb\Kconfig:38</t>
  </si>
  <si>
    <t>\drivers\usb\musb\Makefile:9</t>
  </si>
  <si>
    <t>CONFIG_USB_WUSB_CBAF</t>
  </si>
  <si>
    <t>\drivers\usb\wusbcore\Kconfig:18</t>
  </si>
  <si>
    <t>\drivers\usb\wusbcore\Makefile:5</t>
  </si>
  <si>
    <t>CONFIG_USB_WUSB_CBAF_MODULE</t>
  </si>
  <si>
    <t>CONFIG_VHOST_CROSS_ENDIAN_LEGACY</t>
  </si>
  <si>
    <t>\drivers\vhost\vhost.c:45, \drivers\vhost\vhost.c:114</t>
  </si>
  <si>
    <t>\drivers\vhost\vhost.h:113, \drivers\vhost\vhost.h:186</t>
  </si>
  <si>
    <t>\drivers\vhost\Kconfig:36</t>
  </si>
  <si>
    <t>CONFIG_VIDEOBUF2_CORE</t>
  </si>
  <si>
    <t>\drivers\media\v4l2-core\Kconfig:81</t>
  </si>
  <si>
    <t>\drivers\media\v4l2-core\Makefile:36</t>
  </si>
  <si>
    <t>CONFIG_VIDEOBUF2_CORE_MODULE</t>
  </si>
  <si>
    <t>CONFIG_VIDEOBUF2_MEMOPS</t>
  </si>
  <si>
    <t>\drivers\media\v4l2-core\Kconfig:85</t>
  </si>
  <si>
    <t>\drivers\media\v4l2-core\Makefile:37</t>
  </si>
  <si>
    <t>!CONFIG_VIDEOBUF2_MEMOPS_MODULE !CONFIG_VIDEO_DEV !CONFIG_VIDEO_DEV_MODULE</t>
  </si>
  <si>
    <t>CONFIG_VIDEOBUF2_MEMOPS_MODULE</t>
  </si>
  <si>
    <t>!CONFIG_VIDEOBUF2_MEMOPS !CONFIG_VIDEO_DEV !CONFIG_VIDEO_DEV_MODULE</t>
  </si>
  <si>
    <t>CONFIG_VIDEOBUF2_VMALLOC</t>
  </si>
  <si>
    <t>\drivers\media\platform\marvell-ccic\mcam-core.h:19</t>
  </si>
  <si>
    <t>\drivers\media\v4l2-core\Kconfig:96</t>
  </si>
  <si>
    <t>\drivers\media\v4l2-core\Makefile:38</t>
  </si>
  <si>
    <t>CONFIG_HAS_DMA !CONFIG_VIDEOBUF2_VMALLOC_MODULE !CONFIG_VIDEO_DEV !CONFIG_VIDEO_DEV_MODULE</t>
  </si>
  <si>
    <t>CONFIG_VIDEOBUF2_VMALLOC_MODULE</t>
  </si>
  <si>
    <t>CONFIG_HAS_DMA !CONFIG_VIDEOBUF2_VMALLOC !CONFIG_VIDEO_DEV !CONFIG_VIDEO_DEV_MODULE</t>
  </si>
  <si>
    <t>CONFIG_VIDEO_ADV_DEBUG</t>
  </si>
  <si>
    <t>\drivers\media\dvb-frontends\au8522_decoder.c:527, \drivers\media\dvb-frontends\au8522_decoder.c:693, \drivers\media\i2c\ad9389b.c:338, \drivers\media\i2c\ad9389b.c:566, \drivers\media\i2c\adv7183.c:487, \drivers\media\i2c\adv7183.c:509, \drivers\media\i2c\adv7511.c:413, \drivers\media\i2c\adv7511.c:716, \drivers\media\i2c\adv7604.c:645, \drivers\media\i2c\adv7604.c:811, \drivers\media\i2c\adv7604.c:2391, \drivers\media\i2c\adv7842.c:866, \drivers\media\i2c\adv7842.c:3033, \drivers\media\i2c\ak881x.c:63, \drivers\media\i2c\ak881x.c:203, \drivers\media\i2c\cs5345.c:98, \drivers\media\i2c\cs5345.c:135, \drivers\media\i2c\cx25840\cx25840-core.c:1664, \drivers\media\i2c\cx25840\cx25840-core.c:5052, \drivers\media\i2c\m52790.c:81, \drivers\media\i2c\m52790.c:121, \drivers\media\i2c\ml86v7667.c:263, \drivers\media\i2c\ml86v7667.c:308, \drivers\media\i2c\mt9m032.c:557, \drivers\media\i2c\mt9m032.c:682, \drivers\media\i2c\mt9v011.c:403, \drivers\media\i2c\mt9v011.c:463, \drivers\media\i2c\ov7670.c:1487, \drivers\media\i2c\ov7670.c:1511, \drivers\media\i2c\saa7115.c:1510, \drivers\media\i2c\saa7115.c:1593, \drivers\media\i2c\saa7127.c:665, \drivers\media\i2c\saa7127.c:699, \drivers\media\i2c\saa717x.c:977, \drivers\media\i2c\saa717x.c:1203, \drivers\media\i2c\soc_camera\mt9m001.c:336, \drivers\media\i2c\soc_camera\mt9m001.c:571, \drivers\media\i2c\soc_camera\mt9m111.c:603, \drivers\media\i2c\soc_camera\mt9m111.c:837, \drivers\media\i2c\soc_camera\mt9t031.c:402, \drivers\media\i2c\soc_camera\mt9t031.c:677, \drivers\media\i2c\soc_camera\mt9t112.c:740, \drivers\media\i2c\soc_camera\mt9t112.c:777, \drivers\media\i2c\soc_camera\mt9v022.c:479, \drivers\media\i2c\soc_camera\mt9v022.c:767, \drivers\media\i2c\soc_camera\ov2640.c:711, \drivers\media\i2c\soc_camera\ov2640.c:1003, \drivers\media\i2c\soc_camera\ov5642.c:693, \drivers\media\i2c\soc_camera\ov5642.c:957, \drivers\media\i2c\soc_camera\ov6650.c:394, \drivers\media\i2c\soc_camera\ov6650.c:888, \drivers\media\i2c\soc_camera\ov772x.c:620, \drivers\media\i2c\soc_camera\ov772x.c:998, \drivers\media\i2c\soc_camera\ov9640.c:290, \drivers\media\i2c\soc_camera\ov9640.c:645, \drivers\media\i2c\soc_camera\ov9740.c:813, \drivers\media\i2c\soc_camera\ov9740.c:924, \drivers\media\i2c\soc_camera\rj54n1cb0c.c:1121, \drivers\media\i2c\soc_camera\rj54n1cb0c.c:1210, \drivers\media\i2c\soc_camera\tw9910.c:548, \drivers\media\i2c\soc_camera\tw9910.c:857, \drivers\media\i2c\tc358743.c:1199, \drivers\media\i2c\tc358743.c:1623, \drivers\media\i2c\ths7303.c:216, \drivers\media\i2c\ths7303.c:314, \drivers\media\i2c\ths8200.c:103, \drivers\media\i2c\ths8200.c:162, \drivers\media\i2c\tvp5150.c:1024, \drivers\media\i2c\tvp5150.c:1064, \drivers\media\i2c\tvp7002.c:687, \drivers\media\i2c\tvp7002.c:864, \drivers\media\i2c\upd64031a.c:156, \drivers\media\i2c\upd64031a.c:175, \drivers\media\i2c\upd64083.c:89, \drivers\media\i2c\upd64083.c:121, \drivers\media\i2c\upd64083.c:152, \drivers\media\i2c\vs6624.c:494, \drivers\media\i2c\vs6624.c:718, \drivers\media\i2c\vs6624.c:738, \drivers\media\pci\bt8xx\bttv-driver.c:1910, \drivers\media\pci\bt8xx\bttv-driver.c:3173, \drivers\media\pci\cobalt\cobalt-v4l2.c:451, \drivers\media\pci\cobalt\cobalt-v4l2.c:1124, \drivers\media\pci\cobalt\cobalt-v4l2.c:1131, \drivers\media\pci\cx18\cx18-av-core.c:1239, \drivers\media\pci\cx18\cx18-av-core.c:1272, \drivers\media\pci\cx18\cx18-ioctl.c:369, \drivers\media\pci\cx18\cx18-ioctl.c:1114, \drivers\media\pci\cx23885\cx23885-417.c:1462, \drivers\media\pci\cx23885\cx23885-ioctl.c:23, \drivers\media\pci\cx23885\cx23885-video.c:1095, \drivers\media\pci\cx23885\cx23888-ir.c:1081, \drivers\media\pci\cx23885\cx23888-ir.c:1114, \drivers\media\pci\cx88\cx88-video.c:1017, \drivers\media\pci\cx88\cx88-video.c:1190, \drivers\media\pci\cx88\cx88-video.c:1223, \drivers\media\pci\cx88\cx88-video.c:1253, \drivers\media\pci\ivtv\ivtv-driver.c:137, \drivers\media\pci\ivtv\ivtv-driver.c:151, \drivers\media\pci\ivtv\ivtv-driver.c:230, \drivers\media\pci\ivtv\ivtv-driver.c:1517, \drivers\media\pci\ivtv\ivtv-fileops.c:959, \drivers\media\pci\ivtv\ivtv-ioctl.c:700, \drivers\media\pci\ivtv\ivtv-ioctl.c:1924, \drivers\media\pci\saa7134\saa7134-video.c:1828, \drivers\media\pci\saa7134\saa7134-video.c:1926, \drivers\media\pci\saa7146\mxb.c:667, \drivers\media\pci\saa7146\mxb.c:717, \drivers\media\pci\tw68\tw68-video.c:855, \drivers\media\pci\tw68\tw68-video.c:916, \drivers\media\platform\marvell-ccic\mcam-core.c:1555, \drivers\media\platform\marvell-ccic\mcam-core.c:1603, \drivers\media\radio\radio-si476x.c:1021, \drivers\media\radio\radio-si476x.c:1196, \drivers\media\usb\au0828\au0828-video.c:1545, \drivers\media\usb\au0828\au0828-video.c:1690, \drivers\media\usb\cx231xx\cx231xx-417.c:1849, \drivers\media\usb\cx231xx\cx231xx-video.c:1305, \drivers\media\usb\cx231xx\cx231xx-video.c:2066, \drivers\media\usb\cx231xx\cx231xx-video.c:2098, \drivers\media\usb\em28xx\em28xx-video.c:1624, \drivers\media\usb\em28xx\em28xx-video.c:2126, \drivers\media\usb\em28xx\em28xx-video.c:2155, \drivers\media\usb\gspca\gspca.c:1032, \drivers\media\usb\gspca\gspca.c:1988, \drivers\media\usb\gspca\gspca.c:2101, \drivers\media\usb\gspca\pac7302.c:840, \drivers\media\usb\gspca\pac7302.c:916, \drivers\media\usb\gspca\sn9c20x.c:1554, \drivers\media\usb\gspca\sn9c20x.c:2323, \drivers\media\usb\stk1160\stk1160-v4l.c:604, \drivers\media\usb\stk1160\stk1160-v4l.c:656, \drivers\media\usb\usbvision\usbvision-video.c:448, \drivers\media\usb\usbvision\usbvision-video.c:1208, \drivers\media\v4l2-core\v4l2-dev.c:561, \drivers\media\v4l2-core\v4l2-ioctl.c:2183, \drivers\media\v4l2-core\v4l2-ioctl.c:2211, \drivers\media\v4l2-core\v4l2-ioctl.c:2239, \drivers\media\v4l2-core\v4l2-subdev.c:226, \drivers\media\v4l2-core\videobuf2-core.c:323, \drivers\media\v4l2-core\videobuf2-core.c:859</t>
  </si>
  <si>
    <t>\drivers\media\pci\cx23885\cx23885-ioctl.h:26, \drivers\media\pci\ivtv\ivtv-driver.h:124, \drivers\media\usb\gspca\gspca.h:118, \drivers\media\v4l2-core\videobuf2-internal.h:17, \include\media\v4l2-ioctl.h:253, \include\media\v4l2-subdev.h:203, \include\media\videobuf2-core.h:235, \include\media\videobuf2-core.h:486, \include\uapi\linux\videodev2.h:2246</t>
  </si>
  <si>
    <t>\drivers\media\v4l2-core\Kconfig:11</t>
  </si>
  <si>
    <t>CONFIG_VIDEO_DAVINCI_VPIF_CAPTURE</t>
  </si>
  <si>
    <t>\drivers\media\platform\davinci\Kconfig:17</t>
  </si>
  <si>
    <t>\drivers\media\platform\davinci\Makefile:8</t>
  </si>
  <si>
    <t>CONFIG_VIDEO_DAVINCI_VPIF_CAPTURE_MODULE</t>
  </si>
  <si>
    <t>CONFIG_VIDEO_DAVINCI_VPIF_DISPLAY</t>
  </si>
  <si>
    <t>\drivers\media\platform\davinci\Kconfig:1</t>
  </si>
  <si>
    <t>\drivers\media\platform\davinci\Makefile:6</t>
  </si>
  <si>
    <t>CONFIG_VIDEO_DAVINCI_VPIF_DISPLAY_MODULE</t>
  </si>
  <si>
    <t>CONFIG_VIDEO_DM355_CCDC</t>
  </si>
  <si>
    <t>\drivers\media\platform\davinci\Kconfig:47</t>
  </si>
  <si>
    <t>\drivers\media\platform\davinci\Makefile:12</t>
  </si>
  <si>
    <t>CONFIG_VIDEO_DM355_CCDC_MODULE</t>
  </si>
  <si>
    <t>CONFIG_VIDEO_DM6446_CCDC</t>
  </si>
  <si>
    <t>\drivers\media\platform\davinci\Kconfig:31</t>
  </si>
  <si>
    <t>\drivers\media\platform\davinci\Makefile:11</t>
  </si>
  <si>
    <t>CONFIG_VIDEO_DM6446_CCDC_MODULE</t>
  </si>
  <si>
    <t>CONFIG_VIDEO_FIXED_MINOR_RANGES</t>
  </si>
  <si>
    <t>\drivers\media\v4l2-core\v4l2-dev.c:103, \drivers\media\v4l2-core\v4l2-dev.c:820, \drivers\media\v4l2-core\v4l2-dev.c:856</t>
  </si>
  <si>
    <t>\drivers\media\v4l2-core\Kconfig:19</t>
  </si>
  <si>
    <t>!CONFIG_VIDEO_DEV !CONFIG_VIDEO_DEV_MODULE !CONFIG_VIDEO_V4L2 !CONFIG_VIDEO_V4L2_MODULE</t>
  </si>
  <si>
    <t>CONFIG_VIDEO_SAMSUNG_S5P_TV</t>
  </si>
  <si>
    <t>\drivers\media\platform\s5p-tv\Kconfig:9</t>
  </si>
  <si>
    <t>\drivers\media\platform\Makefile:32</t>
  </si>
  <si>
    <t>!CONFIG_VIDEO_SAMSUNG_S5P_HDMI !CONFIG_VIDEO_SAMSUNG_S5P_HDMI_MODULE !CONFIG_VIDEO_SAMSUNG_S5P_HDMIPHY !CONFIG_VIDEO_SAMSUNG_S5P_HDMIPHY_MODULE !CONFIG_VIDEO_SAMSUNG_S5P_HDMI_DEBUG !CONFIG_VIDEO_SAMSUNG_S5P_MIXER !CONFIG_VIDEO_SAMSUNG_S5P_MIXER_MODULE !CONFIG_VIDEO_SAMSUNG_S5P_SDO !CONFIG_VIDEO_SAMSUNG_S5P_SDO_MODULE !CONFIG_VIDEO_SAMSUNG_S5P_SII9234 !CONFIG_VIDEO_SAMSUNG_S5P_SII9234_MODULE</t>
  </si>
  <si>
    <t>CONFIG_W1_CON</t>
  </si>
  <si>
    <t>\drivers\w1\w1_netlink.c:31</t>
  </si>
  <si>
    <t>\drivers\w1\Kconfig:15</t>
  </si>
  <si>
    <t>!CONFIG_CONNECTOR CONFIG_CONNECTOR_MODULE CONFIG_W1 !CONFIG_W1_MODULE</t>
  </si>
  <si>
    <t>CONFIG_WATCHDOG_NOWAYOUT</t>
  </si>
  <si>
    <t>\arch\powerpc\platforms\52xx\mpc52xx_gpt.c:24, \arch\powerpc\platforms\52xx\mpc52xx_gpt.c:642, \arch\um\drivers\harddog_kern.c:74, \drivers\char\ipmi\ipmi_watchdog.c:320, \drivers\watchdog\acquirewdt.c:21, \drivers\watchdog\advantechwdt.c:24, \drivers\watchdog\at91rm9200_wdt.c:46, \drivers\watchdog\at91rm9200_wdt.c:121, \drivers\watchdog\diag288_wdt.c:70, \drivers\watchdog\ib700wdt.c:29, \drivers\watchdog\ks8695_wdt.c:51, \drivers\watchdog\ks8695_wdt.c:150, \drivers\watchdog\machzwd.c:28, \drivers\watchdog\mixcomwd.c:33, \drivers\watchdog\pcwd.c:44, \drivers\watchdog\retu_wdt.c:40, \drivers\watchdog\sbc60xxwdt.c:23, \drivers\watchdog\sbc8360.c:34, \drivers\watchdog\sc1200wdt.c:27, \drivers\watchdog\sc520_wdt.c:29, \drivers\watchdog\shwdt.c:14, \drivers\watchdog\w83877f_wdt.c:24, \drivers\watchdog\wdt977.c:15</t>
  </si>
  <si>
    <t>\include\linux\watchdog.h:103</t>
  </si>
  <si>
    <t>\drivers\watchdog\Kconfig:40</t>
  </si>
  <si>
    <t>!CONFIG_AT91RM9200_WATCHDOG !CONFIG_AT91RM9200_WATCHDOG_MODULE !CONFIG_KS8695_WATCHDOG !CONFIG_KS8695_WATCHDOG_MODULE CONFIG_WATCHDOG</t>
  </si>
  <si>
    <t>CONFIG_WIMAX_GDM72XX_K_MODE</t>
  </si>
  <si>
    <t>\drivers\staging\gdm72xx\gdm_usb.c:41, \drivers\staging\gdm72xx\gdm_usb.c:50, \drivers\staging\gdm72xx\gdm_usb.c:214, \drivers\staging\gdm72xx\gdm_usb.c:299, \drivers\staging\gdm72xx\gdm_usb.c:301, \drivers\staging\gdm72xx\gdm_usb.c:354, \drivers\staging\gdm72xx\gdm_usb.c:377, \drivers\staging\gdm72xx\gdm_usb.c:387, \drivers\staging\gdm72xx\gdm_usb.c:694, \drivers\staging\gdm72xx\gdm_usb.c:751, \drivers\staging\gdm72xx\gdm_usb.c:768, \drivers\staging\gdm72xx\gdm_usb.c:770, \drivers\staging\gdm72xx\gdm_usb.c:776</t>
  </si>
  <si>
    <t>\drivers\staging\gdm72xx\gdm_usb.h:27, \drivers\staging\gdm72xx\gdm_usb.h:41, \drivers\staging\gdm72xx\gdm_usb.h:69</t>
  </si>
  <si>
    <t>\drivers\staging\gdm72xx\Kconfig:20</t>
  </si>
  <si>
    <t>CONFIG_STAGING CONFIG_WIMAX_GDM72XX !CONFIG_WIMAX_GDM72XX_MODULE !CONFIG_WIMAX_GDM72XX_USB !CONFIG_WIMAX_GDM72XX_USB_PM 
CONFIG_STAGING !CONFIG_WIMAX_GDM72XX CONFIG_WIMAX_GDM72XX_MODULE !CONFIG_WIMAX_GDM72XX_USB !CONFIG_WIMAX_GDM72XX_USB_PM</t>
  </si>
  <si>
    <t>CONFIG_X86_32_LAZY_GS</t>
  </si>
  <si>
    <t>\arch\x86\entry\entry_32.S:22, \arch\x86\entry\entry_32.S:88, \arch\x86\entry\entry_32.S:112, \arch\x86\entry\entry_32.S:154, \arch\x86\kvm\svm.c:1255, \arch\x86\kvm\svm.c:3883</t>
  </si>
  <si>
    <t>\arch\x86\include\asm\segment.h:282, \arch\x86\include\asm\stackprotector.h:29</t>
  </si>
  <si>
    <t>\arch\x86\Kconfig:277</t>
  </si>
  <si>
    <t>CONFIG_X86_CMPXCHG64</t>
  </si>
  <si>
    <t>\arch\x86\kernel\i386_ksyms_32.c:18, \lib\atomic64_test.c:181</t>
  </si>
  <si>
    <t>\arch\x86\include\asm\atomic64_32.h:25, \arch\x86\include\asm\cmpxchg_32.h:37, \arch\x86\include\asm\cmpxchg_32.h:72, \arch\x86\include\asm\percpu.h:446, \arch\x86\include\asm\percpu.h:460, \arch\x86\include\asm\required-features.h:26</t>
  </si>
  <si>
    <t>\arch\x86\Kconfig.cpu:374</t>
  </si>
  <si>
    <t>\arch\x86\lib\Makefile:33</t>
  </si>
  <si>
    <t>CONFIG_X86_GENERIC</t>
  </si>
  <si>
    <t>\arch\x86\Kconfig.cpu:291</t>
  </si>
  <si>
    <t>\arch\x86\Makefile_32.cpu:46</t>
  </si>
  <si>
    <t>CONFIG_MGEODEGX1 !CONFIG_MGEODE_LX 
!CONFIG_MGEODEGX1 CONFIG_MGEODE_LX</t>
  </si>
  <si>
    <t>CONFIG_X86_INTEL_USERCOPY</t>
  </si>
  <si>
    <t>\arch\x86\kernel\cpu\intel.c:276, \arch\x86\lib\usercopy_32.c:18, \arch\x86\lib\usercopy_32.c:27, \arch\x86\lib\usercopy_32.c:99, \arch\x86\lib\usercopy_32.c:495, \arch\x86\lib\usercopy_32.c:614, \arch\x86\lib\usercopy_32.c:631</t>
  </si>
  <si>
    <t>\arch\x86\include\asm\uaccess.h:636</t>
  </si>
  <si>
    <t>\arch\x86\Kconfig.cpu:342</t>
  </si>
  <si>
    <t>CONFIG_XEN_HAVE_VPMU</t>
  </si>
  <si>
    <t>\drivers\xen\sys-hypervisor.c:23, \drivers\xen\sys-hypervisor.c:374, \drivers\xen\sys-hypervisor.c:516, \drivers\xen\sys-hypervisor.c:541</t>
  </si>
  <si>
    <t>\drivers\xen\Kconfig:291</t>
  </si>
  <si>
    <t>CONFIG_XEN !CONFIG_XEN_SYS_HYPERVISOR</t>
  </si>
  <si>
    <t>smell type</t>
  </si>
  <si>
    <t>sub-type</t>
  </si>
  <si>
    <t>sub-sub-type</t>
  </si>
  <si>
    <t>missing dependency:
code block permanently</t>
  </si>
  <si>
    <t>comment</t>
  </si>
  <si>
    <t>missing dependency</t>
  </si>
  <si>
    <t>visible redundant configuration</t>
  </si>
  <si>
    <t>wanted (category)</t>
  </si>
  <si>
    <t>deselected</t>
  </si>
  <si>
    <t>"category" even has only 1 element</t>
  </si>
  <si>
    <t>unwanted</t>
  </si>
  <si>
    <t>ACPI_APEI_MEMORY_FAILURE should depend on ACPI_APEI_GHES</t>
  </si>
  <si>
    <t>Dependency of ARM_DISPLAY_BLANK (power save in vritual console) to VT (virtual console) is missing
Not a huge problem, since almost noone disables VT (default y and only visible if EXPERT)</t>
  </si>
  <si>
    <t>skipped</t>
  </si>
  <si>
    <t>has header</t>
  </si>
  <si>
    <t>internal redundant configuration</t>
  </si>
  <si>
    <t>Yes, missing dependency, but not a problem at all because this is a "WANT" flag, which is set by architectures
This might as well be used anywhere else</t>
  </si>
  <si>
    <t>ATH5K_PCI should depend on ATH5K, not be selected by it</t>
  </si>
  <si>
    <t>BLK_DEV_IDE_SATA should depend on BLK_DEV_SIIMAGE || BLK_DEV_PIIX || BLK_DEV_AMD74XX || BLK_DEV_GENERIC</t>
  </si>
  <si>
    <t>too big constraint</t>
  </si>
  <si>
    <t>CONFIG_DEBUG_BLK_CGROUP scheint die cgroup von CONFIG_CFQ_GROUP_IOSCHED zu erweitern, hängt aber nicht von dieser ab</t>
  </si>
  <si>
    <t>"PERCPU" obviously should depend on SMP (== more than one CPU)</t>
  </si>
  <si>
    <t>A watchdog for sleeping (CONFIG_DPM_WATCHDOG) obviously only makes sleep if sleep is enabled (CONFIG_PM_SLEEP).
But on the other hand, PM_SLEEP is non-visible variable that is selected by 2 different variables; simply inserting the dependency here may not be the fix with the best user experience</t>
  </si>
  <si>
    <t>DVB_AU8522_V4L should depend on DVB_CORE (probably forgotten)
it would be better, to surround the whole Kconfig file with an if, since all variables in it depend on DVB_CORE</t>
  </si>
  <si>
    <t>probably same as DVB_AU8522_V4L</t>
  </si>
  <si>
    <t>used in other architecture</t>
  </si>
  <si>
    <t>this variable is used in a source file in the arm architecture, which we couldn't consider because we don't have the Kbuild PC for it</t>
  </si>
  <si>
    <t>Yes, missing dependency, but not a problem at all because this is a "HAVE" flag, which is set by architectures
This might as well be used anywhere else</t>
  </si>
  <si>
    <t>a serial console (SERIAL_8250_MID) selects HSU_DMA and / or HSU_DMA_PCI without regard to their (implicit) dependencies on DMADEVICES
I suggest no fix here, since making the dependency of HSU_DMA to DMADEVICES explicit wouldn't solve the problem that SERIAL_82_MID blindly selects it</t>
  </si>
  <si>
    <t>sets compiler flags</t>
  </si>
  <si>
    <t>CONFIG_KVM_DEBUG_FS seems to be only functional if CONFIG_QUEUED_SPINLOCKS is not used.
It should definetly be made clear to the user, that CONFIG_KVM_DEBUG_FS has no effect if CONFIG_QUEUED_SPINLOCKS are used</t>
  </si>
  <si>
    <t>Missing dependency on CONFIG_X86_VSYSCALL_EMULATION</t>
  </si>
  <si>
    <t>Not a problem, since only by chance DEBUG output is generated only in sub-modules. However, in the future, this may change so introducing the dependency is not advisable</t>
  </si>
  <si>
    <t>MEMSTICK_UNSAFE_RESUME should depend on PM</t>
  </si>
  <si>
    <t>MICREL_KS8995MA should depend on PHYLIB
MICREL_KS8995MA is defined directly after an endif PHYLIB, so it's probably accidentally inserted a bit too low</t>
  </si>
  <si>
    <t>tool error</t>
  </si>
  <si>
    <t>kbuildminer</t>
  </si>
  <si>
    <t>Seems like KbuildMiner is unable to handle   obj-$(subst m,y,$(CONFIG_MMC)) += host/  in drivers/mmc/Makefile</t>
  </si>
  <si>
    <t>CONFIG_MTD_OTP is missing the dependency on CONFIG_MTD_CFI_INTELEXT</t>
  </si>
  <si>
    <t>kbuild suggests: PCI_LABEL depends on PCI
PCI_LABEL &lt;=&gt; (DMI || ACPI); ACPI depends on PCI, but DMI does not
both, PCI and DMI are defined in arch/*, so I don't know whether to make DMI depend on PCI in all of them, or make PCI_LABEL depend on PCI</t>
  </si>
  <si>
    <t>Dependency on CONFIG_PCI_IOV is missing. The help text in Kconfig even says "Note this feature is a no-op unless PCI_IOV support is also enabled".</t>
  </si>
  <si>
    <t>CONFIG_PROC_CHILDREN is obvioulsy missing the dependency on CONFIG_PROC_FS. All other variables in fs/proc/Kconfig have it.</t>
  </si>
  <si>
    <t>RADIO_SI476X should depend on VIDEO_DEV
there are other similiar symbols in the same Kconfig file that should be affected, too, but our tool doesn't report them</t>
  </si>
  <si>
    <t>RAID_ATTRS should depend on SCSI; it is modeled as dependency on SCSI_MOD, which is also y if SCSI=n</t>
  </si>
  <si>
    <t>RCU_TORTURE_TESTs should obvioulsy depend on RCU being present (CONFIG_TREE_RCU || CONFIG_PREEMPT_RCU)</t>
  </si>
  <si>
    <t>RFKILL_REGULATOR should depend on RFKILL
it currently depends on RFKILL || !RFKILL</t>
  </si>
  <si>
    <t>CONFIG_RTLLIB_CRYPTO_* can be selected without CONFIG_RTL8192E; this does not seems right, since the whole rtl8192e folder depends on CONFIG_RTL8192E</t>
  </si>
  <si>
    <t>the structure here is really messed up:
kbuild would suggest, that: SND_SST_IPC_ACPI depends on SND_SST_IPC depends on SND_SST_MFLD_PLATFORM depends on SND_SOC depends on SND
but instead, SND_SST_IPC is totally free (not visible) and every variable that selects it, also selects SND_SST_MFLD_PLATFORM</t>
  </si>
  <si>
    <t>STM_SOURCE_CONSOLE should depend on STM
though, I'm not 100% sure whether it was unintentional that STM_SOURCE_CONSOLE can be selected on its own
maybe the Kbuild structure is wrong instead</t>
  </si>
  <si>
    <t>CONFIG_SYSCTL_EXCEPTION_TRACE (obviously) depends on CONFIG_SYSCTL, which in turn depends on CONFIG_PROC_SYSCTL.
But CONFIG_SYSCTL_EXCEPTION_TRACE is nevertheless always selected in x86.</t>
  </si>
  <si>
    <t>This definetly is a smell, since the dependency on CONFIG_TUN || CONFIG_TUN is missing
But I am not sure if simply adding the dependency is the correct fix here</t>
  </si>
  <si>
    <t>whole Kconfig file should be surrounded with if VIDEO_DEV</t>
  </si>
  <si>
    <t>Dependency on CONFIG_VIDEO_DEV || CONFIG_VIDEO_V4L2 is missing.</t>
  </si>
  <si>
    <t>The problematic configuration is CONFIG_W1=y CONFIG_CONNECTOR=m
Maybe something like   depends on CONNECTOR=y || (CONNECTOR=m &amp;&amp; W1=m)</t>
  </si>
  <si>
    <t>This is a smell, since the dependency to CONFIG_XEN_SYS_HYPERVISOR is missing
But it is not a problem, since this is a "HAVE" flag, which simply indicates whether the hardware supports something or not; it may as well be used somewhere else</t>
  </si>
  <si>
    <t>TRACEPOINT_BENCHMARK should depend on TRACEPOINTS || RING_BUFFER || TRACING || FUNCTION_TRACER || TRACE_CLOCK</t>
  </si>
  <si>
    <t>CONFIG_TRACER_SNAPSHOT should depend on CONFIG_TRACING || CONFIG_EVENT_TRACING.
Why is this even visible, if it is selected by a bunch of concrete tracers?</t>
  </si>
  <si>
    <t>similiar to VIDEO_SAMSUNG_EXYNOS4_IS</t>
  </si>
  <si>
    <t>Color</t>
  </si>
  <si>
    <t>Explanation</t>
  </si>
  <si>
    <t>Some of the smells, that are not problems, are marked like this, to indicate that not every single smell we find is a real problem that needs fixing</t>
  </si>
  <si>
    <t>Smells marked like this are good representatives of their category; they are real problems that need fixing</t>
  </si>
  <si>
    <t>This is a possible toolchain error / regression</t>
  </si>
  <si>
    <t>depends on ARCH_QCOM, which is only defined in ARM or ARM64</t>
  </si>
  <si>
    <t>depends on ARCH_MEDIATEK, which is only defined in ARM or ARM64</t>
  </si>
  <si>
    <t>depends on ARCH_BCM, which is only defined in ARM or ARM64</t>
  </si>
  <si>
    <t>depends on ARCH_BERLIN, which is only defined in ARM or ARM64</t>
  </si>
  <si>
    <t>depends on ARCH_BERLIN which is only defined in ARM or ARM64</t>
  </si>
  <si>
    <t>KbuildMiner can't handle   avx_supported := $(call as-instr,vpxor %xmm0$(comma)%xmm0$(comma)%xmm0,yes,no)   in arch/x86/crypto/Makefile</t>
  </si>
  <si>
    <t>Depends on ARCH_DAVINCI which is only defined in ARM</t>
  </si>
  <si>
    <t>Only used in ARM architecture</t>
  </si>
  <si>
    <t>Only used in m68k architecture</t>
  </si>
  <si>
    <t>NANDSIM_FOURTH_ID_BYTE doesn't even exist in Kconfig; it is only used in drivers/mtd/nand/nandsim.c, where it is #define'd</t>
  </si>
  <si>
    <t>depends on ARCH_HISI, which is only defined in ARM or ARM64</t>
  </si>
  <si>
    <t>depends on ARCH_INTEGRATOR || ARCH_REALVIEW || ARCH_VEXPRESS || ARM64 which are only defined in ARM or ARM64</t>
  </si>
  <si>
    <t>CONFIG_ACPI !CONFIG_ACPI_APEI_GHES !CONFIG_GENERIC_ALLOCATOR CONFIG_HAVE_ACPI_APEI_NMI 
!CONFIG_ACPI !CONFIG_ACPI_APEI !CONFIG_ACPI_APEI_GHES !CONFIG_GENERIC_ALLOCATOR !CONFIG_HAVE_ACPI_APEI_NMI</t>
  </si>
  <si>
    <t>!CONFIG_ATH5K !CONFIG_ATH5K_MODULE CONFIG_ATH_CARDS !CONFIG_ATH_CARDS_MODULE CONFIG_WLAN 
!CONFIG_ATH5K !CONFIG_ATH5K_MODULE !CONFIG_ATH_CARDS CONFIG_ATH_CARDS_MODULE CONFIG_WLAN</t>
  </si>
  <si>
    <t>!CONFIG_CFQ_GROUP_IOSCHED !CONFIG_IOSCHED_CFQ 
!CONFIG_CFQ_GROUP_IOSCHED CONFIG_IOSCHED_CFQ !CONFIG_IOSCHED_CFQ_MODULE</t>
  </si>
  <si>
    <t>!CONFIG_NUMA !CONFIG_PROC_FS !CONFIG_SYSFS 
CONFIG_NUMA !CONFIG_VM_EVENT_COUNTERS 
!CONFIG_NUMA CONFIG_PROC_FS !CONFIG_VM_EVENT_COUNTERS 
!CONFIG_NUMA !CONFIG_PROC_FS CONFIG_SYSFS !CONFIG_VM_EVENT_COUNTERS</t>
  </si>
  <si>
    <t>!CONFIG_DVB_AU8522_V4L_MODULE !CONFIG_DVB_CORE !CONFIG_DVB_CORE_MODULE</t>
  </si>
  <si>
    <t>!CONFIG_DVB_AU8522_V4L !CONFIG_DVB_CORE !CONFIG_DVB_CORE_MODULE</t>
  </si>
  <si>
    <t>!CONFIG_EDAC_MM_EDAC !CONFIG_EDAC_MM_EDAC_MODULE</t>
  </si>
  <si>
    <t>CONFIG_DRM_KMS_HELPER !CONFIG_DRM_KMS_HELPER_MODULE !CONFIG_FRAMEBUFFER_CONSOLE_MODULE 
!CONFIG_DRM_FBDEV_EMULATION !CONFIG_DRM_KMS_HELPER 
CONFIG_DRM_FBDEV_EMULATION !CONFIG_DRM_KMS_HELPER CONFIG_DRM_KMS_HELPER_MODULE !CONFIG_FRAMEBUFFER_CONSOLE_MODULE 
!CONFIG_DRM_FBDEV_EMULATION CONFIG_DRM_KMS_HELPER !CONFIG_DRM_KMS_HELPER_MODULE CONFIG_FRAMEBUFFER_CONSOLE_MODULE</t>
  </si>
  <si>
    <t>!CONFIG_FRAMEBUFFER_CONSOLE !CONFIG_FRAMEBUFFER_CONSOLE_MODULE</t>
  </si>
  <si>
    <t>CONFIG_ACPI !CONFIG_ACPI_APEI_GHES CONFIG_ARCH_HAVE_NMI_SAFE_CMPXCHG</t>
  </si>
  <si>
    <t>!CONFIG_HAVE_ALIGNED_STRUCT_PAGE !CONFIG_IRQ_REMAP !CONFIG_SLUB</t>
  </si>
  <si>
    <t>!CONFIG_HSU_DMA !CONFIG_HSU_DMA_MODULE !CONFIG_HSU_DMA_PCI_MODULE</t>
  </si>
  <si>
    <t>!CONFIG_HSU_DMA !CONFIG_HSU_DMA_MODULE !CONFIG_HSU_DMA_PCI</t>
  </si>
  <si>
    <t>CONFIG_KVM_GUEST !CONFIG_PARAVIRT_SPINLOCKS 
CONFIG_KVM_GUEST CONFIG_PARAVIRT_SPINLOCKS CONFIG_QUEUED_SPINLOCKS</t>
  </si>
  <si>
    <t>!CONFIG_MEDIA_CONTROLLER !CONFIG_MEDIA_SUPPORT_MODULE</t>
  </si>
  <si>
    <t>!CONFIG_MEDIA_CONTROLLER !CONFIG_MEDIA_SUPPORT</t>
  </si>
  <si>
    <t>!CONFIG_CHELSIO_T3 !CONFIG_CHELSIO_T3_MODULE !CONFIG_CHELSIO_T4 !CONFIG_CHELSIO_T4_MODULE !CONFIG_CHELSIO_T4VF !CONFIG_CHELSIO_T4VF_MODULE CONFIG_ETHERNET 
!CONFIG_CHELSIO_T3 !CONFIG_CHELSIO_T3_MODULE !CONFIG_CHELSIO_T4 !CONFIG_CHELSIO_T4_MODULE !CONFIG_CHELSIO_T4VF !CONFIG_CHELSIO_T4VF_MODULE !CONFIG_ETHERNET !CONFIG_NET_VENDOR_CHELSIO</t>
  </si>
  <si>
    <t>!CONFIG_ET131X !CONFIG_ET131X_MODULE CONFIG_ETHERNET</t>
  </si>
  <si>
    <t>!CONFIG_ARC_EMAC !CONFIG_ARC_EMAC_MODULE !CONFIG_ARC_EMAC_CORE !CONFIG_ARC_EMAC_CORE_MODULE !CONFIG_EMAC_ROCKCHIP !CONFIG_EMAC_ROCKCHIP_MODULE CONFIG_ETHERNET</t>
  </si>
  <si>
    <t>!CONFIG_ENIC !CONFIG_ENIC_MODULE CONFIG_ETHERNET CONFIG_NET_RX_BUSY_POLL</t>
  </si>
  <si>
    <t>!CONFIG_BE2NET !CONFIG_BE2NET_MODULE !CONFIG_BE2NET_VXLAN CONFIG_ETHERNET CONFIG_NET_RX_BUSY_POLL</t>
  </si>
  <si>
    <t>CONFIG_ETHERNET !CONFIG_EZCHIP_NPS_MANAGEMENT_ENET !CONFIG_EZCHIP_NPS_MANAGEMENT_ENET_MODULE</t>
  </si>
  <si>
    <t>CONFIG_ETHERNET !CONFIG_QCA7000 !CONFIG_QCA7000_MODULE</t>
  </si>
  <si>
    <t>CONFIG_ETHERNET !CONFIG_R6040 !CONFIG_R6040_MODULE</t>
  </si>
  <si>
    <t>CONFIG_ETHERNET !CONFIG_SC92031 !CONFIG_SC92031_MODULE</t>
  </si>
  <si>
    <t>CONFIG_ETHERNET !CONFIG_SYNOPSYS_DWC_ETH_QOS !CONFIG_SYNOPSYS_DWC_ETH_QOS_MODULE</t>
  </si>
  <si>
    <t>CONFIG_ETHERNET !CONFIG_WIZNET_BUS_DIRECT !CONFIG_WIZNET_BUS_INDIRECT !CONFIG_WIZNET_W5100 !CONFIG_WIZNET_W5100_MODULE !CONFIG_WIZNET_W5300 !CONFIG_WIZNET_W5300_MODULE</t>
  </si>
  <si>
    <t>CONFIG_PCI !CONFIG_X86_64 !CONFIG_XEN_DOM0</t>
  </si>
  <si>
    <t>!CONFIG_ARCH_QCOM CONFIG_PINCTRL</t>
  </si>
  <si>
    <t>!CONFIG_ARCH_QCOM CONFIG_PINCTRL !CONFIG_PINCTRL_QCOM_SPMI_PMIC_MODULE</t>
  </si>
  <si>
    <t>!CONFIG_ARCH_QCOM CONFIG_PINCTRL !CONFIG_PINCTRL_QCOM_SPMI_PMIC</t>
  </si>
  <si>
    <t>!CONFIG_ARCH_QCOM CONFIG_PINCTRL !CONFIG_PINCTRL_QCOM_SSBI_PMIC_MODULE</t>
  </si>
  <si>
    <t>!CONFIG_ARCH_QCOM CONFIG_PINCTRL !CONFIG_PINCTRL_QCOM_SSBI_PMIC</t>
  </si>
  <si>
    <t>!CONFIG_FUNCTION_TRACER !CONFIG_PREEMPT !CONFIG_PREEMPT_VOLUNTARY !CONFIG_TRACEPOINTS CONFIG_TRACE_CLOCK !CONFIG_TRACING 
!CONFIG_FUNCTION_TRACER !CONFIG_PREEMPT !CONFIG_PREEMPT_VOLUNTARY !CONFIG_RING_BUFFER !CONFIG_TRACEPOINTS !CONFIG_TRACE_CLOCK !CONFIG_TRACING</t>
  </si>
  <si>
    <t>!CONFIG_DM_BUFIO !CONFIG_DM_BUFIO_MODULE !CONFIG_FUNCTION_TRACER !CONFIG_PREEMPT !CONFIG_PREEMPT_NONE !CONFIG_RING_BUFFER !CONFIG_TRACEPOINTS !CONFIG_TRACING 
!CONFIG_DM_BUFIO !CONFIG_DM_BUFIO_MODULE !CONFIG_FUNCTION_TRACER !CONFIG_PREEMPT !CONFIG_PREEMPT_NONE CONFIG_RING_BUFFER !CONFIG_TRACEPOINTS CONFIG_TRACE_CLOCK !CONFIG_TRACING</t>
  </si>
  <si>
    <t>!CONFIG_I2C_SI470X !CONFIG_I2C_SI470X_MODULE !CONFIG_USB_SI470X !CONFIG_USB_SI470X_MODULE CONFIG_VIDEO_DEV !CONFIG_VIDEO_DEV_MODULE 
!CONFIG_I2C_SI470X !CONFIG_I2C_SI470X_MODULE !CONFIG_USB_SI470X !CONFIG_USB_SI470X_MODULE !CONFIG_VIDEO_DEV CONFIG_VIDEO_DEV_MODULE</t>
  </si>
  <si>
    <t>CONFIG_HOTPLUG_CPU !CONFIG_RCU_TORTURE_TEST_MODULE !CONFIG_TREE_RCU_TRACE 
!CONFIG_HOTPLUG_CPU !CONFIG_RCU_TORTURE_TEST !CONFIG_RCU_TORTURE_TEST_MODULE !CONFIG_TREE_RCU_TRACE 
CONFIG_HOTPLUG_CPU !CONFIG_RCU_TORTURE_TEST CONFIG_RCU_TORTURE_TEST_MODULE !CONFIG_TREE_RCU_TRACE</t>
  </si>
  <si>
    <t>!CONFIG_PREEMPT_RCU !CONFIG_RCU_TORTURE_TEST !CONFIG_RCU_TORTURE_TEST_MODULE !CONFIG_TINY_RCU CONFIG_TREE_RCU 
CONFIG_PREEMPT_RCU !CONFIG_RCU_TORTURE_TEST !CONFIG_RCU_TORTURE_TEST_MODULE !CONFIG_TINY_RCU !CONFIG_TREE_RCU</t>
  </si>
  <si>
    <t>!CONFIG_FUNCTION_TRACER !CONFIG_RING_BUFFER !CONFIG_TRACEPOINTS CONFIG_TRACER_MAX_TRACE CONFIG_TRACER_SNAPSHOT !CONFIG_TRACING</t>
  </si>
  <si>
    <t>!CONFIG_RTC_DRV_DS1685_FAMILY CONFIG_RTC_DRV_DS1685_FAMILY_MODULE !CONFIG_RTC_DRV_DS1689 !CONFIG_RTC_DS1685_PROC_REGS !CONFIG_RTC_DS1685_SYSFS_REGS CONFIG_RTC_LIB !CONFIG_SYSFS 
CONFIG_RTC_DRV_DS1685_FAMILY !CONFIG_RTC_DRV_DS1685_FAMILY_MODULE !CONFIG_RTC_DRV_DS1689 !CONFIG_RTC_DS1685_PROC_REGS !CONFIG_RTC_DS1685_SYSFS_REGS CONFIG_RTC_LIB !CONFIG_SYSFS</t>
  </si>
  <si>
    <t>!CONFIG_RTC_DRV_DS1685 !CONFIG_RTC_DRV_DS1685_FAMILY CONFIG_RTC_DRV_DS1685_FAMILY_MODULE !CONFIG_RTC_DS1685_PROC_REGS !CONFIG_RTC_DS1685_SYSFS_REGS CONFIG_RTC_LIB !CONFIG_SYSFS 
!CONFIG_RTC_DRV_DS1685 CONFIG_RTC_DRV_DS1685_FAMILY !CONFIG_RTC_DRV_DS1685_FAMILY_MODULE !CONFIG_RTC_DS1685_PROC_REGS !CONFIG_RTC_DS1685_SYSFS_REGS CONFIG_RTC_LIB !CONFIG_SYSFS</t>
  </si>
  <si>
    <t>CONFIG_PCCARD !CONFIG_PCCARD_MODULE !CONFIG_PCMCIA_PXA2XX !CONFIG_PCMCIA_PXA2XX_MODULE !CONFIG_PCMCIA_SA1100 !CONFIG_PCMCIA_SA1100_MODULE 
!CONFIG_PCCARD !CONFIG_PCMCIA_PXA2XX !CONFIG_PCMCIA_PXA2XX_MODULE !CONFIG_PCMCIA_SA1100 !CONFIG_PCMCIA_SA1100_MODULE</t>
  </si>
  <si>
    <t>!CONFIG_SND CONFIG_SND_MODULE !CONFIG_SND_PCM !CONFIG_SND_PCM_MODULE !CONFIG_SND_PCM_OSS !CONFIG_SND_PCM_OSS_MODULE 
CONFIG_SND !CONFIG_SND_MODULE !CONFIG_SND_PCM !CONFIG_SND_PCM_MODULE !CONFIG_SND_PCM_OSS !CONFIG_SND_PCM_OSS_MODULE</t>
  </si>
  <si>
    <t>!CONFIG_FTRACE_STARTUP_TEST !CONFIG_FUNCTION_TRACER CONFIG_RING_BUFFER_ALLOW_SWAP !CONFIG_TRACEPOINTS CONFIG_TRACE_CLOCK !CONFIG_TRACING 
!CONFIG_FTRACE_STARTUP_TEST !CONFIG_FUNCTION_TRACER !CONFIG_RING_BUFFER !CONFIG_TRACEPOINTS !CONFIG_TRACE_CLOCK !CONFIG_TRACING 
!CONFIG_FTRACE_STARTUP_TEST !CONFIG_FUNCTION_TRACER !CONFIG_RING_BUFFER !CONFIG_RING_BUFFER_ALLOW_SWAP !CONFIG_TRACEPOINTS CONFIG_TRACE_CLOCK !CONFIG_TRACING</t>
  </si>
  <si>
    <t>!CONFIG_DYNAMIC_FTRACE !CONFIG_EVENT_TRACING !CONFIG_FUNCTION_TRACER !CONFIG_RING_BUFFER !CONFIG_TRACEPOINTS !CONFIG_TRACING 
!CONFIG_DYNAMIC_FTRACE !CONFIG_EVENT_TRACING !CONFIG_FUNCTION_TRACER CONFIG_RING_BUFFER CONFIG_RING_BUFFER_ALLOW_SWAP !CONFIG_TRACEPOINTS CONFIG_TRACE_CLOCK !CONFIG_TRACING</t>
  </si>
  <si>
    <t>!CONFIG_FUNCTION_TRACER !CONFIG_RING_BUFFER !CONFIG_TRACEPOINTS !CONFIG_TRACING 
!CONFIG_FUNCTION_TRACER CONFIG_RING_BUFFER !CONFIG_TRACEPOINTS CONFIG_TRACE_CLOCK !CONFIG_TRACING</t>
  </si>
  <si>
    <t>!CONFIG_VHOST !CONFIG_VHOST_MODULE !CONFIG_VHOST_RING 
!CONFIG_VHOST !CONFIG_VHOST_MODULE CONFIG_VHOST_RING !CONFIG_VHOST_RING_MODULE</t>
  </si>
  <si>
    <t>CONFIG_MMU !CONFIG_VIDEOBUF2_CORE_MODULE !CONFIG_VIDEO_DEV !CONFIG_VIDEO_DEV_MODULE</t>
  </si>
  <si>
    <t>CONFIG_MMU !CONFIG_VIDEOBUF2_CORE !CONFIG_VIDEO_DEV !CONFIG_VIDEO_DEV_MODULE</t>
  </si>
  <si>
    <t>!CONFIG_ARCH_DAVINCI CONFIG_PM !CONFIG_VIDEO_DAVINCI_VPIF_CAPTURE !CONFIG_VIDEO_DAVINCI_VPIF_DISPLAY CONFIG_VIDEO_DAVINCI_VPIF_DISPLAY_MODULE 
!CONFIG_ARCH_DAVINCI !CONFIG_PM_SLEEP !CONFIG_VIDEO_DAVINCI_VPIF_CAPTURE !CONFIG_VIDEO_DAVINCI_VPIF_DISPLAY_MODULE 
!CONFIG_ARCH_DAVINCI CONFIG_PM CONFIG_PM_SLEEP !CONFIG_VIDEO_DAVINCI_VPIF_CAPTURE !CONFIG_VIDEO_DAVINCI_VPIF_DISPLAY_MODULE 
!CONFIG_ARCH_DAVINCI !CONFIG_PM !CONFIG_PM_SLEEP !CONFIG_VIDEO_DAVINCI_VPIF_CAPTURE !CONFIG_VIDEO_DAVINCI_VPIF_DISPLAY CONFIG_VIDEO_DAVINCI_VPIF_DISPLAY_MODULE</t>
  </si>
  <si>
    <t>!CONFIG_ARCH_DAVINCI !CONFIG_PM_SLEEP !CONFIG_VIDEO_DAVINCI_VPIF_CAPTURE_MODULE !CONFIG_VIDEO_DAVINCI_VPIF_DISPLAY_MODULE 
!CONFIG_ARCH_DAVINCI CONFIG_PM CONFIG_PM_SLEEP !CONFIG_VIDEO_DAVINCI_VPIF_CAPTURE_MODULE !CONFIG_VIDEO_DAVINCI_VPIF_DISPLAY_MODULE 
!CONFIG_ARCH_DAVINCI CONFIG_PM !CONFIG_VIDEO_DAVINCI_VPIF_CAPTURE CONFIG_VIDEO_DAVINCI_VPIF_CAPTURE_MODULE !CONFIG_VIDEO_DAVINCI_VPIF_DISPLAY_MODULE 
!CONFIG_ARCH_DAVINCI !CONFIG_PM !CONFIG_PM_SLEEP !CONFIG_VIDEO_DAVINCI_VPIF_CAPTURE CONFIG_VIDEO_DAVINCI_VPIF_CAPTURE_MODULE !CONFIG_VIDEO_DAVINCI_VPIF_DISPLAY_MODULE</t>
  </si>
  <si>
    <t>!CONFIG_ARCH_DAVINCI CONFIG_PM !CONFIG_VIDEO_DAVINCI_VPIF_CAPTURE_MODULE !CONFIG_VIDEO_DAVINCI_VPIF_DISPLAY 
!CONFIG_ARCH_DAVINCI CONFIG_PM !CONFIG_VIDEO_DAVINCI_VPIF_CAPTURE CONFIG_VIDEO_DAVINCI_VPIF_CAPTURE_MODULE !CONFIG_VIDEO_DAVINCI_VPIF_DISPLAY 
!CONFIG_ARCH_DAVINCI !CONFIG_PM !CONFIG_PM_SLEEP !CONFIG_VIDEO_DAVINCI_VPIF_CAPTURE_MODULE !CONFIG_VIDEO_DAVINCI_VPIF_DISPLAY 
!CONFIG_ARCH_DAVINCI !CONFIG_PM !CONFIG_PM_SLEEP !CONFIG_VIDEO_DAVINCI_VPIF_CAPTURE CONFIG_VIDEO_DAVINCI_VPIF_CAPTURE_MODULE !CONFIG_VIDEO_DAVINCI_VPIF_DISPLAY</t>
  </si>
  <si>
    <t>!CONFIG_ARCH_DAVINCI !CONFIG_VIDEO_DAVINCI_VPBE_DISPLAY !CONFIG_VIDEO_DAVINCI_VPBE_DISPLAY_MODULE !CONFIG_VIDEO_DM355_CCDC_MODULE !CONFIG_VIDEO_DM365_ISIF !CONFIG_VIDEO_DM365_ISIF_MODULE !CONFIG_VIDEO_DM6446_CCDC 
!CONFIG_ARCH_DAVINCI !CONFIG_VIDEO_DAVINCI_VPBE_DISPLAY !CONFIG_VIDEO_DAVINCI_VPBE_DISPLAY_MODULE !CONFIG_VIDEO_DM355_CCDC_MODULE !CONFIG_VIDEO_DM365_ISIF !CONFIG_VIDEO_DM365_ISIF_MODULE CONFIG_VIDEO_DM6446_CCDC !CONFIG_VIDEO_DM6446_CCDC_MODULE</t>
  </si>
  <si>
    <t>!CONFIG_ARCH_DAVINCI !CONFIG_VIDEO_DAVINCI_VPBE_DISPLAY !CONFIG_VIDEO_DAVINCI_VPBE_DISPLAY_MODULE !CONFIG_VIDEO_DM355_CCDC !CONFIG_VIDEO_DM365_ISIF !CONFIG_VIDEO_DM365_ISIF_MODULE !CONFIG_VIDEO_DM6446_CCDC 
!CONFIG_ARCH_DAVINCI !CONFIG_VIDEO_DAVINCI_VPBE_DISPLAY !CONFIG_VIDEO_DAVINCI_VPBE_DISPLAY_MODULE !CONFIG_VIDEO_DM355_CCDC !CONFIG_VIDEO_DM365_ISIF !CONFIG_VIDEO_DM365_ISIF_MODULE CONFIG_VIDEO_DM6446_CCDC !CONFIG_VIDEO_DM6446_CCDC_MODULE</t>
  </si>
  <si>
    <t>!CONFIG_ARCH_DAVINCI !CONFIG_VIDEO_DAVINCI_VPBE_DISPLAY !CONFIG_VIDEO_DAVINCI_VPBE_DISPLAY_MODULE !CONFIG_VIDEO_DM355_CCDC_MODULE !CONFIG_VIDEO_DM365_ISIF !CONFIG_VIDEO_DM365_ISIF_MODULE !CONFIG_VIDEO_DM6446_CCDC_MODULE 
!CONFIG_ARCH_DAVINCI !CONFIG_VIDEO_DAVINCI_VPBE_DISPLAY !CONFIG_VIDEO_DAVINCI_VPBE_DISPLAY_MODULE !CONFIG_VIDEO_DM355_CCDC CONFIG_VIDEO_DM355_CCDC_MODULE !CONFIG_VIDEO_DM365_ISIF !CONFIG_VIDEO_DM365_ISIF_MODULE !CONFIG_VIDEO_DM6446_CCDC_MODULE</t>
  </si>
  <si>
    <t>!CONFIG_ARCH_DAVINCI !CONFIG_VIDEO_DAVINCI_VPBE_DISPLAY !CONFIG_VIDEO_DAVINCI_VPBE_DISPLAY_MODULE !CONFIG_VIDEO_DM355_CCDC_MODULE !CONFIG_VIDEO_DM365_ISIF !CONFIG_VIDEO_DM365_ISIF_MODULE !CONFIG_VIDEO_DM6446_CCDC 
!CONFIG_ARCH_DAVINCI !CONFIG_VIDEO_DAVINCI_VPBE_DISPLAY !CONFIG_VIDEO_DAVINCI_VPBE_DISPLAY_MODULE !CONFIG_VIDEO_DM355_CCDC CONFIG_VIDEO_DM355_CCDC_MODULE !CONFIG_VIDEO_DM365_ISIF !CONFIG_VIDEO_DM365_ISIF_MODULE !CONFIG_VIDEO_DM6446_CCDC</t>
  </si>
  <si>
    <t>!CONFIG_KVM !CONFIG_KVM_AMD !CONFIG_KVM_AMD_MODULE !CONFIG_X86_64 
CONFIG_KVM !CONFIG_KVM_MODULE !CONFIG_KVM_AMD !CONFIG_KVM_AMD_MODULE !CONFIG_X86_64</t>
  </si>
  <si>
    <t>CONFIG_X86 !CONFIG_X86_32 CONFIG_X86_64</t>
  </si>
  <si>
    <t>!CONFIG_CPU_SUP_INTEL 
CONFIG_CPU_SUP_INTEL !CONFIG_X86_32</t>
  </si>
  <si>
    <t>It's weird that this "ARCH_HAS_" variable is only used in the testsuite, and not the actual implementation that is tested</t>
  </si>
  <si>
    <t>CRYPTO_DEV_CCP is a "parent" around CRYPTO_DEV_CCP_DD and CRYPTO_DEV_CCP_CRYPTO (they depend on CRYPTO_DEV_CCP); it has no effect if neither of these 2 are selected
Also, CRYPTO_DEV_CCP_CRYPTO depends on CRYPTO_DEV_CCP_DD, so CRYPTO_DEV_CCP could probably simply be replaced by CRYPTO_DEV_CCP_DD (but maybe thats not wanted because of possible evolution)</t>
  </si>
  <si>
    <t>Used in almost all architectures</t>
  </si>
  <si>
    <t>EDAC_ATOMIC_SCRUB is basically an "ARCH_HAS_" variable, so this is not a problem</t>
  </si>
  <si>
    <t>Basically everything in drivers/edac depends on EDAC_MM_EDAC; maybe it was just forgotten here?</t>
  </si>
  <si>
    <t>This isn't even supposed to have any effects on the produced binary; it just makes all "expert" features visible</t>
  </si>
  <si>
    <t>ARCH_ROCKCHIP is only set in the ARM or ARM64 architecture</t>
  </si>
  <si>
    <t>The Kconfig help text says, that SND_SUPPORT_OLD_API is "to support the obsolete ALSA PCM API"; it obiously should depend on SND_PCM
Maybe it's not that easy, though, since SND_PCM is not visible and only indirectly selected by a bunch of different stuff; dunno...</t>
  </si>
  <si>
    <t>ARCH_HISI is only set in ARM or ARM64 architectures</t>
  </si>
  <si>
    <t>This is because Kbuild limitations; they want the tristate information from MEDIA_SUPPORT, but only if (the boolean) MEDIA_CONTROLLER is enabled</t>
  </si>
  <si>
    <t>non-kconfig</t>
  </si>
  <si>
    <t>Analyzed</t>
  </si>
  <si>
    <t>Toolerrors</t>
  </si>
  <si>
    <t>Skipped</t>
  </si>
  <si>
    <t>Category</t>
  </si>
  <si>
    <t>No. of Occurrences</t>
  </si>
  <si>
    <t>Total</t>
  </si>
  <si>
    <t>Total Analysis</t>
  </si>
  <si>
    <t>%</t>
  </si>
  <si>
    <t>- Accidental, e.g., Debug</t>
  </si>
  <si>
    <t>-Tristate Menu</t>
  </si>
  <si>
    <t>Non-Kconfig</t>
  </si>
  <si>
    <t>attributes</t>
  </si>
  <si>
    <t>tristate menu</t>
  </si>
  <si>
    <t>have</t>
  </si>
  <si>
    <t>concept error</t>
  </si>
  <si>
    <t>PREEMPT_NONE has an indirect feature effect via the other choice items; thus our formula reports it as a missing dependency, since it has no direct feature effect</t>
  </si>
  <si>
    <t>PCMCIA_PROBE obviously should depend on PCMCIA
however, PCMCIA_PROBE is "default y if &lt;bunch of ARCH_HAVE_ variables&gt;", so it seems like this is just use as an aggregate HAVE_ variable</t>
  </si>
  <si>
    <t>Concept error</t>
  </si>
  <si>
    <t>Headers</t>
  </si>
  <si>
    <t>Compiler Flags</t>
  </si>
  <si>
    <t>Other architecture</t>
  </si>
  <si>
    <t>Too many Solutions</t>
  </si>
  <si>
    <t>Constraint too big</t>
  </si>
  <si>
    <t>Analyzed Mismatches</t>
  </si>
  <si>
    <t>subst</t>
  </si>
  <si>
    <t>Variable + Executable</t>
  </si>
  <si>
    <t>Toolerrors (related to KbuildMiner)</t>
  </si>
  <si>
    <t>USB_KBD should depend on USB_HID, but it depends on USB_HID!=y; maybe change to USB_HID=m?</t>
  </si>
  <si>
    <t>USB_MOUSE should depend on USB_HID, but it depends on USB_HID!=y; maybe change to USB_HID=m?</t>
  </si>
  <si>
    <t>Ineffective configuration options</t>
  </si>
  <si>
    <t>Vendor-specific submenus</t>
  </si>
  <si>
    <t>Ignored invisible variables</t>
  </si>
  <si>
    <t>Ignored HW-variables</t>
  </si>
  <si>
    <t>Code</t>
  </si>
  <si>
    <t>Build</t>
  </si>
  <si>
    <t>Both</t>
  </si>
  <si>
    <t>Sources of Mismatches</t>
  </si>
  <si>
    <t>Problematic</t>
  </si>
  <si>
    <t>Unproblematic</t>
  </si>
  <si>
    <t>Code + Kbuild</t>
  </si>
  <si>
    <t>Kbuild</t>
  </si>
  <si>
    <t>Variable</t>
  </si>
  <si>
    <t>Type</t>
  </si>
  <si>
    <t>bool</t>
  </si>
  <si>
    <t>y</t>
  </si>
  <si>
    <t>tristate</t>
  </si>
  <si>
    <t>y,m</t>
  </si>
  <si>
    <t>m</t>
  </si>
  <si>
    <t>Booleans</t>
  </si>
  <si>
    <t>Tristate</t>
  </si>
  <si>
    <t>No.</t>
  </si>
  <si>
    <t>Only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</si>
</sst>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DDDDD"/>
        <bgColor rgb="FFFFCCCC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0" fontId="20" fillId="33" borderId="0" applyBorder="0" applyProtection="0"/>
  </cellStyleXfs>
  <cellXfs count="121">
    <xf numFmtId="0" fontId="0" fillId="0" borderId="0" xfId="0"/>
    <xf numFmtId="0" fontId="0" fillId="0" borderId="0" xfId="0" applyFill="1"/>
    <xf numFmtId="0" fontId="0" fillId="34" borderId="0" xfId="0" applyFill="1"/>
    <xf numFmtId="0" fontId="0" fillId="36" borderId="0" xfId="0" applyFill="1" applyAlignment="1">
      <alignment horizontal="left" vertical="top"/>
    </xf>
    <xf numFmtId="0" fontId="19" fillId="34" borderId="0" xfId="42" applyFont="1" applyFill="1" applyAlignment="1">
      <alignment horizontal="left" vertical="top" wrapText="1"/>
    </xf>
    <xf numFmtId="0" fontId="19" fillId="0" borderId="0" xfId="42" applyFont="1" applyAlignment="1">
      <alignment horizontal="left" vertical="top" wrapText="1"/>
    </xf>
    <xf numFmtId="0" fontId="0" fillId="36" borderId="0" xfId="0" applyFill="1"/>
    <xf numFmtId="0" fontId="0" fillId="0" borderId="0" xfId="0" applyFill="1" applyAlignment="1">
      <alignment horizontal="left" vertical="top" wrapText="1"/>
    </xf>
    <xf numFmtId="0" fontId="0" fillId="34" borderId="0" xfId="0" applyFill="1" applyAlignment="1">
      <alignment horizontal="left" vertical="top"/>
    </xf>
    <xf numFmtId="0" fontId="19" fillId="0" borderId="0" xfId="42" applyFont="1" applyAlignment="1">
      <alignment horizontal="left" vertical="top"/>
    </xf>
    <xf numFmtId="0" fontId="0" fillId="35" borderId="0" xfId="0" applyFill="1"/>
    <xf numFmtId="0" fontId="18" fillId="0" borderId="0" xfId="0" applyFont="1" applyAlignment="1">
      <alignment horizontal="left" vertical="top"/>
    </xf>
    <xf numFmtId="0" fontId="18" fillId="0" borderId="0" xfId="0" applyFont="1" applyAlignment="1">
      <alignment horizontal="center" vertical="top" textRotation="90"/>
    </xf>
    <xf numFmtId="0" fontId="0" fillId="34" borderId="0" xfId="0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21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/>
    <xf numFmtId="0" fontId="18" fillId="0" borderId="0" xfId="0" applyFont="1" applyAlignment="1">
      <alignment horizontal="left" vertical="top" wrapText="1"/>
    </xf>
    <xf numFmtId="0" fontId="16" fillId="0" borderId="14" xfId="0" applyFont="1" applyBorder="1"/>
    <xf numFmtId="0" fontId="16" fillId="0" borderId="15" xfId="0" applyFont="1" applyBorder="1"/>
    <xf numFmtId="0" fontId="16" fillId="0" borderId="16" xfId="0" applyFont="1" applyBorder="1"/>
    <xf numFmtId="0" fontId="16" fillId="0" borderId="17" xfId="0" applyFont="1" applyBorder="1"/>
    <xf numFmtId="10" fontId="0" fillId="0" borderId="13" xfId="0" applyNumberFormat="1" applyBorder="1"/>
    <xf numFmtId="10" fontId="16" fillId="0" borderId="18" xfId="0" applyNumberFormat="1" applyFont="1" applyBorder="1"/>
    <xf numFmtId="10" fontId="0" fillId="0" borderId="23" xfId="0" applyNumberFormat="1" applyBorder="1"/>
    <xf numFmtId="10" fontId="16" fillId="0" borderId="24" xfId="0" applyNumberFormat="1" applyFont="1" applyBorder="1"/>
    <xf numFmtId="0" fontId="0" fillId="0" borderId="25" xfId="0" applyBorder="1"/>
    <xf numFmtId="0" fontId="0" fillId="0" borderId="26" xfId="0" applyBorder="1"/>
    <xf numFmtId="0" fontId="16" fillId="0" borderId="27" xfId="0" applyFont="1" applyBorder="1"/>
    <xf numFmtId="0" fontId="16" fillId="0" borderId="10" xfId="0" applyFont="1" applyBorder="1"/>
    <xf numFmtId="0" fontId="16" fillId="0" borderId="32" xfId="0" applyFont="1" applyBorder="1"/>
    <xf numFmtId="0" fontId="16" fillId="0" borderId="33" xfId="0" applyFont="1" applyBorder="1"/>
    <xf numFmtId="0" fontId="16" fillId="0" borderId="34" xfId="0" applyFont="1" applyBorder="1"/>
    <xf numFmtId="0" fontId="16" fillId="0" borderId="29" xfId="0" applyFont="1" applyBorder="1" applyAlignment="1">
      <alignment horizontal="center"/>
    </xf>
    <xf numFmtId="0" fontId="16" fillId="0" borderId="31" xfId="0" applyFont="1" applyBorder="1"/>
    <xf numFmtId="0" fontId="0" fillId="0" borderId="0" xfId="0" applyFill="1" applyAlignment="1">
      <alignment horizontal="left" vertical="top"/>
    </xf>
    <xf numFmtId="0" fontId="0" fillId="0" borderId="0" xfId="0" applyFill="1"/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16" fillId="0" borderId="29" xfId="0" applyFont="1" applyBorder="1"/>
    <xf numFmtId="0" fontId="16" fillId="0" borderId="0" xfId="0" applyFont="1" applyFill="1" applyBorder="1"/>
    <xf numFmtId="0" fontId="16" fillId="0" borderId="30" xfId="0" applyFont="1" applyFill="1" applyBorder="1"/>
    <xf numFmtId="0" fontId="16" fillId="0" borderId="31" xfId="0" applyFont="1" applyFill="1" applyBorder="1"/>
    <xf numFmtId="0" fontId="16" fillId="0" borderId="10" xfId="0" applyFont="1" applyFill="1" applyBorder="1"/>
    <xf numFmtId="0" fontId="16" fillId="0" borderId="38" xfId="0" applyFont="1" applyFill="1" applyBorder="1"/>
    <xf numFmtId="0" fontId="0" fillId="0" borderId="39" xfId="0" applyBorder="1"/>
    <xf numFmtId="0" fontId="16" fillId="0" borderId="43" xfId="0" applyFont="1" applyBorder="1"/>
    <xf numFmtId="0" fontId="16" fillId="0" borderId="18" xfId="0" applyFont="1" applyBorder="1"/>
    <xf numFmtId="10" fontId="0" fillId="0" borderId="40" xfId="0" applyNumberFormat="1" applyBorder="1"/>
    <xf numFmtId="0" fontId="16" fillId="37" borderId="30" xfId="0" applyFont="1" applyFill="1" applyBorder="1"/>
    <xf numFmtId="0" fontId="16" fillId="38" borderId="30" xfId="0" applyFont="1" applyFill="1" applyBorder="1"/>
    <xf numFmtId="0" fontId="16" fillId="0" borderId="0" xfId="0" applyFont="1" applyBorder="1"/>
    <xf numFmtId="10" fontId="16" fillId="0" borderId="0" xfId="0" applyNumberFormat="1" applyFont="1" applyBorder="1"/>
    <xf numFmtId="0" fontId="16" fillId="0" borderId="38" xfId="0" applyFont="1" applyBorder="1" applyAlignment="1">
      <alignment horizontal="left"/>
    </xf>
    <xf numFmtId="0" fontId="0" fillId="0" borderId="39" xfId="0" applyFont="1" applyBorder="1"/>
    <xf numFmtId="10" fontId="0" fillId="0" borderId="40" xfId="0" applyNumberFormat="1" applyFont="1" applyBorder="1"/>
    <xf numFmtId="0" fontId="0" fillId="0" borderId="26" xfId="0" applyFont="1" applyBorder="1"/>
    <xf numFmtId="10" fontId="0" fillId="0" borderId="23" xfId="0" applyNumberFormat="1" applyFont="1" applyBorder="1"/>
    <xf numFmtId="0" fontId="16" fillId="0" borderId="34" xfId="0" applyFont="1" applyBorder="1" applyAlignment="1">
      <alignment horizontal="center"/>
    </xf>
    <xf numFmtId="0" fontId="16" fillId="39" borderId="30" xfId="0" applyFont="1" applyFill="1" applyBorder="1"/>
    <xf numFmtId="0" fontId="16" fillId="40" borderId="28" xfId="0" applyFont="1" applyFill="1" applyBorder="1"/>
    <xf numFmtId="0" fontId="0" fillId="40" borderId="11" xfId="0" applyFill="1" applyBorder="1"/>
    <xf numFmtId="10" fontId="0" fillId="40" borderId="12" xfId="0" applyNumberFormat="1" applyFill="1" applyBorder="1"/>
    <xf numFmtId="10" fontId="0" fillId="40" borderId="15" xfId="0" applyNumberFormat="1" applyFill="1" applyBorder="1"/>
    <xf numFmtId="0" fontId="16" fillId="41" borderId="28" xfId="0" applyFont="1" applyFill="1" applyBorder="1"/>
    <xf numFmtId="0" fontId="0" fillId="41" borderId="11" xfId="0" applyFill="1" applyBorder="1"/>
    <xf numFmtId="10" fontId="0" fillId="41" borderId="12" xfId="0" applyNumberFormat="1" applyFill="1" applyBorder="1"/>
    <xf numFmtId="0" fontId="16" fillId="41" borderId="29" xfId="0" quotePrefix="1" applyFont="1" applyFill="1" applyBorder="1"/>
    <xf numFmtId="0" fontId="0" fillId="41" borderId="14" xfId="0" applyFill="1" applyBorder="1"/>
    <xf numFmtId="10" fontId="0" fillId="41" borderId="15" xfId="0" applyNumberFormat="1" applyFill="1" applyBorder="1"/>
    <xf numFmtId="0" fontId="16" fillId="41" borderId="33" xfId="0" applyFont="1" applyFill="1" applyBorder="1"/>
    <xf numFmtId="0" fontId="0" fillId="41" borderId="44" xfId="0" applyFill="1" applyBorder="1"/>
    <xf numFmtId="10" fontId="0" fillId="41" borderId="16" xfId="0" applyNumberFormat="1" applyFill="1" applyBorder="1"/>
    <xf numFmtId="0" fontId="16" fillId="40" borderId="31" xfId="0" quotePrefix="1" applyFont="1" applyFill="1" applyBorder="1"/>
    <xf numFmtId="0" fontId="0" fillId="40" borderId="22" xfId="0" applyFill="1" applyBorder="1"/>
    <xf numFmtId="0" fontId="16" fillId="40" borderId="10" xfId="0" quotePrefix="1" applyFont="1" applyFill="1" applyBorder="1"/>
    <xf numFmtId="0" fontId="0" fillId="40" borderId="41" xfId="0" applyFill="1" applyBorder="1"/>
    <xf numFmtId="10" fontId="0" fillId="40" borderId="24" xfId="0" applyNumberFormat="1" applyFill="1" applyBorder="1"/>
    <xf numFmtId="0" fontId="16" fillId="42" borderId="14" xfId="0" applyFont="1" applyFill="1" applyBorder="1"/>
    <xf numFmtId="0" fontId="16" fillId="42" borderId="15" xfId="0" applyFont="1" applyFill="1" applyBorder="1"/>
    <xf numFmtId="0" fontId="0" fillId="42" borderId="22" xfId="0" applyFill="1" applyBorder="1"/>
    <xf numFmtId="0" fontId="0" fillId="0" borderId="0" xfId="0" applyBorder="1"/>
    <xf numFmtId="0" fontId="16" fillId="42" borderId="30" xfId="0" quotePrefix="1" applyFont="1" applyFill="1" applyBorder="1"/>
    <xf numFmtId="0" fontId="16" fillId="42" borderId="29" xfId="0" applyFont="1" applyFill="1" applyBorder="1"/>
    <xf numFmtId="0" fontId="16" fillId="42" borderId="38" xfId="0" applyFont="1" applyFill="1" applyBorder="1"/>
    <xf numFmtId="0" fontId="0" fillId="42" borderId="46" xfId="0" applyFill="1" applyBorder="1"/>
    <xf numFmtId="10" fontId="0" fillId="42" borderId="40" xfId="0" applyNumberFormat="1" applyFill="1" applyBorder="1"/>
    <xf numFmtId="0" fontId="0" fillId="0" borderId="46" xfId="0" applyBorder="1"/>
    <xf numFmtId="0" fontId="16" fillId="0" borderId="49" xfId="0" applyFont="1" applyBorder="1"/>
    <xf numFmtId="10" fontId="0" fillId="42" borderId="23" xfId="0" applyNumberFormat="1" applyFill="1" applyBorder="1"/>
    <xf numFmtId="0" fontId="0" fillId="0" borderId="22" xfId="0" applyBorder="1"/>
    <xf numFmtId="0" fontId="16" fillId="0" borderId="45" xfId="0" applyFont="1" applyBorder="1"/>
    <xf numFmtId="0" fontId="16" fillId="42" borderId="41" xfId="0" applyFont="1" applyFill="1" applyBorder="1"/>
    <xf numFmtId="10" fontId="16" fillId="42" borderId="24" xfId="0" applyNumberFormat="1" applyFont="1" applyFill="1" applyBorder="1"/>
    <xf numFmtId="0" fontId="16" fillId="0" borderId="50" xfId="0" applyFont="1" applyBorder="1"/>
    <xf numFmtId="0" fontId="0" fillId="0" borderId="0" xfId="0" applyFill="1" applyBorder="1"/>
    <xf numFmtId="10" fontId="0" fillId="0" borderId="0" xfId="0" applyNumberFormat="1" applyFill="1" applyBorder="1"/>
    <xf numFmtId="0" fontId="16" fillId="0" borderId="0" xfId="0" quotePrefix="1" applyFont="1" applyFill="1" applyBorder="1"/>
    <xf numFmtId="0" fontId="16" fillId="0" borderId="0" xfId="0" applyFont="1"/>
    <xf numFmtId="0" fontId="16" fillId="38" borderId="35" xfId="0" applyFont="1" applyFill="1" applyBorder="1" applyAlignment="1">
      <alignment horizontal="center"/>
    </xf>
    <xf numFmtId="0" fontId="16" fillId="38" borderId="36" xfId="0" applyFont="1" applyFill="1" applyBorder="1" applyAlignment="1">
      <alignment horizontal="center"/>
    </xf>
    <xf numFmtId="0" fontId="16" fillId="38" borderId="37" xfId="0" applyFont="1" applyFill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16" fillId="37" borderId="41" xfId="0" applyFont="1" applyFill="1" applyBorder="1" applyAlignment="1">
      <alignment horizontal="center"/>
    </xf>
    <xf numFmtId="0" fontId="16" fillId="37" borderId="42" xfId="0" applyFont="1" applyFill="1" applyBorder="1" applyAlignment="1">
      <alignment horizontal="center"/>
    </xf>
    <xf numFmtId="0" fontId="16" fillId="37" borderId="24" xfId="0" applyFont="1" applyFill="1" applyBorder="1" applyAlignment="1">
      <alignment horizontal="center"/>
    </xf>
    <xf numFmtId="0" fontId="16" fillId="39" borderId="41" xfId="0" applyFont="1" applyFill="1" applyBorder="1" applyAlignment="1">
      <alignment horizontal="center"/>
    </xf>
    <xf numFmtId="0" fontId="16" fillId="39" borderId="42" xfId="0" applyFont="1" applyFill="1" applyBorder="1" applyAlignment="1">
      <alignment horizontal="center"/>
    </xf>
    <xf numFmtId="0" fontId="16" fillId="39" borderId="24" xfId="0" applyFont="1" applyFill="1" applyBorder="1" applyAlignment="1">
      <alignment horizontal="center"/>
    </xf>
    <xf numFmtId="0" fontId="16" fillId="42" borderId="47" xfId="0" applyFont="1" applyFill="1" applyBorder="1" applyAlignment="1">
      <alignment horizontal="center"/>
    </xf>
    <xf numFmtId="0" fontId="16" fillId="42" borderId="48" xfId="0" applyFont="1" applyFill="1" applyBorder="1" applyAlignment="1">
      <alignment horizontal="center"/>
    </xf>
    <xf numFmtId="0" fontId="16" fillId="38" borderId="19" xfId="0" applyFont="1" applyFill="1" applyBorder="1" applyAlignment="1">
      <alignment horizontal="center"/>
    </xf>
    <xf numFmtId="0" fontId="16" fillId="38" borderId="20" xfId="0" applyFont="1" applyFill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42" borderId="28" xfId="0" applyFont="1" applyFill="1" applyBorder="1" applyAlignment="1">
      <alignment horizontal="center"/>
    </xf>
    <xf numFmtId="0" fontId="16" fillId="42" borderId="29" xfId="0" applyFont="1" applyFill="1" applyBorder="1" applyAlignment="1">
      <alignment horizontal="center"/>
    </xf>
  </cellXfs>
  <cellStyles count="44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Explanatory Text 2" xfId="43"/>
    <cellStyle name="Gut" xfId="6" builtinId="26" customBuiltin="1"/>
    <cellStyle name="Neutral" xfId="8" builtinId="28" customBuiltin="1"/>
    <cellStyle name="Normal 2" xfId="42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abSelected="1" workbookViewId="0">
      <selection activeCell="B28" sqref="B28"/>
    </sheetView>
  </sheetViews>
  <sheetFormatPr baseColWidth="10" defaultColWidth="11.42578125" defaultRowHeight="15" x14ac:dyDescent="0.25"/>
  <cols>
    <col min="1" max="1" width="22.7109375" bestFit="1" customWidth="1"/>
    <col min="2" max="2" width="17.85546875" bestFit="1" customWidth="1"/>
    <col min="3" max="3" width="8.140625" bestFit="1" customWidth="1"/>
    <col min="4" max="4" width="8.5703125" customWidth="1"/>
    <col min="5" max="5" width="14.28515625" bestFit="1" customWidth="1"/>
    <col min="6" max="6" width="17.85546875" bestFit="1" customWidth="1"/>
    <col min="7" max="7" width="8.7109375" bestFit="1" customWidth="1"/>
    <col min="8" max="8" width="17.85546875" bestFit="1" customWidth="1"/>
    <col min="9" max="9" width="7.140625" bestFit="1" customWidth="1"/>
    <col min="10" max="10" width="17.85546875" bestFit="1" customWidth="1"/>
    <col min="11" max="11" width="6.140625" bestFit="1" customWidth="1"/>
  </cols>
  <sheetData>
    <row r="1" spans="1:3" s="18" customFormat="1" ht="15.75" thickBot="1" x14ac:dyDescent="0.3">
      <c r="A1" s="104" t="s">
        <v>1057</v>
      </c>
      <c r="B1" s="105"/>
      <c r="C1" s="106"/>
    </row>
    <row r="2" spans="1:3" x14ac:dyDescent="0.25">
      <c r="A2" s="33" t="s">
        <v>1054</v>
      </c>
      <c r="B2" s="32" t="s">
        <v>1055</v>
      </c>
      <c r="C2" s="22" t="s">
        <v>1058</v>
      </c>
    </row>
    <row r="3" spans="1:3" x14ac:dyDescent="0.25">
      <c r="A3" s="52" t="s">
        <v>1051</v>
      </c>
      <c r="B3" s="28">
        <f>COUNTIF('Feature effects X86'!H:H,{"missing dependency"})</f>
        <v>80</v>
      </c>
      <c r="C3" s="24">
        <f>B3/B$8</f>
        <v>0.32388663967611336</v>
      </c>
    </row>
    <row r="4" spans="1:3" x14ac:dyDescent="0.25">
      <c r="A4" s="61" t="s">
        <v>1052</v>
      </c>
      <c r="B4" s="28">
        <f>COUNTIF('Feature effects X86'!H:H,{"tool error"})</f>
        <v>15</v>
      </c>
      <c r="C4" s="24">
        <f>B4/B$8</f>
        <v>6.0728744939271252E-2</v>
      </c>
    </row>
    <row r="5" spans="1:3" x14ac:dyDescent="0.25">
      <c r="A5" s="51" t="s">
        <v>1053</v>
      </c>
      <c r="B5" s="28">
        <f>COUNTIF('Feature effects X86'!H:H,{"skipped"})</f>
        <v>150</v>
      </c>
      <c r="C5" s="24">
        <f>B5/B$8</f>
        <v>0.60728744939271251</v>
      </c>
    </row>
    <row r="6" spans="1:3" s="18" customFormat="1" x14ac:dyDescent="0.25">
      <c r="A6" s="36" t="s">
        <v>1061</v>
      </c>
      <c r="B6" s="29">
        <f>COUNTIF('Feature effects X86'!H:H,{"non-kconfig"})</f>
        <v>1</v>
      </c>
      <c r="C6" s="26">
        <f>B6/B$8</f>
        <v>4.048582995951417E-3</v>
      </c>
    </row>
    <row r="7" spans="1:3" s="18" customFormat="1" ht="15.75" thickBot="1" x14ac:dyDescent="0.3">
      <c r="A7" s="41" t="s">
        <v>1068</v>
      </c>
      <c r="B7" s="29">
        <f>COUNTIF('Feature effects X86'!H:H,{"concept error"})</f>
        <v>1</v>
      </c>
      <c r="C7" s="26">
        <f>B7/B$8</f>
        <v>4.048582995951417E-3</v>
      </c>
    </row>
    <row r="8" spans="1:3" ht="15.75" thickBot="1" x14ac:dyDescent="0.3">
      <c r="A8" s="31" t="s">
        <v>1056</v>
      </c>
      <c r="B8" s="30">
        <f>COUNTA('Feature effects X86'!H:H)-1</f>
        <v>247</v>
      </c>
      <c r="C8" s="27">
        <f>SUM(C3:C7)</f>
        <v>1</v>
      </c>
    </row>
    <row r="9" spans="1:3" ht="15.75" thickBot="1" x14ac:dyDescent="0.3"/>
    <row r="10" spans="1:3" ht="15.75" thickBot="1" x14ac:dyDescent="0.3">
      <c r="A10" s="107" t="s">
        <v>1053</v>
      </c>
      <c r="B10" s="108"/>
      <c r="C10" s="109"/>
    </row>
    <row r="11" spans="1:3" s="18" customFormat="1" ht="15.75" thickBot="1" x14ac:dyDescent="0.3">
      <c r="A11" s="34" t="s">
        <v>1054</v>
      </c>
      <c r="B11" s="48" t="s">
        <v>1055</v>
      </c>
      <c r="C11" s="49" t="s">
        <v>1058</v>
      </c>
    </row>
    <row r="12" spans="1:3" s="18" customFormat="1" x14ac:dyDescent="0.25">
      <c r="A12" s="46" t="s">
        <v>1069</v>
      </c>
      <c r="B12" s="47">
        <f>COUNTIF('Feature effects X86'!I:I,{"has header"})</f>
        <v>89</v>
      </c>
      <c r="C12" s="50">
        <f>B12/B$17</f>
        <v>0.59333333333333338</v>
      </c>
    </row>
    <row r="13" spans="1:3" s="18" customFormat="1" x14ac:dyDescent="0.25">
      <c r="A13" s="43" t="s">
        <v>1070</v>
      </c>
      <c r="B13" s="28">
        <f>COUNTIF('Feature effects X86'!I:I,{"sets compiler flags"})</f>
        <v>3</v>
      </c>
      <c r="C13" s="50">
        <f t="shared" ref="C13:C16" si="0">B13/B$17</f>
        <v>0.02</v>
      </c>
    </row>
    <row r="14" spans="1:3" s="18" customFormat="1" x14ac:dyDescent="0.25">
      <c r="A14" s="43" t="s">
        <v>1071</v>
      </c>
      <c r="B14" s="28">
        <f>COUNTIF('Feature effects X86'!I:I,{"used in other architecture"})</f>
        <v>48</v>
      </c>
      <c r="C14" s="50">
        <f t="shared" si="0"/>
        <v>0.32</v>
      </c>
    </row>
    <row r="15" spans="1:3" x14ac:dyDescent="0.25">
      <c r="A15" s="43" t="s">
        <v>1073</v>
      </c>
      <c r="B15" s="28">
        <f>COUNTIF('Feature effects X86'!I:I,{"too big constraint"})</f>
        <v>10</v>
      </c>
      <c r="C15" s="50">
        <f t="shared" si="0"/>
        <v>6.6666666666666666E-2</v>
      </c>
    </row>
    <row r="16" spans="1:3" ht="15.75" thickBot="1" x14ac:dyDescent="0.3">
      <c r="A16" s="44" t="s">
        <v>1072</v>
      </c>
      <c r="B16" s="29">
        <f>COUNTIF('Feature effects X86'!I:I,{"too many solutions"})</f>
        <v>0</v>
      </c>
      <c r="C16" s="50">
        <f t="shared" si="0"/>
        <v>0</v>
      </c>
    </row>
    <row r="17" spans="1:14" ht="15.75" thickBot="1" x14ac:dyDescent="0.3">
      <c r="A17" s="45" t="s">
        <v>1056</v>
      </c>
      <c r="B17" s="30">
        <f>SUM(B12:B16)</f>
        <v>150</v>
      </c>
      <c r="C17" s="27">
        <f>SUM(C12:C16)</f>
        <v>1</v>
      </c>
    </row>
    <row r="18" spans="1:14" s="18" customFormat="1" ht="15.75" thickBot="1" x14ac:dyDescent="0.3">
      <c r="A18" s="42"/>
      <c r="B18" s="53"/>
      <c r="C18" s="54"/>
    </row>
    <row r="19" spans="1:14" s="18" customFormat="1" ht="15.75" thickBot="1" x14ac:dyDescent="0.3">
      <c r="A19" s="110" t="s">
        <v>1077</v>
      </c>
      <c r="B19" s="111"/>
      <c r="C19" s="112"/>
    </row>
    <row r="20" spans="1:14" s="18" customFormat="1" ht="15.75" thickBot="1" x14ac:dyDescent="0.3">
      <c r="A20" s="60" t="s">
        <v>1054</v>
      </c>
      <c r="B20" s="48" t="s">
        <v>1055</v>
      </c>
      <c r="C20" s="49" t="s">
        <v>1058</v>
      </c>
    </row>
    <row r="21" spans="1:14" s="18" customFormat="1" x14ac:dyDescent="0.25">
      <c r="A21" s="55" t="s">
        <v>1076</v>
      </c>
      <c r="B21" s="56">
        <f>COUNTIFS('Feature effects X86'!H:H,{"tool error"},'Feature effects X86'!$M:$M,"Variable + Executable")</f>
        <v>14</v>
      </c>
      <c r="C21" s="57">
        <f>B21/B$23</f>
        <v>0.93333333333333335</v>
      </c>
    </row>
    <row r="22" spans="1:14" s="18" customFormat="1" ht="15.75" thickBot="1" x14ac:dyDescent="0.3">
      <c r="A22" s="44" t="s">
        <v>1075</v>
      </c>
      <c r="B22" s="58">
        <f>COUNTIFS('Feature effects X86'!H:H,{"tool error"},'Feature effects X86'!$M:$M,"subst")</f>
        <v>1</v>
      </c>
      <c r="C22" s="59">
        <f>B22/B$23</f>
        <v>6.6666666666666666E-2</v>
      </c>
    </row>
    <row r="23" spans="1:14" s="18" customFormat="1" ht="15.75" thickBot="1" x14ac:dyDescent="0.3">
      <c r="A23" s="31" t="s">
        <v>1056</v>
      </c>
      <c r="B23" s="30">
        <f>SUM(B21:B22)</f>
        <v>15</v>
      </c>
      <c r="C23" s="27">
        <f>SUM(C21:C22)</f>
        <v>1</v>
      </c>
    </row>
    <row r="24" spans="1:14" ht="15.75" thickBot="1" x14ac:dyDescent="0.3"/>
    <row r="25" spans="1:14" ht="15.75" thickBot="1" x14ac:dyDescent="0.3">
      <c r="A25" s="101" t="s">
        <v>1074</v>
      </c>
      <c r="B25" s="102"/>
      <c r="C25" s="103"/>
      <c r="D25" s="18"/>
      <c r="E25" s="115" t="s">
        <v>1087</v>
      </c>
      <c r="F25" s="116"/>
      <c r="G25" s="116"/>
      <c r="H25" s="116"/>
      <c r="I25" s="116"/>
      <c r="J25" s="116"/>
      <c r="K25" s="116"/>
      <c r="L25" s="103"/>
    </row>
    <row r="26" spans="1:14" ht="15.75" thickBot="1" x14ac:dyDescent="0.3">
      <c r="A26" s="35" t="s">
        <v>1054</v>
      </c>
      <c r="B26" s="20" t="s">
        <v>1055</v>
      </c>
      <c r="C26" s="21" t="s">
        <v>1058</v>
      </c>
      <c r="D26" s="18"/>
      <c r="E26" s="119" t="s">
        <v>1054</v>
      </c>
      <c r="F26" s="117" t="s">
        <v>1084</v>
      </c>
      <c r="G26" s="118"/>
      <c r="H26" s="117" t="s">
        <v>1091</v>
      </c>
      <c r="I26" s="118"/>
      <c r="J26" s="117" t="s">
        <v>1090</v>
      </c>
      <c r="K26" s="118"/>
      <c r="L26" s="113" t="s">
        <v>1056</v>
      </c>
    </row>
    <row r="27" spans="1:14" ht="15.75" thickBot="1" x14ac:dyDescent="0.3">
      <c r="A27" s="66" t="s">
        <v>1080</v>
      </c>
      <c r="B27" s="67">
        <f>COUNTIFS('Feature effects X86'!$J:$J,"unwanted")</f>
        <v>42</v>
      </c>
      <c r="C27" s="68">
        <f>B27/B$33</f>
        <v>0.52500000000000002</v>
      </c>
      <c r="D27" s="18"/>
      <c r="E27" s="120"/>
      <c r="F27" s="80" t="s">
        <v>1055</v>
      </c>
      <c r="G27" s="81" t="s">
        <v>1058</v>
      </c>
      <c r="H27" s="80" t="s">
        <v>1055</v>
      </c>
      <c r="I27" s="81" t="s">
        <v>1058</v>
      </c>
      <c r="J27" s="80" t="s">
        <v>1055</v>
      </c>
      <c r="K27" s="81" t="s">
        <v>1058</v>
      </c>
      <c r="L27" s="114"/>
    </row>
    <row r="28" spans="1:14" s="18" customFormat="1" ht="15.75" thickBot="1" x14ac:dyDescent="0.3">
      <c r="A28" s="69" t="s">
        <v>1059</v>
      </c>
      <c r="B28" s="70">
        <f>COUNTIFS('Feature effects X86'!$J:$J,"unwanted",'Feature effects X86'!$M:$M,"debug")</f>
        <v>0</v>
      </c>
      <c r="C28" s="71">
        <f>B28/B27</f>
        <v>0</v>
      </c>
      <c r="E28" s="86" t="s">
        <v>1088</v>
      </c>
      <c r="F28" s="87">
        <f>COUNTIFS('Feature effects X86'!$J:$J,"unwanted",'Feature effects X86'!$M:$M,"&lt;&gt;debug",'Feature effects X86'!$N:$N,"wahr") + COUNTIFS('Feature effects X86'!$I:$I,"internal redundant configuration",'Feature effects X86'!$M:$M,"&lt;&gt;have",'Feature effects X86'!$N:$N,"wahr")</f>
        <v>25</v>
      </c>
      <c r="G28" s="88">
        <f>F28/$L28</f>
        <v>0.47169811320754718</v>
      </c>
      <c r="H28" s="89">
        <f>COUNTIFS('Feature effects X86'!$J:$J,"unwanted",'Feature effects X86'!$M:$M,"&lt;&gt;debug",'Feature effects X86'!$O:$O,"wahr") + COUNTIFS('Feature effects X86'!$I:$I,"internal redundant configuration",'Feature effects X86'!$M:$M,"&lt;&gt;have",'Feature effects X86'!$O:$O,"wahr")</f>
        <v>28</v>
      </c>
      <c r="I28" s="88">
        <f>H28/$L28</f>
        <v>0.52830188679245282</v>
      </c>
      <c r="J28" s="89">
        <f>COUNTIFS('Feature effects X86'!$J:$J,"unwanted",'Feature effects X86'!$M:$M,"&lt;&gt;debug",'Feature effects X86'!$P:$P,"wahr") + COUNTIFS('Feature effects X86'!$I:$I,"internal redundant configuration",'Feature effects X86'!$M:$M,"&lt;&gt;have",'Feature effects X86'!$P:$P,"wahr")</f>
        <v>0</v>
      </c>
      <c r="K28" s="88">
        <f>J28/$L28</f>
        <v>0</v>
      </c>
      <c r="L28" s="90">
        <f>F28+H28+J28</f>
        <v>53</v>
      </c>
    </row>
    <row r="29" spans="1:14" ht="15.75" thickBot="1" x14ac:dyDescent="0.3">
      <c r="A29" s="62" t="s">
        <v>1081</v>
      </c>
      <c r="B29" s="63">
        <f>COUNTIFS('Feature effects X86'!$J:$J,"wanted (category)")</f>
        <v>21</v>
      </c>
      <c r="C29" s="64">
        <f>B29/B$33</f>
        <v>0.26250000000000001</v>
      </c>
      <c r="D29" s="18"/>
      <c r="E29" s="84" t="s">
        <v>1089</v>
      </c>
      <c r="F29" s="82">
        <f>COUNTIFS('Feature effects X86'!$J:$J,"unwanted",'Feature effects X86'!$M:$M,"debug",'Feature effects X86'!$N:$N,"wahr")+COUNTIFS('Feature effects X86'!$I:$I,"internal redundant configuration",'Feature effects X86'!$M:$M,"have",'Feature effects X86'!$N:$N,"wahr")+COUNTIFS('Feature effects X86'!$J:$J,"wanted (category)",'Feature effects X86'!$N:$N,"wahr")</f>
        <v>7</v>
      </c>
      <c r="G29" s="91">
        <f>F29/$L29</f>
        <v>0.25925925925925924</v>
      </c>
      <c r="H29" s="92">
        <f>COUNTIFS('Feature effects X86'!$J:$J,"unwanted",'Feature effects X86'!$M:$M,"debug",'Feature effects X86'!$O:$O,"wahr")+COUNTIFS('Feature effects X86'!$I:$I,"internal redundant configuration",'Feature effects X86'!$M:$M,"have",'Feature effects X86'!$O:$O,"wahr")+COUNTIFS('Feature effects X86'!$J:$J,"wanted (category)",'Feature effects X86'!$O:$O,"wahr")</f>
        <v>20</v>
      </c>
      <c r="I29" s="91">
        <f>H29/$L29</f>
        <v>0.7407407407407407</v>
      </c>
      <c r="J29" s="92">
        <f>COUNTIFS('Feature effects X86'!$J:$J,"unwanted",'Feature effects X86'!$M:$M,"debug",'Feature effects X86'!$P:$P,"wahr")+COUNTIFS('Feature effects X86'!$I:$I,"internal redundant configuration",'Feature effects X86'!$M:$M,"have",'Feature effects X86'!$P:$P,"wahr")+COUNTIFS('Feature effects X86'!$J:$J,"wanted (category)",'Feature effects X86'!$P:$P,"wahr")</f>
        <v>0</v>
      </c>
      <c r="K29" s="91">
        <f>J29/$L29</f>
        <v>0</v>
      </c>
      <c r="L29" s="93">
        <f>F29+H29+J29</f>
        <v>27</v>
      </c>
    </row>
    <row r="30" spans="1:14" ht="15.75" thickBot="1" x14ac:dyDescent="0.3">
      <c r="A30" s="75" t="s">
        <v>1060</v>
      </c>
      <c r="B30" s="76">
        <f>COUNTIFS('Feature effects X86'!$J:$J,"wanted (category)",'Feature effects X86'!$M:$M,"tristate menu")</f>
        <v>2</v>
      </c>
      <c r="C30" s="65">
        <f>B30/B29</f>
        <v>9.5238095238095233E-2</v>
      </c>
      <c r="D30" s="18"/>
      <c r="E30" s="85" t="s">
        <v>1056</v>
      </c>
      <c r="F30" s="94">
        <f>SUM(F28:F29)</f>
        <v>32</v>
      </c>
      <c r="G30" s="95">
        <f>F30/$L30</f>
        <v>0.4</v>
      </c>
      <c r="H30" s="94">
        <f>SUM(H28:H29)</f>
        <v>48</v>
      </c>
      <c r="I30" s="95">
        <f>H30/$L30</f>
        <v>0.6</v>
      </c>
      <c r="J30" s="94">
        <f>SUM(J28:J29)</f>
        <v>0</v>
      </c>
      <c r="K30" s="95">
        <f>J30/$L30</f>
        <v>0</v>
      </c>
      <c r="L30" s="96">
        <f>F30+H30+J30</f>
        <v>80</v>
      </c>
    </row>
    <row r="31" spans="1:14" ht="15.75" thickBot="1" x14ac:dyDescent="0.3">
      <c r="A31" s="72" t="s">
        <v>1082</v>
      </c>
      <c r="B31" s="73">
        <f>COUNTIFS('Feature effects X86'!$I:$I,"internal redundant configuration")  - COUNTIFS('Feature effects X86'!$I:$I,"internal redundant configuration",'Feature effects X86'!$M:$M,"have")</f>
        <v>11</v>
      </c>
      <c r="C31" s="74">
        <f>B31/B$33</f>
        <v>0.13750000000000001</v>
      </c>
      <c r="D31" s="18"/>
      <c r="E31" s="42"/>
      <c r="F31" s="97"/>
      <c r="G31" s="98"/>
      <c r="H31" s="97"/>
      <c r="I31" s="83"/>
      <c r="J31" s="83"/>
      <c r="K31" s="83"/>
      <c r="L31" s="83"/>
      <c r="M31" s="83"/>
      <c r="N31" s="83"/>
    </row>
    <row r="32" spans="1:14" s="18" customFormat="1" ht="15.75" thickBot="1" x14ac:dyDescent="0.3">
      <c r="A32" s="77" t="s">
        <v>1083</v>
      </c>
      <c r="B32" s="78">
        <f>COUNTIFS('Feature effects X86'!$I:$I,"internal redundant configuration",'Feature effects X86'!$M:$M,"have")</f>
        <v>6</v>
      </c>
      <c r="C32" s="79">
        <f>B32/B$33</f>
        <v>7.4999999999999997E-2</v>
      </c>
      <c r="E32" s="99"/>
      <c r="F32" s="97"/>
      <c r="G32" s="98"/>
      <c r="H32" s="97"/>
      <c r="I32" s="83"/>
      <c r="J32" s="83"/>
      <c r="K32" s="83"/>
      <c r="L32" s="83"/>
      <c r="M32" s="83"/>
      <c r="N32" s="83"/>
    </row>
    <row r="33" spans="1:14" ht="15.75" thickBot="1" x14ac:dyDescent="0.3">
      <c r="A33" s="34" t="s">
        <v>1056</v>
      </c>
      <c r="B33" s="23">
        <f>B27+B29+B31+B32</f>
        <v>80</v>
      </c>
      <c r="C33" s="25">
        <f>C27+C29+C31+C32</f>
        <v>1</v>
      </c>
      <c r="D33" s="18"/>
      <c r="E33" s="83"/>
      <c r="F33" s="83"/>
      <c r="G33" s="83"/>
      <c r="H33" s="83"/>
      <c r="I33" s="83"/>
      <c r="J33" s="83"/>
      <c r="K33" s="83"/>
      <c r="L33" s="83"/>
      <c r="M33" s="83"/>
      <c r="N33" s="83"/>
    </row>
    <row r="34" spans="1:14" x14ac:dyDescent="0.25">
      <c r="A34" s="18"/>
      <c r="B34" s="18"/>
      <c r="C34" s="18"/>
      <c r="D34" s="18"/>
      <c r="E34" s="83"/>
      <c r="F34" s="83"/>
      <c r="G34" s="83"/>
      <c r="H34" s="83"/>
      <c r="I34" s="83"/>
      <c r="J34" s="83"/>
      <c r="K34" s="83"/>
      <c r="L34" s="83"/>
      <c r="M34" s="83"/>
      <c r="N34" s="83"/>
    </row>
    <row r="35" spans="1:14" x14ac:dyDescent="0.25">
      <c r="A35" s="18"/>
      <c r="B35" s="18"/>
      <c r="C35" s="18"/>
      <c r="D35" s="18"/>
      <c r="E35" s="83"/>
      <c r="F35" s="83"/>
      <c r="G35" s="83"/>
      <c r="H35" s="83"/>
      <c r="I35" s="83"/>
      <c r="J35" s="83"/>
      <c r="K35" s="83"/>
      <c r="L35" s="83"/>
      <c r="M35" s="83"/>
      <c r="N35" s="83"/>
    </row>
    <row r="36" spans="1:14" x14ac:dyDescent="0.25">
      <c r="A36" s="18"/>
      <c r="B36" s="18"/>
      <c r="C36" s="18"/>
      <c r="D36" s="18"/>
      <c r="E36" s="83"/>
      <c r="F36" s="83"/>
      <c r="G36" s="83"/>
      <c r="H36" s="83"/>
      <c r="I36" s="83"/>
      <c r="J36" s="83"/>
      <c r="K36" s="83"/>
      <c r="L36" s="83"/>
      <c r="M36" s="83"/>
      <c r="N36" s="83"/>
    </row>
    <row r="37" spans="1:14" x14ac:dyDescent="0.25">
      <c r="A37" s="18"/>
      <c r="B37" s="18"/>
      <c r="C37" s="18"/>
      <c r="D37" s="18"/>
      <c r="E37" s="83"/>
      <c r="F37" s="83"/>
      <c r="G37" s="83"/>
      <c r="H37" s="83"/>
      <c r="I37" s="83"/>
      <c r="J37" s="83"/>
      <c r="K37" s="83"/>
      <c r="L37" s="83"/>
      <c r="M37" s="83"/>
      <c r="N37" s="83"/>
    </row>
    <row r="38" spans="1:14" x14ac:dyDescent="0.25">
      <c r="A38" s="18"/>
      <c r="B38" s="18"/>
      <c r="C38" s="18"/>
      <c r="D38" s="18"/>
      <c r="E38" s="83"/>
      <c r="F38" s="83"/>
      <c r="G38" s="83"/>
      <c r="H38" s="83"/>
      <c r="I38" s="83"/>
      <c r="J38" s="83"/>
      <c r="K38" s="83"/>
      <c r="L38" s="83"/>
      <c r="M38" s="83"/>
      <c r="N38" s="83"/>
    </row>
    <row r="39" spans="1:14" x14ac:dyDescent="0.25">
      <c r="A39" s="18"/>
      <c r="B39" s="18"/>
      <c r="C39" s="18"/>
      <c r="D39" s="18"/>
      <c r="E39" s="83"/>
      <c r="F39" s="83"/>
      <c r="G39" s="83"/>
      <c r="H39" s="83"/>
      <c r="I39" s="83"/>
      <c r="J39" s="83"/>
      <c r="K39" s="83"/>
      <c r="L39" s="83"/>
      <c r="M39" s="83"/>
      <c r="N39" s="83"/>
    </row>
    <row r="40" spans="1:14" x14ac:dyDescent="0.25">
      <c r="A40" s="18"/>
      <c r="B40" s="18"/>
      <c r="C40" s="18"/>
      <c r="D40" s="18"/>
      <c r="E40" s="83"/>
      <c r="F40" s="83"/>
      <c r="G40" s="83"/>
      <c r="H40" s="83"/>
      <c r="I40" s="83"/>
      <c r="J40" s="83"/>
      <c r="K40" s="83"/>
      <c r="L40" s="83"/>
      <c r="M40" s="83"/>
      <c r="N40" s="83"/>
    </row>
    <row r="41" spans="1:14" x14ac:dyDescent="0.25">
      <c r="A41" s="18"/>
      <c r="B41" s="18"/>
      <c r="C41" s="18"/>
      <c r="D41" s="18"/>
      <c r="E41" s="83"/>
      <c r="F41" s="83"/>
      <c r="G41" s="83"/>
      <c r="H41" s="83"/>
      <c r="I41" s="83"/>
      <c r="J41" s="83"/>
      <c r="K41" s="83"/>
      <c r="L41" s="83"/>
      <c r="M41" s="83"/>
      <c r="N41" s="83"/>
    </row>
    <row r="42" spans="1:14" x14ac:dyDescent="0.25">
      <c r="A42" s="18"/>
      <c r="B42" s="18"/>
      <c r="C42" s="18"/>
      <c r="D42" s="18"/>
      <c r="E42" s="83"/>
      <c r="F42" s="83"/>
      <c r="G42" s="83"/>
      <c r="H42" s="83"/>
      <c r="I42" s="83"/>
      <c r="J42" s="83"/>
      <c r="K42" s="83"/>
      <c r="L42" s="83"/>
      <c r="M42" s="83"/>
      <c r="N42" s="83"/>
    </row>
    <row r="43" spans="1:14" x14ac:dyDescent="0.25">
      <c r="A43" s="18"/>
      <c r="B43" s="18"/>
      <c r="C43" s="18"/>
      <c r="D43" s="18"/>
      <c r="E43" s="83"/>
      <c r="F43" s="83"/>
      <c r="G43" s="83"/>
      <c r="H43" s="83"/>
      <c r="I43" s="83"/>
      <c r="J43" s="83"/>
      <c r="K43" s="83"/>
      <c r="L43" s="83"/>
      <c r="M43" s="83"/>
      <c r="N43" s="83"/>
    </row>
    <row r="44" spans="1:14" x14ac:dyDescent="0.25">
      <c r="A44" s="18"/>
      <c r="B44" s="18"/>
      <c r="C44" s="18"/>
      <c r="D44" s="18"/>
      <c r="E44" s="83"/>
      <c r="F44" s="83"/>
      <c r="G44" s="83"/>
      <c r="H44" s="83"/>
      <c r="I44" s="83"/>
      <c r="J44" s="83"/>
      <c r="K44" s="83"/>
      <c r="L44" s="83"/>
      <c r="M44" s="83"/>
      <c r="N44" s="83"/>
    </row>
    <row r="45" spans="1:14" x14ac:dyDescent="0.25">
      <c r="A45" s="18"/>
      <c r="B45" s="18"/>
      <c r="C45" s="18"/>
      <c r="D45" s="18"/>
      <c r="E45" s="83"/>
      <c r="F45" s="83"/>
      <c r="G45" s="83"/>
      <c r="H45" s="83"/>
      <c r="I45" s="83"/>
      <c r="J45" s="83"/>
      <c r="K45" s="83"/>
      <c r="L45" s="83"/>
      <c r="M45" s="83"/>
      <c r="N45" s="83"/>
    </row>
    <row r="46" spans="1:14" x14ac:dyDescent="0.25">
      <c r="A46" s="18"/>
      <c r="B46" s="18"/>
      <c r="C46" s="18"/>
      <c r="D46" s="18"/>
      <c r="E46" s="83"/>
      <c r="F46" s="83"/>
      <c r="G46" s="83"/>
      <c r="H46" s="83"/>
      <c r="I46" s="83"/>
      <c r="J46" s="83"/>
      <c r="K46" s="83"/>
      <c r="L46" s="83"/>
      <c r="M46" s="83"/>
      <c r="N46" s="83"/>
    </row>
    <row r="47" spans="1:14" x14ac:dyDescent="0.25">
      <c r="A47" s="18"/>
      <c r="B47" s="18"/>
      <c r="C47" s="18"/>
      <c r="D47" s="18"/>
      <c r="E47" s="18"/>
      <c r="F47" s="18"/>
      <c r="G47" s="18"/>
      <c r="H47" s="18"/>
      <c r="I47" s="18"/>
    </row>
    <row r="48" spans="1:14" x14ac:dyDescent="0.25">
      <c r="A48" s="18"/>
      <c r="B48" s="18"/>
      <c r="C48" s="18"/>
      <c r="D48" s="18"/>
      <c r="E48" s="18"/>
      <c r="F48" s="18"/>
      <c r="G48" s="18"/>
      <c r="H48" s="18"/>
      <c r="I48" s="18"/>
    </row>
    <row r="49" spans="1:9" x14ac:dyDescent="0.25">
      <c r="A49" s="18"/>
      <c r="B49" s="18"/>
      <c r="C49" s="18"/>
      <c r="D49" s="18"/>
      <c r="E49" s="18"/>
      <c r="F49" s="18"/>
      <c r="G49" s="18"/>
      <c r="H49" s="18"/>
      <c r="I49" s="18"/>
    </row>
    <row r="50" spans="1:9" x14ac:dyDescent="0.25">
      <c r="A50" s="18"/>
      <c r="B50" s="18"/>
      <c r="C50" s="18"/>
      <c r="D50" s="18"/>
      <c r="E50" s="18"/>
      <c r="F50" s="18"/>
      <c r="G50" s="18"/>
      <c r="H50" s="18"/>
      <c r="I50" s="18"/>
    </row>
    <row r="51" spans="1:9" x14ac:dyDescent="0.25">
      <c r="A51" s="18"/>
      <c r="B51" s="18"/>
      <c r="C51" s="18"/>
      <c r="D51" s="18"/>
      <c r="E51" s="18"/>
      <c r="F51" s="18"/>
      <c r="G51" s="18"/>
      <c r="H51" s="18"/>
      <c r="I51" s="18"/>
    </row>
    <row r="52" spans="1:9" x14ac:dyDescent="0.25">
      <c r="D52" s="18"/>
      <c r="E52" s="18"/>
      <c r="F52" s="18"/>
      <c r="G52" s="18"/>
      <c r="H52" s="18"/>
      <c r="I52" s="18"/>
    </row>
    <row r="53" spans="1:9" x14ac:dyDescent="0.25">
      <c r="D53" s="18"/>
      <c r="E53" s="18"/>
      <c r="F53" s="18"/>
      <c r="G53" s="18"/>
      <c r="H53" s="18"/>
      <c r="I53" s="18"/>
    </row>
    <row r="54" spans="1:9" x14ac:dyDescent="0.25">
      <c r="D54" s="18"/>
      <c r="E54" s="18"/>
      <c r="F54" s="18"/>
      <c r="G54" s="18"/>
      <c r="H54" s="18"/>
      <c r="I54" s="18"/>
    </row>
    <row r="55" spans="1:9" x14ac:dyDescent="0.25">
      <c r="D55" s="18"/>
      <c r="E55" s="18"/>
      <c r="F55" s="18"/>
      <c r="G55" s="18"/>
      <c r="H55" s="18"/>
      <c r="I55" s="18"/>
    </row>
    <row r="56" spans="1:9" x14ac:dyDescent="0.25">
      <c r="D56" s="18"/>
      <c r="E56" s="18"/>
      <c r="F56" s="18"/>
      <c r="G56" s="18"/>
      <c r="H56" s="18"/>
      <c r="I56" s="18"/>
    </row>
    <row r="57" spans="1:9" x14ac:dyDescent="0.25">
      <c r="D57" s="18"/>
      <c r="E57" s="18"/>
      <c r="F57" s="18"/>
      <c r="G57" s="18"/>
      <c r="H57" s="18"/>
      <c r="I57" s="18"/>
    </row>
    <row r="58" spans="1:9" x14ac:dyDescent="0.25">
      <c r="D58" s="18"/>
      <c r="E58" s="18"/>
      <c r="F58" s="18"/>
      <c r="G58" s="18"/>
      <c r="H58" s="18"/>
      <c r="I58" s="18"/>
    </row>
    <row r="59" spans="1:9" x14ac:dyDescent="0.25">
      <c r="D59" s="18"/>
      <c r="E59" s="18"/>
      <c r="F59" s="18"/>
      <c r="G59" s="18"/>
      <c r="H59" s="18"/>
      <c r="I59" s="18"/>
    </row>
    <row r="60" spans="1:9" x14ac:dyDescent="0.25">
      <c r="D60" s="18"/>
      <c r="E60" s="18"/>
      <c r="F60" s="18"/>
      <c r="G60" s="18"/>
      <c r="H60" s="18"/>
      <c r="I60" s="18"/>
    </row>
    <row r="61" spans="1:9" x14ac:dyDescent="0.25">
      <c r="D61" s="18"/>
      <c r="E61" s="18"/>
      <c r="F61" s="18"/>
      <c r="G61" s="18"/>
      <c r="H61" s="18"/>
      <c r="I61" s="18"/>
    </row>
    <row r="62" spans="1:9" x14ac:dyDescent="0.25">
      <c r="D62" s="18"/>
      <c r="E62" s="18"/>
      <c r="F62" s="18"/>
      <c r="G62" s="18"/>
      <c r="H62" s="18"/>
      <c r="I62" s="18"/>
    </row>
    <row r="63" spans="1:9" x14ac:dyDescent="0.25">
      <c r="D63" s="18"/>
      <c r="E63" s="18"/>
      <c r="F63" s="18"/>
      <c r="G63" s="18"/>
      <c r="H63" s="18"/>
      <c r="I63" s="18"/>
    </row>
    <row r="64" spans="1:9" x14ac:dyDescent="0.25">
      <c r="D64" s="18"/>
      <c r="E64" s="18"/>
      <c r="F64" s="18"/>
      <c r="G64" s="18"/>
      <c r="H64" s="18"/>
      <c r="I64" s="18"/>
    </row>
    <row r="65" spans="4:9" x14ac:dyDescent="0.25">
      <c r="D65" s="18"/>
      <c r="E65" s="18"/>
      <c r="F65" s="18"/>
      <c r="G65" s="18"/>
      <c r="H65" s="18"/>
      <c r="I65" s="18"/>
    </row>
    <row r="66" spans="4:9" x14ac:dyDescent="0.25">
      <c r="D66" s="18"/>
      <c r="E66" s="18"/>
      <c r="F66" s="18"/>
      <c r="G66" s="18"/>
      <c r="H66" s="18"/>
      <c r="I66" s="18"/>
    </row>
  </sheetData>
  <mergeCells count="10">
    <mergeCell ref="A25:C25"/>
    <mergeCell ref="A1:C1"/>
    <mergeCell ref="A10:C10"/>
    <mergeCell ref="A19:C19"/>
    <mergeCell ref="L26:L27"/>
    <mergeCell ref="E25:L25"/>
    <mergeCell ref="F26:G26"/>
    <mergeCell ref="H26:I26"/>
    <mergeCell ref="J26:K26"/>
    <mergeCell ref="E26:E27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84" sqref="M84"/>
    </sheetView>
  </sheetViews>
  <sheetFormatPr baseColWidth="10" defaultColWidth="9.140625" defaultRowHeight="15" x14ac:dyDescent="0.25"/>
  <cols>
    <col min="1" max="1" width="54.7109375" bestFit="1" customWidth="1"/>
    <col min="2" max="5" width="2.85546875" customWidth="1"/>
    <col min="6" max="6" width="4.140625" customWidth="1"/>
    <col min="7" max="7" width="2.85546875" customWidth="1"/>
    <col min="8" max="8" width="38.5703125" customWidth="1"/>
    <col min="9" max="9" width="30.7109375" bestFit="1" customWidth="1"/>
    <col min="10" max="10" width="17.42578125" bestFit="1" customWidth="1"/>
    <col min="11" max="11" width="24.85546875" customWidth="1"/>
    <col min="12" max="12" width="158.85546875" bestFit="1" customWidth="1"/>
  </cols>
  <sheetData>
    <row r="1" spans="1:16" ht="105" customHeight="1" x14ac:dyDescent="0.25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1" t="s">
        <v>906</v>
      </c>
      <c r="I1" s="11" t="s">
        <v>907</v>
      </c>
      <c r="J1" s="11" t="s">
        <v>908</v>
      </c>
      <c r="K1" s="19" t="s">
        <v>909</v>
      </c>
      <c r="L1" s="11" t="s">
        <v>910</v>
      </c>
      <c r="M1" s="11" t="s">
        <v>1062</v>
      </c>
      <c r="N1" s="11" t="s">
        <v>1084</v>
      </c>
      <c r="O1" s="11" t="s">
        <v>1085</v>
      </c>
      <c r="P1" s="11" t="s">
        <v>1086</v>
      </c>
    </row>
    <row r="2" spans="1:16" x14ac:dyDescent="0.25">
      <c r="A2" s="17" t="s">
        <v>7</v>
      </c>
      <c r="B2" s="17"/>
      <c r="C2" s="17"/>
      <c r="D2" s="17" t="s">
        <v>8</v>
      </c>
      <c r="E2" s="17" t="s">
        <v>9</v>
      </c>
      <c r="F2" s="17" t="s">
        <v>10</v>
      </c>
      <c r="G2" s="17" t="s">
        <v>11</v>
      </c>
      <c r="H2" s="17" t="s">
        <v>911</v>
      </c>
      <c r="I2" s="17" t="s">
        <v>912</v>
      </c>
      <c r="J2" s="17" t="s">
        <v>913</v>
      </c>
      <c r="K2" s="17" t="s">
        <v>914</v>
      </c>
      <c r="L2" s="9" t="s">
        <v>915</v>
      </c>
      <c r="N2" s="18" t="b">
        <f t="shared" ref="N2:N4" si="0">IF(B2&lt;&gt;"",TRUE,FALSE)</f>
        <v>0</v>
      </c>
      <c r="O2" s="18" t="b">
        <f>IF(E2&lt;&gt;"",TRUE,FALSE)</f>
        <v>1</v>
      </c>
      <c r="P2" t="b">
        <f>AND(N2:O2)</f>
        <v>0</v>
      </c>
    </row>
    <row r="3" spans="1:16" x14ac:dyDescent="0.25">
      <c r="A3" s="17" t="s">
        <v>12</v>
      </c>
      <c r="B3" s="17" t="s">
        <v>13</v>
      </c>
      <c r="C3" s="17"/>
      <c r="D3" s="17" t="s">
        <v>14</v>
      </c>
      <c r="E3" s="17"/>
      <c r="F3" s="17" t="s">
        <v>10</v>
      </c>
      <c r="G3" s="17" t="s">
        <v>15</v>
      </c>
      <c r="H3" s="17" t="s">
        <v>911</v>
      </c>
      <c r="I3" s="17" t="s">
        <v>912</v>
      </c>
      <c r="J3" s="17" t="s">
        <v>916</v>
      </c>
      <c r="K3" s="17" t="s">
        <v>914</v>
      </c>
      <c r="L3" s="9" t="s">
        <v>917</v>
      </c>
      <c r="N3" s="18" t="b">
        <f t="shared" si="0"/>
        <v>1</v>
      </c>
      <c r="O3" s="18" t="b">
        <f t="shared" ref="O3:O4" si="1">IF(E3&lt;&gt;"",TRUE,FALSE)</f>
        <v>0</v>
      </c>
      <c r="P3" s="18" t="b">
        <f t="shared" ref="P3:P4" si="2">AND(N3:O3)</f>
        <v>0</v>
      </c>
    </row>
    <row r="4" spans="1:16" ht="30" x14ac:dyDescent="0.25">
      <c r="A4" s="17" t="s">
        <v>16</v>
      </c>
      <c r="B4" s="17" t="s">
        <v>17</v>
      </c>
      <c r="C4" s="17"/>
      <c r="D4" s="17" t="s">
        <v>18</v>
      </c>
      <c r="E4" s="17"/>
      <c r="F4" s="17" t="s">
        <v>10</v>
      </c>
      <c r="G4" s="17" t="s">
        <v>19</v>
      </c>
      <c r="H4" s="17" t="s">
        <v>911</v>
      </c>
      <c r="I4" s="17" t="s">
        <v>912</v>
      </c>
      <c r="J4" s="17" t="s">
        <v>916</v>
      </c>
      <c r="K4" s="17" t="s">
        <v>914</v>
      </c>
      <c r="L4" s="5" t="s">
        <v>918</v>
      </c>
      <c r="N4" s="18" t="b">
        <f t="shared" si="0"/>
        <v>1</v>
      </c>
      <c r="O4" s="18" t="b">
        <f t="shared" si="1"/>
        <v>0</v>
      </c>
      <c r="P4" s="18" t="b">
        <f t="shared" si="2"/>
        <v>0</v>
      </c>
    </row>
    <row r="5" spans="1:16" x14ac:dyDescent="0.25">
      <c r="A5" s="17" t="s">
        <v>20</v>
      </c>
      <c r="B5" s="17" t="s">
        <v>21</v>
      </c>
      <c r="C5" s="17" t="s">
        <v>22</v>
      </c>
      <c r="D5" s="17" t="s">
        <v>23</v>
      </c>
      <c r="E5" s="17"/>
      <c r="F5" s="17" t="s">
        <v>24</v>
      </c>
      <c r="G5" s="17" t="s">
        <v>25</v>
      </c>
      <c r="H5" s="17" t="s">
        <v>919</v>
      </c>
      <c r="I5" s="17" t="s">
        <v>920</v>
      </c>
      <c r="J5" s="17"/>
      <c r="K5" s="17"/>
      <c r="L5" s="17"/>
    </row>
    <row r="6" spans="1:16" x14ac:dyDescent="0.25">
      <c r="A6" s="17" t="s">
        <v>26</v>
      </c>
      <c r="B6" s="17" t="s">
        <v>27</v>
      </c>
      <c r="C6" s="17"/>
      <c r="D6" s="17" t="s">
        <v>28</v>
      </c>
      <c r="E6" s="17"/>
      <c r="F6" s="17" t="s">
        <v>24</v>
      </c>
      <c r="G6" s="17" t="s">
        <v>29</v>
      </c>
      <c r="H6" s="17" t="s">
        <v>911</v>
      </c>
      <c r="I6" s="17" t="s">
        <v>921</v>
      </c>
      <c r="J6" s="17"/>
      <c r="K6" s="17" t="s">
        <v>914</v>
      </c>
      <c r="L6" s="17" t="s">
        <v>1040</v>
      </c>
      <c r="M6" s="17" t="s">
        <v>1064</v>
      </c>
      <c r="N6" s="18" t="b">
        <f>IF(B6&lt;&gt;"",TRUE,FALSE)</f>
        <v>1</v>
      </c>
      <c r="O6" s="18" t="b">
        <f>IF(E6&lt;&gt;"",TRUE,FALSE)</f>
        <v>0</v>
      </c>
      <c r="P6" s="18" t="b">
        <f>AND(N6:O6)</f>
        <v>0</v>
      </c>
    </row>
    <row r="7" spans="1:16" x14ac:dyDescent="0.25">
      <c r="A7" s="17" t="s">
        <v>30</v>
      </c>
      <c r="B7" s="17" t="s">
        <v>31</v>
      </c>
      <c r="C7" s="17" t="s">
        <v>32</v>
      </c>
      <c r="D7" s="17" t="s">
        <v>33</v>
      </c>
      <c r="E7" s="17"/>
      <c r="F7" s="17" t="s">
        <v>24</v>
      </c>
      <c r="G7" s="17" t="s">
        <v>34</v>
      </c>
      <c r="H7" s="17" t="s">
        <v>919</v>
      </c>
      <c r="I7" s="17" t="s">
        <v>920</v>
      </c>
      <c r="J7" s="17"/>
      <c r="K7" s="17"/>
      <c r="L7" s="17"/>
    </row>
    <row r="8" spans="1:16" x14ac:dyDescent="0.25">
      <c r="A8" s="17" t="s">
        <v>35</v>
      </c>
      <c r="B8" s="17" t="s">
        <v>36</v>
      </c>
      <c r="C8" s="17" t="s">
        <v>37</v>
      </c>
      <c r="D8" s="17" t="s">
        <v>38</v>
      </c>
      <c r="E8" s="17"/>
      <c r="F8" s="17" t="s">
        <v>24</v>
      </c>
      <c r="G8" s="17" t="s">
        <v>981</v>
      </c>
      <c r="H8" s="17" t="s">
        <v>919</v>
      </c>
      <c r="I8" s="17" t="s">
        <v>920</v>
      </c>
      <c r="J8" s="17"/>
      <c r="K8" s="17"/>
      <c r="L8" s="17"/>
    </row>
    <row r="9" spans="1:16" s="2" customFormat="1" ht="30" x14ac:dyDescent="0.25">
      <c r="A9" s="8" t="s">
        <v>39</v>
      </c>
      <c r="B9" s="8" t="s">
        <v>40</v>
      </c>
      <c r="C9" s="8"/>
      <c r="D9" s="8" t="s">
        <v>41</v>
      </c>
      <c r="E9" s="8"/>
      <c r="F9" s="8" t="s">
        <v>24</v>
      </c>
      <c r="G9" s="8" t="s">
        <v>42</v>
      </c>
      <c r="H9" s="8" t="s">
        <v>911</v>
      </c>
      <c r="I9" s="8" t="s">
        <v>921</v>
      </c>
      <c r="J9" s="8"/>
      <c r="K9" s="8" t="s">
        <v>914</v>
      </c>
      <c r="L9" s="4" t="s">
        <v>922</v>
      </c>
      <c r="M9" s="2" t="s">
        <v>1064</v>
      </c>
      <c r="N9" s="2" t="b">
        <f>IF(B9&lt;&gt;"",TRUE,FALSE)</f>
        <v>1</v>
      </c>
      <c r="O9" s="18" t="b">
        <f>IF(E9&lt;&gt;"",TRUE,FALSE)</f>
        <v>0</v>
      </c>
      <c r="P9" s="18" t="b">
        <f>AND(N9:O9)</f>
        <v>0</v>
      </c>
    </row>
    <row r="10" spans="1:16" x14ac:dyDescent="0.25">
      <c r="A10" s="17" t="s">
        <v>43</v>
      </c>
      <c r="B10" s="17" t="s">
        <v>44</v>
      </c>
      <c r="C10" s="17" t="s">
        <v>45</v>
      </c>
      <c r="D10" s="17" t="s">
        <v>46</v>
      </c>
      <c r="E10" s="17"/>
      <c r="F10" s="17" t="s">
        <v>24</v>
      </c>
      <c r="G10" s="17" t="s">
        <v>42</v>
      </c>
      <c r="H10" s="17" t="s">
        <v>919</v>
      </c>
      <c r="I10" s="17" t="s">
        <v>920</v>
      </c>
      <c r="J10" s="17"/>
      <c r="K10" s="17"/>
      <c r="L10" s="17"/>
    </row>
    <row r="11" spans="1:16" x14ac:dyDescent="0.25">
      <c r="A11" s="17" t="s">
        <v>47</v>
      </c>
      <c r="B11" s="17" t="s">
        <v>48</v>
      </c>
      <c r="C11" s="17" t="s">
        <v>49</v>
      </c>
      <c r="D11" s="17" t="s">
        <v>50</v>
      </c>
      <c r="E11" s="17"/>
      <c r="F11" s="17" t="s">
        <v>24</v>
      </c>
      <c r="G11" s="17" t="s">
        <v>51</v>
      </c>
      <c r="H11" s="17" t="s">
        <v>919</v>
      </c>
      <c r="I11" s="17" t="s">
        <v>920</v>
      </c>
      <c r="J11" s="17"/>
      <c r="K11" s="17"/>
      <c r="L11" s="17"/>
    </row>
    <row r="12" spans="1:16" s="2" customFormat="1" ht="30" x14ac:dyDescent="0.25">
      <c r="A12" s="8" t="s">
        <v>52</v>
      </c>
      <c r="B12" s="8" t="s">
        <v>53</v>
      </c>
      <c r="C12" s="8"/>
      <c r="D12" s="8" t="s">
        <v>54</v>
      </c>
      <c r="E12" s="8"/>
      <c r="F12" s="8" t="s">
        <v>24</v>
      </c>
      <c r="G12" s="8" t="s">
        <v>55</v>
      </c>
      <c r="H12" s="8" t="s">
        <v>911</v>
      </c>
      <c r="I12" s="8" t="s">
        <v>921</v>
      </c>
      <c r="J12" s="8"/>
      <c r="K12" s="8" t="s">
        <v>914</v>
      </c>
      <c r="L12" s="4" t="s">
        <v>922</v>
      </c>
      <c r="M12" s="2" t="s">
        <v>1064</v>
      </c>
      <c r="N12" s="2" t="b">
        <f t="shared" ref="N12:N13" si="3">IF(B12&lt;&gt;"",TRUE,FALSE)</f>
        <v>1</v>
      </c>
      <c r="O12" s="18" t="b">
        <f t="shared" ref="O12:O13" si="4">IF(E12&lt;&gt;"",TRUE,FALSE)</f>
        <v>0</v>
      </c>
      <c r="P12" s="18" t="b">
        <f t="shared" ref="P12:P13" si="5">AND(N12:O12)</f>
        <v>0</v>
      </c>
    </row>
    <row r="13" spans="1:16" x14ac:dyDescent="0.25">
      <c r="A13" s="15" t="s">
        <v>56</v>
      </c>
      <c r="B13" s="17"/>
      <c r="C13" s="17"/>
      <c r="D13" s="17" t="s">
        <v>57</v>
      </c>
      <c r="E13" s="17" t="s">
        <v>58</v>
      </c>
      <c r="F13" s="17" t="s">
        <v>10</v>
      </c>
      <c r="G13" s="17" t="s">
        <v>982</v>
      </c>
      <c r="H13" s="17" t="s">
        <v>911</v>
      </c>
      <c r="I13" s="17" t="s">
        <v>912</v>
      </c>
      <c r="J13" s="17" t="s">
        <v>916</v>
      </c>
      <c r="K13" s="17" t="s">
        <v>914</v>
      </c>
      <c r="L13" s="9" t="s">
        <v>923</v>
      </c>
      <c r="N13" s="18" t="b">
        <f t="shared" si="3"/>
        <v>0</v>
      </c>
      <c r="O13" s="18" t="b">
        <f t="shared" si="4"/>
        <v>1</v>
      </c>
      <c r="P13" s="18" t="b">
        <f t="shared" si="5"/>
        <v>0</v>
      </c>
    </row>
    <row r="14" spans="1:16" x14ac:dyDescent="0.25">
      <c r="A14" s="17" t="s">
        <v>59</v>
      </c>
      <c r="B14" s="17" t="s">
        <v>60</v>
      </c>
      <c r="C14" s="17" t="s">
        <v>61</v>
      </c>
      <c r="D14" s="17" t="s">
        <v>62</v>
      </c>
      <c r="E14" s="17" t="s">
        <v>63</v>
      </c>
      <c r="F14" s="17" t="s">
        <v>10</v>
      </c>
      <c r="G14" s="17" t="s">
        <v>64</v>
      </c>
      <c r="H14" s="17" t="s">
        <v>919</v>
      </c>
      <c r="I14" s="17" t="s">
        <v>920</v>
      </c>
      <c r="J14" s="17"/>
      <c r="K14" s="17"/>
      <c r="L14" s="17"/>
    </row>
    <row r="15" spans="1:16" x14ac:dyDescent="0.25">
      <c r="A15" s="17" t="s">
        <v>65</v>
      </c>
      <c r="B15" s="17"/>
      <c r="C15" s="17" t="s">
        <v>66</v>
      </c>
      <c r="D15" s="17" t="s">
        <v>67</v>
      </c>
      <c r="E15" s="17" t="s">
        <v>68</v>
      </c>
      <c r="F15" s="17" t="s">
        <v>10</v>
      </c>
      <c r="G15" s="17" t="s">
        <v>69</v>
      </c>
      <c r="H15" s="17" t="s">
        <v>919</v>
      </c>
      <c r="I15" s="17" t="s">
        <v>920</v>
      </c>
      <c r="J15" s="17"/>
      <c r="K15" s="17"/>
      <c r="L15" s="17"/>
    </row>
    <row r="16" spans="1:16" s="1" customFormat="1" x14ac:dyDescent="0.25">
      <c r="A16" s="15" t="s">
        <v>70</v>
      </c>
      <c r="B16" s="15" t="s">
        <v>71</v>
      </c>
      <c r="C16" s="15" t="s">
        <v>72</v>
      </c>
      <c r="D16" s="15" t="s">
        <v>73</v>
      </c>
      <c r="E16" s="15"/>
      <c r="F16" s="15" t="s">
        <v>24</v>
      </c>
      <c r="G16" s="17" t="s">
        <v>74</v>
      </c>
      <c r="H16" s="15" t="s">
        <v>919</v>
      </c>
      <c r="I16" s="15" t="s">
        <v>920</v>
      </c>
      <c r="J16" s="15"/>
      <c r="K16" s="15"/>
      <c r="L16" s="15"/>
    </row>
    <row r="17" spans="1:16" x14ac:dyDescent="0.25">
      <c r="A17" s="17" t="s">
        <v>75</v>
      </c>
      <c r="B17" s="17" t="s">
        <v>76</v>
      </c>
      <c r="C17" s="17" t="s">
        <v>77</v>
      </c>
      <c r="D17" s="17" t="s">
        <v>78</v>
      </c>
      <c r="E17" s="17"/>
      <c r="F17" s="17" t="s">
        <v>24</v>
      </c>
      <c r="G17" s="17" t="s">
        <v>79</v>
      </c>
      <c r="H17" s="17" t="s">
        <v>919</v>
      </c>
      <c r="I17" s="17" t="s">
        <v>920</v>
      </c>
      <c r="J17" s="17"/>
      <c r="K17" s="17"/>
      <c r="L17" s="17"/>
    </row>
    <row r="18" spans="1:16" x14ac:dyDescent="0.25">
      <c r="A18" s="17" t="s">
        <v>80</v>
      </c>
      <c r="B18" s="17" t="s">
        <v>81</v>
      </c>
      <c r="C18" s="17"/>
      <c r="D18" s="17" t="s">
        <v>82</v>
      </c>
      <c r="E18" s="17"/>
      <c r="F18" s="17" t="s">
        <v>10</v>
      </c>
      <c r="G18" s="17" t="s">
        <v>83</v>
      </c>
      <c r="H18" s="17" t="s">
        <v>911</v>
      </c>
      <c r="I18" s="17" t="s">
        <v>912</v>
      </c>
      <c r="J18" s="17" t="s">
        <v>916</v>
      </c>
      <c r="K18" s="17" t="s">
        <v>914</v>
      </c>
      <c r="L18" s="17" t="s">
        <v>924</v>
      </c>
      <c r="N18" s="18" t="b">
        <f>IF(B18&lt;&gt;"",TRUE,FALSE)</f>
        <v>1</v>
      </c>
      <c r="O18" s="18" t="b">
        <f>IF(E18&lt;&gt;"",TRUE,FALSE)</f>
        <v>0</v>
      </c>
      <c r="P18" s="18" t="b">
        <f>AND(N18:O18)</f>
        <v>0</v>
      </c>
    </row>
    <row r="19" spans="1:16" x14ac:dyDescent="0.25">
      <c r="A19" s="17" t="s">
        <v>84</v>
      </c>
      <c r="B19" s="17" t="s">
        <v>85</v>
      </c>
      <c r="C19" s="17" t="s">
        <v>86</v>
      </c>
      <c r="D19" s="17" t="s">
        <v>87</v>
      </c>
      <c r="E19" s="17"/>
      <c r="F19" s="17" t="s">
        <v>10</v>
      </c>
      <c r="G19" s="17" t="s">
        <v>74</v>
      </c>
      <c r="H19" s="17" t="s">
        <v>919</v>
      </c>
      <c r="I19" s="17" t="s">
        <v>920</v>
      </c>
      <c r="J19" s="17"/>
      <c r="K19" s="17"/>
      <c r="L19" s="17"/>
    </row>
    <row r="20" spans="1:16" s="1" customFormat="1" x14ac:dyDescent="0.25">
      <c r="A20" s="15" t="s">
        <v>88</v>
      </c>
      <c r="B20" s="15"/>
      <c r="C20" s="15"/>
      <c r="D20" s="15" t="s">
        <v>89</v>
      </c>
      <c r="E20" s="15" t="s">
        <v>90</v>
      </c>
      <c r="F20" s="15" t="s">
        <v>10</v>
      </c>
      <c r="G20" s="17" t="s">
        <v>91</v>
      </c>
      <c r="H20" s="15" t="s">
        <v>911</v>
      </c>
      <c r="I20" s="15" t="s">
        <v>912</v>
      </c>
      <c r="J20" s="15" t="s">
        <v>913</v>
      </c>
      <c r="K20" s="15" t="s">
        <v>914</v>
      </c>
      <c r="L20" s="15"/>
      <c r="N20" s="18" t="b">
        <f>IF(B20&lt;&gt;"",TRUE,FALSE)</f>
        <v>0</v>
      </c>
      <c r="O20" s="18" t="b">
        <f>IF(E20&lt;&gt;"",TRUE,FALSE)</f>
        <v>1</v>
      </c>
      <c r="P20" s="18" t="b">
        <f>AND(N20:O20)</f>
        <v>0</v>
      </c>
    </row>
    <row r="21" spans="1:16" x14ac:dyDescent="0.25">
      <c r="A21" s="17" t="s">
        <v>92</v>
      </c>
      <c r="B21" s="17"/>
      <c r="C21" s="17"/>
      <c r="D21" s="17" t="s">
        <v>93</v>
      </c>
      <c r="E21" s="17" t="s">
        <v>94</v>
      </c>
      <c r="F21" s="17" t="s">
        <v>10</v>
      </c>
      <c r="G21" s="17" t="s">
        <v>95</v>
      </c>
      <c r="H21" s="17" t="s">
        <v>919</v>
      </c>
      <c r="I21" s="17" t="s">
        <v>931</v>
      </c>
      <c r="J21" s="17"/>
      <c r="K21" s="17"/>
      <c r="L21" s="17" t="s">
        <v>979</v>
      </c>
    </row>
    <row r="22" spans="1:16" x14ac:dyDescent="0.25">
      <c r="A22" s="17" t="s">
        <v>96</v>
      </c>
      <c r="B22" s="17"/>
      <c r="C22" s="17"/>
      <c r="D22" s="17" t="s">
        <v>97</v>
      </c>
      <c r="E22" s="17" t="s">
        <v>98</v>
      </c>
      <c r="F22" s="17" t="s">
        <v>10</v>
      </c>
      <c r="G22" s="17" t="s">
        <v>99</v>
      </c>
      <c r="H22" s="17" t="s">
        <v>919</v>
      </c>
      <c r="I22" s="17" t="s">
        <v>931</v>
      </c>
      <c r="J22" s="17"/>
      <c r="K22" s="17"/>
      <c r="L22" s="17" t="s">
        <v>980</v>
      </c>
    </row>
    <row r="23" spans="1:16" x14ac:dyDescent="0.25">
      <c r="A23" s="17" t="s">
        <v>100</v>
      </c>
      <c r="B23" s="17" t="s">
        <v>101</v>
      </c>
      <c r="C23" s="17" t="s">
        <v>102</v>
      </c>
      <c r="D23" s="17" t="s">
        <v>103</v>
      </c>
      <c r="E23" s="17"/>
      <c r="F23" s="17" t="s">
        <v>10</v>
      </c>
      <c r="G23" s="17" t="s">
        <v>104</v>
      </c>
      <c r="H23" s="17" t="s">
        <v>919</v>
      </c>
      <c r="I23" s="17" t="s">
        <v>920</v>
      </c>
      <c r="J23" s="17"/>
      <c r="K23" s="17"/>
      <c r="L23" s="17"/>
    </row>
    <row r="24" spans="1:16" x14ac:dyDescent="0.25">
      <c r="A24" s="17" t="s">
        <v>105</v>
      </c>
      <c r="B24" s="17"/>
      <c r="C24" s="17"/>
      <c r="D24" s="17" t="s">
        <v>106</v>
      </c>
      <c r="E24" s="17" t="s">
        <v>107</v>
      </c>
      <c r="F24" s="17" t="s">
        <v>10</v>
      </c>
      <c r="G24" s="17" t="s">
        <v>108</v>
      </c>
      <c r="H24" s="17" t="s">
        <v>941</v>
      </c>
      <c r="I24" s="17" t="s">
        <v>942</v>
      </c>
      <c r="J24" s="17"/>
      <c r="K24" s="17"/>
      <c r="L24" s="17" t="s">
        <v>974</v>
      </c>
      <c r="M24" s="17" t="s">
        <v>1076</v>
      </c>
    </row>
    <row r="25" spans="1:16" x14ac:dyDescent="0.25">
      <c r="A25" s="17" t="s">
        <v>109</v>
      </c>
      <c r="B25" s="17"/>
      <c r="C25" s="17"/>
      <c r="D25" s="17" t="s">
        <v>106</v>
      </c>
      <c r="E25" s="17" t="s">
        <v>107</v>
      </c>
      <c r="F25" s="17" t="s">
        <v>10</v>
      </c>
      <c r="G25" s="17" t="s">
        <v>110</v>
      </c>
      <c r="H25" s="17" t="s">
        <v>941</v>
      </c>
      <c r="I25" s="17" t="s">
        <v>942</v>
      </c>
      <c r="J25" s="17"/>
      <c r="K25" s="17"/>
      <c r="L25" s="17" t="s">
        <v>974</v>
      </c>
      <c r="M25" s="17" t="s">
        <v>1076</v>
      </c>
    </row>
    <row r="26" spans="1:16" x14ac:dyDescent="0.25">
      <c r="A26" s="17" t="s">
        <v>111</v>
      </c>
      <c r="B26" s="17"/>
      <c r="C26" s="17"/>
      <c r="D26" s="17" t="s">
        <v>112</v>
      </c>
      <c r="E26" s="17" t="s">
        <v>113</v>
      </c>
      <c r="F26" s="17" t="s">
        <v>10</v>
      </c>
      <c r="G26" s="17" t="s">
        <v>114</v>
      </c>
      <c r="H26" s="17" t="s">
        <v>941</v>
      </c>
      <c r="I26" s="17" t="s">
        <v>942</v>
      </c>
      <c r="J26" s="17"/>
      <c r="K26" s="17"/>
      <c r="L26" s="17" t="s">
        <v>974</v>
      </c>
      <c r="M26" s="17" t="s">
        <v>1076</v>
      </c>
    </row>
    <row r="27" spans="1:16" x14ac:dyDescent="0.25">
      <c r="A27" s="17" t="s">
        <v>115</v>
      </c>
      <c r="B27" s="17"/>
      <c r="C27" s="17"/>
      <c r="D27" s="17" t="s">
        <v>112</v>
      </c>
      <c r="E27" s="17" t="s">
        <v>113</v>
      </c>
      <c r="F27" s="17" t="s">
        <v>10</v>
      </c>
      <c r="G27" s="17" t="s">
        <v>116</v>
      </c>
      <c r="H27" s="17" t="s">
        <v>941</v>
      </c>
      <c r="I27" s="17" t="s">
        <v>942</v>
      </c>
      <c r="J27" s="17"/>
      <c r="K27" s="17"/>
      <c r="L27" s="17" t="s">
        <v>974</v>
      </c>
      <c r="M27" s="17" t="s">
        <v>1076</v>
      </c>
    </row>
    <row r="28" spans="1:16" x14ac:dyDescent="0.25">
      <c r="A28" s="17" t="s">
        <v>117</v>
      </c>
      <c r="B28" s="17"/>
      <c r="C28" s="17"/>
      <c r="D28" s="17" t="s">
        <v>118</v>
      </c>
      <c r="E28" s="17" t="s">
        <v>119</v>
      </c>
      <c r="F28" s="17" t="s">
        <v>10</v>
      </c>
      <c r="G28" s="17" t="s">
        <v>120</v>
      </c>
      <c r="H28" s="17" t="s">
        <v>941</v>
      </c>
      <c r="I28" s="17" t="s">
        <v>942</v>
      </c>
      <c r="J28" s="17"/>
      <c r="K28" s="17"/>
      <c r="L28" s="17" t="s">
        <v>974</v>
      </c>
      <c r="M28" s="17" t="s">
        <v>1076</v>
      </c>
    </row>
    <row r="29" spans="1:16" x14ac:dyDescent="0.25">
      <c r="A29" s="17" t="s">
        <v>121</v>
      </c>
      <c r="B29" s="17"/>
      <c r="C29" s="17"/>
      <c r="D29" s="17" t="s">
        <v>118</v>
      </c>
      <c r="E29" s="17" t="s">
        <v>119</v>
      </c>
      <c r="F29" s="17" t="s">
        <v>10</v>
      </c>
      <c r="G29" s="17" t="s">
        <v>122</v>
      </c>
      <c r="H29" s="17" t="s">
        <v>941</v>
      </c>
      <c r="I29" s="17" t="s">
        <v>942</v>
      </c>
      <c r="J29" s="17"/>
      <c r="K29" s="17"/>
      <c r="L29" s="17" t="s">
        <v>974</v>
      </c>
      <c r="M29" s="17" t="s">
        <v>1076</v>
      </c>
    </row>
    <row r="30" spans="1:16" x14ac:dyDescent="0.25">
      <c r="A30" s="17" t="s">
        <v>123</v>
      </c>
      <c r="B30" s="17"/>
      <c r="C30" s="17"/>
      <c r="D30" s="17" t="s">
        <v>124</v>
      </c>
      <c r="E30" s="17" t="s">
        <v>125</v>
      </c>
      <c r="F30" s="17" t="s">
        <v>10</v>
      </c>
      <c r="G30" s="17" t="s">
        <v>126</v>
      </c>
      <c r="H30" s="17" t="s">
        <v>941</v>
      </c>
      <c r="I30" s="17" t="s">
        <v>942</v>
      </c>
      <c r="J30" s="17"/>
      <c r="K30" s="17"/>
      <c r="L30" s="17" t="s">
        <v>974</v>
      </c>
      <c r="M30" s="17" t="s">
        <v>1076</v>
      </c>
    </row>
    <row r="31" spans="1:16" x14ac:dyDescent="0.25">
      <c r="A31" s="17" t="s">
        <v>127</v>
      </c>
      <c r="B31" s="17"/>
      <c r="C31" s="17"/>
      <c r="D31" s="17" t="s">
        <v>124</v>
      </c>
      <c r="E31" s="17" t="s">
        <v>125</v>
      </c>
      <c r="F31" s="17" t="s">
        <v>10</v>
      </c>
      <c r="G31" s="17" t="s">
        <v>128</v>
      </c>
      <c r="H31" s="17" t="s">
        <v>941</v>
      </c>
      <c r="I31" s="17" t="s">
        <v>942</v>
      </c>
      <c r="J31" s="17"/>
      <c r="K31" s="17"/>
      <c r="L31" s="17" t="s">
        <v>974</v>
      </c>
      <c r="M31" s="17" t="s">
        <v>1076</v>
      </c>
    </row>
    <row r="32" spans="1:16" ht="60" x14ac:dyDescent="0.25">
      <c r="A32" s="17" t="s">
        <v>129</v>
      </c>
      <c r="B32" s="17"/>
      <c r="C32" s="17"/>
      <c r="D32" s="17" t="s">
        <v>130</v>
      </c>
      <c r="E32" s="17" t="s">
        <v>131</v>
      </c>
      <c r="F32" s="17" t="s">
        <v>10</v>
      </c>
      <c r="G32" s="17" t="s">
        <v>25</v>
      </c>
      <c r="H32" s="17" t="s">
        <v>911</v>
      </c>
      <c r="I32" s="17" t="s">
        <v>912</v>
      </c>
      <c r="J32" s="17" t="s">
        <v>913</v>
      </c>
      <c r="K32" s="17" t="s">
        <v>914</v>
      </c>
      <c r="L32" s="14" t="s">
        <v>1041</v>
      </c>
      <c r="N32" s="18" t="b">
        <f>IF(B32&lt;&gt;"",TRUE,FALSE)</f>
        <v>0</v>
      </c>
      <c r="O32" s="18" t="b">
        <f>IF(E32&lt;&gt;"",TRUE,FALSE)</f>
        <v>1</v>
      </c>
      <c r="P32" s="18" t="b">
        <f>AND(N32:O32)</f>
        <v>0</v>
      </c>
    </row>
    <row r="33" spans="1:16" x14ac:dyDescent="0.25">
      <c r="A33" s="17" t="s">
        <v>132</v>
      </c>
      <c r="B33" s="17"/>
      <c r="C33" s="17"/>
      <c r="D33" s="17" t="s">
        <v>133</v>
      </c>
      <c r="E33" s="17" t="s">
        <v>134</v>
      </c>
      <c r="F33" s="17" t="s">
        <v>10</v>
      </c>
      <c r="G33" s="17" t="s">
        <v>135</v>
      </c>
      <c r="H33" s="17" t="s">
        <v>941</v>
      </c>
      <c r="I33" s="17" t="s">
        <v>942</v>
      </c>
      <c r="J33" s="17"/>
      <c r="K33" s="17"/>
      <c r="L33" s="17" t="s">
        <v>974</v>
      </c>
      <c r="M33" s="17" t="s">
        <v>1076</v>
      </c>
    </row>
    <row r="34" spans="1:16" x14ac:dyDescent="0.25">
      <c r="A34" s="17" t="s">
        <v>136</v>
      </c>
      <c r="B34" s="17"/>
      <c r="C34" s="17"/>
      <c r="D34" s="17" t="s">
        <v>133</v>
      </c>
      <c r="E34" s="17" t="s">
        <v>134</v>
      </c>
      <c r="F34" s="17" t="s">
        <v>10</v>
      </c>
      <c r="G34" s="17" t="s">
        <v>137</v>
      </c>
      <c r="H34" s="17" t="s">
        <v>941</v>
      </c>
      <c r="I34" s="17" t="s">
        <v>942</v>
      </c>
      <c r="J34" s="17"/>
      <c r="K34" s="17"/>
      <c r="L34" s="17" t="s">
        <v>974</v>
      </c>
      <c r="M34" s="17" t="s">
        <v>1076</v>
      </c>
    </row>
    <row r="35" spans="1:16" x14ac:dyDescent="0.25">
      <c r="A35" s="17" t="s">
        <v>138</v>
      </c>
      <c r="B35" s="17"/>
      <c r="C35" s="17"/>
      <c r="D35" s="17" t="s">
        <v>139</v>
      </c>
      <c r="E35" s="17" t="s">
        <v>140</v>
      </c>
      <c r="F35" s="17" t="s">
        <v>10</v>
      </c>
      <c r="G35" s="17" t="s">
        <v>141</v>
      </c>
      <c r="H35" s="17" t="s">
        <v>941</v>
      </c>
      <c r="I35" s="17" t="s">
        <v>942</v>
      </c>
      <c r="J35" s="17"/>
      <c r="K35" s="17"/>
      <c r="L35" s="17" t="s">
        <v>974</v>
      </c>
      <c r="M35" s="17" t="s">
        <v>1076</v>
      </c>
    </row>
    <row r="36" spans="1:16" x14ac:dyDescent="0.25">
      <c r="A36" s="17" t="s">
        <v>142</v>
      </c>
      <c r="B36" s="17"/>
      <c r="C36" s="17"/>
      <c r="D36" s="17" t="s">
        <v>139</v>
      </c>
      <c r="E36" s="17" t="s">
        <v>140</v>
      </c>
      <c r="F36" s="17" t="s">
        <v>10</v>
      </c>
      <c r="G36" s="17" t="s">
        <v>143</v>
      </c>
      <c r="H36" s="17" t="s">
        <v>941</v>
      </c>
      <c r="I36" s="17" t="s">
        <v>942</v>
      </c>
      <c r="J36" s="17"/>
      <c r="K36" s="17"/>
      <c r="L36" s="17" t="s">
        <v>974</v>
      </c>
      <c r="M36" s="17" t="s">
        <v>1076</v>
      </c>
    </row>
    <row r="37" spans="1:16" x14ac:dyDescent="0.25">
      <c r="A37" s="17" t="s">
        <v>144</v>
      </c>
      <c r="B37" s="17"/>
      <c r="C37" s="17"/>
      <c r="D37" s="17" t="s">
        <v>145</v>
      </c>
      <c r="E37" s="17" t="s">
        <v>146</v>
      </c>
      <c r="F37" s="17" t="s">
        <v>10</v>
      </c>
      <c r="G37" s="17" t="s">
        <v>147</v>
      </c>
      <c r="H37" s="17" t="s">
        <v>941</v>
      </c>
      <c r="I37" s="17" t="s">
        <v>942</v>
      </c>
      <c r="J37" s="17"/>
      <c r="K37" s="17"/>
      <c r="L37" s="17" t="s">
        <v>974</v>
      </c>
      <c r="M37" s="17" t="s">
        <v>1076</v>
      </c>
    </row>
    <row r="38" spans="1:16" x14ac:dyDescent="0.25">
      <c r="A38" s="17" t="s">
        <v>148</v>
      </c>
      <c r="B38" s="17"/>
      <c r="C38" s="17"/>
      <c r="D38" s="17" t="s">
        <v>145</v>
      </c>
      <c r="E38" s="17" t="s">
        <v>146</v>
      </c>
      <c r="F38" s="17" t="s">
        <v>10</v>
      </c>
      <c r="G38" s="17" t="s">
        <v>149</v>
      </c>
      <c r="H38" s="17" t="s">
        <v>941</v>
      </c>
      <c r="I38" s="17" t="s">
        <v>942</v>
      </c>
      <c r="J38" s="17"/>
      <c r="K38" s="17"/>
      <c r="L38" s="17" t="s">
        <v>974</v>
      </c>
      <c r="M38" s="17" t="s">
        <v>1076</v>
      </c>
    </row>
    <row r="39" spans="1:16" x14ac:dyDescent="0.25">
      <c r="A39" s="17" t="s">
        <v>150</v>
      </c>
      <c r="B39" s="17" t="s">
        <v>151</v>
      </c>
      <c r="C39" s="17"/>
      <c r="D39" s="17" t="s">
        <v>152</v>
      </c>
      <c r="E39" s="17"/>
      <c r="F39" s="17" t="s">
        <v>10</v>
      </c>
      <c r="G39" s="17" t="s">
        <v>983</v>
      </c>
      <c r="H39" s="17" t="s">
        <v>911</v>
      </c>
      <c r="I39" s="17" t="s">
        <v>912</v>
      </c>
      <c r="J39" s="17" t="s">
        <v>916</v>
      </c>
      <c r="K39" s="17" t="s">
        <v>914</v>
      </c>
      <c r="L39" s="17" t="s">
        <v>926</v>
      </c>
      <c r="N39" s="18" t="b">
        <f t="shared" ref="N39:N40" si="6">IF(B39&lt;&gt;"",TRUE,FALSE)</f>
        <v>1</v>
      </c>
      <c r="O39" s="18" t="b">
        <f t="shared" ref="O39:O40" si="7">IF(E39&lt;&gt;"",TRUE,FALSE)</f>
        <v>0</v>
      </c>
      <c r="P39" s="18" t="b">
        <f t="shared" ref="P39:P40" si="8">AND(N39:O39)</f>
        <v>0</v>
      </c>
    </row>
    <row r="40" spans="1:16" x14ac:dyDescent="0.25">
      <c r="A40" s="17" t="s">
        <v>153</v>
      </c>
      <c r="B40" s="17" t="s">
        <v>154</v>
      </c>
      <c r="C40" s="17"/>
      <c r="D40" s="17" t="s">
        <v>155</v>
      </c>
      <c r="E40" s="17"/>
      <c r="F40" s="17" t="s">
        <v>10</v>
      </c>
      <c r="G40" s="17" t="s">
        <v>156</v>
      </c>
      <c r="H40" s="17" t="s">
        <v>911</v>
      </c>
      <c r="I40" s="17" t="s">
        <v>912</v>
      </c>
      <c r="J40" s="17" t="s">
        <v>916</v>
      </c>
      <c r="K40" s="17" t="s">
        <v>914</v>
      </c>
      <c r="L40" s="17" t="s">
        <v>927</v>
      </c>
      <c r="N40" s="18" t="b">
        <f t="shared" si="6"/>
        <v>1</v>
      </c>
      <c r="O40" s="18" t="b">
        <f t="shared" si="7"/>
        <v>0</v>
      </c>
      <c r="P40" s="18" t="b">
        <f t="shared" si="8"/>
        <v>0</v>
      </c>
    </row>
    <row r="41" spans="1:16" x14ac:dyDescent="0.25">
      <c r="A41" s="17" t="s">
        <v>157</v>
      </c>
      <c r="B41" s="17" t="s">
        <v>158</v>
      </c>
      <c r="C41" s="17" t="s">
        <v>159</v>
      </c>
      <c r="D41" s="17" t="s">
        <v>160</v>
      </c>
      <c r="E41" s="17"/>
      <c r="F41" s="17" t="s">
        <v>10</v>
      </c>
      <c r="G41" s="17" t="s">
        <v>161</v>
      </c>
      <c r="H41" s="17" t="s">
        <v>919</v>
      </c>
      <c r="I41" s="17" t="s">
        <v>920</v>
      </c>
      <c r="J41" s="17"/>
      <c r="K41" s="17"/>
      <c r="L41" s="17"/>
    </row>
    <row r="42" spans="1:16" x14ac:dyDescent="0.25">
      <c r="A42" s="17" t="s">
        <v>162</v>
      </c>
      <c r="B42" s="17" t="s">
        <v>163</v>
      </c>
      <c r="C42" s="17"/>
      <c r="D42" s="17" t="s">
        <v>164</v>
      </c>
      <c r="E42" s="17"/>
      <c r="F42" s="17" t="s">
        <v>10</v>
      </c>
      <c r="G42" s="17" t="s">
        <v>165</v>
      </c>
      <c r="H42" s="17" t="s">
        <v>919</v>
      </c>
      <c r="I42" s="17" t="s">
        <v>931</v>
      </c>
      <c r="J42" s="17"/>
      <c r="K42" s="17"/>
      <c r="L42" s="17" t="s">
        <v>1042</v>
      </c>
    </row>
    <row r="43" spans="1:16" x14ac:dyDescent="0.25">
      <c r="A43" s="17" t="s">
        <v>166</v>
      </c>
      <c r="B43" s="17" t="s">
        <v>167</v>
      </c>
      <c r="C43" s="17" t="s">
        <v>168</v>
      </c>
      <c r="D43" s="17" t="s">
        <v>169</v>
      </c>
      <c r="E43" s="17"/>
      <c r="F43" s="17" t="s">
        <v>10</v>
      </c>
      <c r="G43" s="17" t="s">
        <v>25</v>
      </c>
      <c r="H43" s="17" t="s">
        <v>919</v>
      </c>
      <c r="I43" s="17" t="s">
        <v>920</v>
      </c>
      <c r="J43" s="17"/>
      <c r="K43" s="17"/>
      <c r="L43" s="17"/>
    </row>
    <row r="44" spans="1:16" x14ac:dyDescent="0.25">
      <c r="A44" s="17" t="s">
        <v>170</v>
      </c>
      <c r="B44" s="17" t="s">
        <v>171</v>
      </c>
      <c r="C44" s="17" t="s">
        <v>172</v>
      </c>
      <c r="D44" s="17" t="s">
        <v>173</v>
      </c>
      <c r="E44" s="17"/>
      <c r="F44" s="17" t="s">
        <v>10</v>
      </c>
      <c r="G44" s="17" t="s">
        <v>984</v>
      </c>
      <c r="H44" s="17" t="s">
        <v>919</v>
      </c>
      <c r="I44" s="17" t="s">
        <v>920</v>
      </c>
      <c r="J44" s="17"/>
      <c r="K44" s="17"/>
      <c r="L44" s="17"/>
    </row>
    <row r="45" spans="1:16" x14ac:dyDescent="0.25">
      <c r="A45" s="17" t="s">
        <v>174</v>
      </c>
      <c r="B45" s="17" t="s">
        <v>175</v>
      </c>
      <c r="C45" s="17" t="s">
        <v>176</v>
      </c>
      <c r="D45" s="17" t="s">
        <v>177</v>
      </c>
      <c r="E45" s="17"/>
      <c r="F45" s="17" t="s">
        <v>10</v>
      </c>
      <c r="G45" s="17" t="s">
        <v>178</v>
      </c>
      <c r="H45" s="17" t="s">
        <v>919</v>
      </c>
      <c r="I45" s="17" t="s">
        <v>920</v>
      </c>
      <c r="J45" s="17"/>
      <c r="K45" s="17"/>
      <c r="L45" s="17"/>
    </row>
    <row r="46" spans="1:16" ht="45" x14ac:dyDescent="0.25">
      <c r="A46" s="17" t="s">
        <v>179</v>
      </c>
      <c r="B46" s="17" t="s">
        <v>180</v>
      </c>
      <c r="C46" s="17"/>
      <c r="D46" s="17" t="s">
        <v>181</v>
      </c>
      <c r="E46" s="17"/>
      <c r="F46" s="17" t="s">
        <v>10</v>
      </c>
      <c r="G46" s="17" t="s">
        <v>182</v>
      </c>
      <c r="H46" s="17" t="s">
        <v>911</v>
      </c>
      <c r="I46" s="17" t="s">
        <v>912</v>
      </c>
      <c r="J46" s="17" t="s">
        <v>916</v>
      </c>
      <c r="K46" s="17" t="s">
        <v>914</v>
      </c>
      <c r="L46" s="14" t="s">
        <v>928</v>
      </c>
      <c r="N46" s="18" t="b">
        <f>IF(B46&lt;&gt;"",TRUE,FALSE)</f>
        <v>1</v>
      </c>
      <c r="O46" s="18" t="b">
        <f>IF(E46&lt;&gt;"",TRUE,FALSE)</f>
        <v>0</v>
      </c>
      <c r="P46" s="18" t="b">
        <f>AND(N46:O46)</f>
        <v>0</v>
      </c>
    </row>
    <row r="47" spans="1:16" x14ac:dyDescent="0.25">
      <c r="A47" s="17" t="s">
        <v>183</v>
      </c>
      <c r="B47" s="17"/>
      <c r="C47" s="17" t="s">
        <v>184</v>
      </c>
      <c r="D47" s="17" t="s">
        <v>185</v>
      </c>
      <c r="E47" s="17" t="s">
        <v>186</v>
      </c>
      <c r="F47" s="17" t="s">
        <v>24</v>
      </c>
      <c r="G47" s="17" t="s">
        <v>187</v>
      </c>
      <c r="H47" s="17" t="s">
        <v>919</v>
      </c>
      <c r="I47" s="17" t="s">
        <v>920</v>
      </c>
      <c r="J47" s="17"/>
      <c r="K47" s="17"/>
      <c r="L47" s="17"/>
    </row>
    <row r="48" spans="1:16" x14ac:dyDescent="0.25">
      <c r="A48" s="17" t="s">
        <v>188</v>
      </c>
      <c r="B48" s="17"/>
      <c r="C48" s="17" t="s">
        <v>184</v>
      </c>
      <c r="D48" s="17" t="s">
        <v>185</v>
      </c>
      <c r="E48" s="17" t="s">
        <v>186</v>
      </c>
      <c r="F48" s="17" t="s">
        <v>24</v>
      </c>
      <c r="G48" s="17" t="s">
        <v>189</v>
      </c>
      <c r="H48" s="17" t="s">
        <v>919</v>
      </c>
      <c r="I48" s="17" t="s">
        <v>920</v>
      </c>
      <c r="J48" s="17"/>
      <c r="K48" s="17"/>
      <c r="L48" s="17"/>
    </row>
    <row r="49" spans="1:16" ht="30" x14ac:dyDescent="0.25">
      <c r="A49" s="17" t="s">
        <v>190</v>
      </c>
      <c r="B49" s="17"/>
      <c r="C49" s="17"/>
      <c r="D49" s="17" t="s">
        <v>191</v>
      </c>
      <c r="E49" s="17" t="s">
        <v>192</v>
      </c>
      <c r="F49" s="17" t="s">
        <v>10</v>
      </c>
      <c r="G49" s="17" t="s">
        <v>985</v>
      </c>
      <c r="H49" s="17" t="s">
        <v>911</v>
      </c>
      <c r="I49" s="17" t="s">
        <v>912</v>
      </c>
      <c r="J49" s="17" t="s">
        <v>916</v>
      </c>
      <c r="K49" s="17" t="s">
        <v>914</v>
      </c>
      <c r="L49" s="14" t="s">
        <v>929</v>
      </c>
      <c r="N49" s="18" t="b">
        <f t="shared" ref="N49:N50" si="9">IF(B49&lt;&gt;"",TRUE,FALSE)</f>
        <v>0</v>
      </c>
      <c r="O49" s="18" t="b">
        <f t="shared" ref="O49:O50" si="10">IF(E49&lt;&gt;"",TRUE,FALSE)</f>
        <v>1</v>
      </c>
      <c r="P49" s="18" t="b">
        <f t="shared" ref="P49:P50" si="11">AND(N49:O49)</f>
        <v>0</v>
      </c>
    </row>
    <row r="50" spans="1:16" ht="30" x14ac:dyDescent="0.25">
      <c r="A50" s="17" t="s">
        <v>193</v>
      </c>
      <c r="B50" s="17"/>
      <c r="C50" s="17"/>
      <c r="D50" s="17" t="s">
        <v>191</v>
      </c>
      <c r="E50" s="17" t="s">
        <v>192</v>
      </c>
      <c r="F50" s="17" t="s">
        <v>10</v>
      </c>
      <c r="G50" s="17" t="s">
        <v>986</v>
      </c>
      <c r="H50" s="17" t="s">
        <v>911</v>
      </c>
      <c r="I50" s="17" t="s">
        <v>912</v>
      </c>
      <c r="J50" s="17" t="s">
        <v>916</v>
      </c>
      <c r="K50" s="17" t="s">
        <v>914</v>
      </c>
      <c r="L50" s="14" t="s">
        <v>929</v>
      </c>
      <c r="N50" s="18" t="b">
        <f t="shared" si="9"/>
        <v>0</v>
      </c>
      <c r="O50" s="18" t="b">
        <f t="shared" si="10"/>
        <v>1</v>
      </c>
      <c r="P50" s="18" t="b">
        <f t="shared" si="11"/>
        <v>0</v>
      </c>
    </row>
    <row r="51" spans="1:16" x14ac:dyDescent="0.25">
      <c r="A51" s="17" t="s">
        <v>194</v>
      </c>
      <c r="B51" s="17"/>
      <c r="C51" s="17" t="s">
        <v>195</v>
      </c>
      <c r="D51" s="17" t="s">
        <v>196</v>
      </c>
      <c r="E51" s="17" t="s">
        <v>197</v>
      </c>
      <c r="F51" s="17" t="s">
        <v>10</v>
      </c>
      <c r="G51" s="17" t="s">
        <v>198</v>
      </c>
      <c r="H51" s="17" t="s">
        <v>919</v>
      </c>
      <c r="I51" s="17" t="s">
        <v>920</v>
      </c>
      <c r="J51" s="17"/>
      <c r="K51" s="17"/>
      <c r="L51" s="17" t="s">
        <v>930</v>
      </c>
    </row>
    <row r="52" spans="1:16" x14ac:dyDescent="0.25">
      <c r="A52" s="17" t="s">
        <v>199</v>
      </c>
      <c r="B52" s="17"/>
      <c r="C52" s="17" t="s">
        <v>195</v>
      </c>
      <c r="D52" s="17" t="s">
        <v>196</v>
      </c>
      <c r="E52" s="17" t="s">
        <v>197</v>
      </c>
      <c r="F52" s="17" t="s">
        <v>10</v>
      </c>
      <c r="G52" s="17" t="s">
        <v>200</v>
      </c>
      <c r="H52" s="17" t="s">
        <v>919</v>
      </c>
      <c r="I52" s="17" t="s">
        <v>920</v>
      </c>
      <c r="J52" s="17"/>
      <c r="K52" s="17"/>
      <c r="L52" s="17" t="s">
        <v>930</v>
      </c>
    </row>
    <row r="53" spans="1:16" x14ac:dyDescent="0.25">
      <c r="A53" s="17" t="s">
        <v>201</v>
      </c>
      <c r="B53" s="17" t="s">
        <v>202</v>
      </c>
      <c r="C53" s="17"/>
      <c r="D53" s="17" t="s">
        <v>203</v>
      </c>
      <c r="E53" s="17"/>
      <c r="F53" s="17" t="s">
        <v>24</v>
      </c>
      <c r="G53" s="17" t="s">
        <v>987</v>
      </c>
      <c r="H53" s="17" t="s">
        <v>911</v>
      </c>
      <c r="I53" s="17" t="s">
        <v>921</v>
      </c>
      <c r="J53" s="17"/>
      <c r="K53" s="17" t="s">
        <v>914</v>
      </c>
      <c r="L53" s="17" t="s">
        <v>1043</v>
      </c>
      <c r="M53" s="17" t="s">
        <v>1064</v>
      </c>
      <c r="N53" s="18" t="b">
        <f>IF(B53&lt;&gt;"",TRUE,FALSE)</f>
        <v>1</v>
      </c>
      <c r="O53" s="18" t="b">
        <f>IF(E53&lt;&gt;"",TRUE,FALSE)</f>
        <v>0</v>
      </c>
      <c r="P53" s="18" t="b">
        <f>AND(N53:O53)</f>
        <v>0</v>
      </c>
    </row>
    <row r="54" spans="1:16" x14ac:dyDescent="0.25">
      <c r="A54" s="17" t="s">
        <v>204</v>
      </c>
      <c r="B54" s="17" t="s">
        <v>205</v>
      </c>
      <c r="C54" s="17" t="s">
        <v>206</v>
      </c>
      <c r="D54" s="17" t="s">
        <v>207</v>
      </c>
      <c r="E54" s="17" t="s">
        <v>208</v>
      </c>
      <c r="F54" s="17" t="s">
        <v>10</v>
      </c>
      <c r="G54" s="17" t="s">
        <v>209</v>
      </c>
      <c r="H54" s="17" t="s">
        <v>919</v>
      </c>
      <c r="I54" s="17" t="s">
        <v>920</v>
      </c>
      <c r="J54" s="17"/>
      <c r="K54" s="17"/>
      <c r="L54" s="17"/>
    </row>
    <row r="55" spans="1:16" x14ac:dyDescent="0.25">
      <c r="A55" s="17" t="s">
        <v>210</v>
      </c>
      <c r="B55" s="17" t="s">
        <v>211</v>
      </c>
      <c r="C55" s="17"/>
      <c r="D55" s="17" t="s">
        <v>212</v>
      </c>
      <c r="E55" s="17"/>
      <c r="F55" s="17" t="s">
        <v>10</v>
      </c>
      <c r="G55" s="17" t="s">
        <v>213</v>
      </c>
      <c r="H55" s="17" t="s">
        <v>911</v>
      </c>
      <c r="I55" s="17" t="s">
        <v>912</v>
      </c>
      <c r="J55" s="17" t="s">
        <v>916</v>
      </c>
      <c r="K55" s="17" t="s">
        <v>914</v>
      </c>
      <c r="L55" s="17" t="s">
        <v>1044</v>
      </c>
      <c r="N55" s="18" t="b">
        <f t="shared" ref="N55:N56" si="12">IF(B55&lt;&gt;"",TRUE,FALSE)</f>
        <v>1</v>
      </c>
      <c r="O55" s="18" t="b">
        <f t="shared" ref="O55:O56" si="13">IF(E55&lt;&gt;"",TRUE,FALSE)</f>
        <v>0</v>
      </c>
      <c r="P55" s="18" t="b">
        <f t="shared" ref="P55:P56" si="14">AND(N55:O55)</f>
        <v>0</v>
      </c>
    </row>
    <row r="56" spans="1:16" x14ac:dyDescent="0.25">
      <c r="A56" s="17" t="s">
        <v>214</v>
      </c>
      <c r="B56" s="17" t="s">
        <v>215</v>
      </c>
      <c r="C56" s="17"/>
      <c r="D56" s="17" t="s">
        <v>216</v>
      </c>
      <c r="E56" s="17"/>
      <c r="F56" s="17" t="s">
        <v>10</v>
      </c>
      <c r="G56" s="17" t="s">
        <v>988</v>
      </c>
      <c r="H56" s="17" t="s">
        <v>911</v>
      </c>
      <c r="I56" s="17" t="s">
        <v>912</v>
      </c>
      <c r="J56" s="17" t="s">
        <v>913</v>
      </c>
      <c r="K56" s="17" t="s">
        <v>914</v>
      </c>
      <c r="L56" s="17" t="s">
        <v>1045</v>
      </c>
      <c r="N56" s="18" t="b">
        <f t="shared" si="12"/>
        <v>1</v>
      </c>
      <c r="O56" s="18" t="b">
        <f t="shared" si="13"/>
        <v>0</v>
      </c>
      <c r="P56" s="18" t="b">
        <f t="shared" si="14"/>
        <v>0</v>
      </c>
    </row>
    <row r="57" spans="1:16" x14ac:dyDescent="0.25">
      <c r="A57" s="17" t="s">
        <v>217</v>
      </c>
      <c r="B57" s="17" t="s">
        <v>218</v>
      </c>
      <c r="C57" s="17" t="s">
        <v>219</v>
      </c>
      <c r="D57" s="17" t="s">
        <v>220</v>
      </c>
      <c r="E57" s="17" t="s">
        <v>221</v>
      </c>
      <c r="F57" s="17" t="s">
        <v>24</v>
      </c>
      <c r="G57" s="17" t="s">
        <v>222</v>
      </c>
      <c r="H57" s="17" t="s">
        <v>919</v>
      </c>
      <c r="I57" s="17" t="s">
        <v>920</v>
      </c>
      <c r="J57" s="17"/>
      <c r="K57" s="17"/>
      <c r="L57" s="17"/>
    </row>
    <row r="58" spans="1:16" x14ac:dyDescent="0.25">
      <c r="A58" s="17" t="s">
        <v>223</v>
      </c>
      <c r="B58" s="17" t="s">
        <v>224</v>
      </c>
      <c r="C58" s="17" t="s">
        <v>225</v>
      </c>
      <c r="D58" s="17" t="s">
        <v>226</v>
      </c>
      <c r="E58" s="17" t="s">
        <v>227</v>
      </c>
      <c r="F58" s="17" t="s">
        <v>10</v>
      </c>
      <c r="G58" s="17" t="s">
        <v>989</v>
      </c>
      <c r="H58" s="17" t="s">
        <v>919</v>
      </c>
      <c r="I58" s="17" t="s">
        <v>920</v>
      </c>
      <c r="J58" s="17"/>
      <c r="K58" s="17"/>
      <c r="L58" s="17"/>
    </row>
    <row r="59" spans="1:16" x14ac:dyDescent="0.25">
      <c r="A59" s="17" t="s">
        <v>228</v>
      </c>
      <c r="B59" s="17" t="s">
        <v>229</v>
      </c>
      <c r="C59" s="17"/>
      <c r="D59" s="17" t="s">
        <v>230</v>
      </c>
      <c r="E59" s="17"/>
      <c r="F59" s="17" t="s">
        <v>24</v>
      </c>
      <c r="G59" s="17" t="s">
        <v>231</v>
      </c>
      <c r="H59" s="17" t="s">
        <v>919</v>
      </c>
      <c r="I59" s="17" t="s">
        <v>931</v>
      </c>
      <c r="J59" s="17"/>
      <c r="K59" s="17"/>
      <c r="L59" s="17" t="s">
        <v>932</v>
      </c>
    </row>
    <row r="60" spans="1:16" x14ac:dyDescent="0.25">
      <c r="A60" s="17" t="s">
        <v>232</v>
      </c>
      <c r="B60" s="17" t="s">
        <v>233</v>
      </c>
      <c r="C60" s="17" t="s">
        <v>234</v>
      </c>
      <c r="D60" s="17" t="s">
        <v>235</v>
      </c>
      <c r="E60" s="17" t="s">
        <v>236</v>
      </c>
      <c r="F60" s="17" t="s">
        <v>24</v>
      </c>
      <c r="G60" s="17" t="s">
        <v>237</v>
      </c>
      <c r="H60" s="17" t="s">
        <v>919</v>
      </c>
      <c r="I60" s="17" t="s">
        <v>920</v>
      </c>
      <c r="J60" s="17"/>
      <c r="K60" s="17"/>
      <c r="L60" s="17"/>
    </row>
    <row r="61" spans="1:16" x14ac:dyDescent="0.25">
      <c r="A61" s="17" t="s">
        <v>238</v>
      </c>
      <c r="B61" s="17" t="s">
        <v>239</v>
      </c>
      <c r="C61" s="17" t="s">
        <v>240</v>
      </c>
      <c r="D61" s="17" t="s">
        <v>241</v>
      </c>
      <c r="E61" s="17" t="s">
        <v>242</v>
      </c>
      <c r="F61" s="17" t="s">
        <v>10</v>
      </c>
      <c r="G61" s="17" t="s">
        <v>243</v>
      </c>
      <c r="H61" s="17" t="s">
        <v>919</v>
      </c>
      <c r="I61" s="17" t="s">
        <v>920</v>
      </c>
      <c r="J61" s="17"/>
      <c r="K61" s="17"/>
      <c r="L61" s="17"/>
    </row>
    <row r="62" spans="1:16" x14ac:dyDescent="0.25">
      <c r="A62" s="17" t="s">
        <v>244</v>
      </c>
      <c r="B62" s="17" t="s">
        <v>245</v>
      </c>
      <c r="C62" s="17" t="s">
        <v>246</v>
      </c>
      <c r="D62" s="17" t="s">
        <v>247</v>
      </c>
      <c r="E62" s="17"/>
      <c r="F62" s="17" t="s">
        <v>24</v>
      </c>
      <c r="G62" s="17" t="s">
        <v>156</v>
      </c>
      <c r="H62" s="17" t="s">
        <v>919</v>
      </c>
      <c r="I62" s="17" t="s">
        <v>920</v>
      </c>
      <c r="J62" s="17"/>
      <c r="K62" s="17"/>
      <c r="L62" s="17"/>
    </row>
    <row r="63" spans="1:16" x14ac:dyDescent="0.25">
      <c r="A63" s="17" t="s">
        <v>248</v>
      </c>
      <c r="B63" s="17"/>
      <c r="C63" s="17"/>
      <c r="D63" s="17" t="s">
        <v>249</v>
      </c>
      <c r="E63" s="17" t="s">
        <v>250</v>
      </c>
      <c r="F63" s="17" t="s">
        <v>10</v>
      </c>
      <c r="G63" s="17" t="s">
        <v>251</v>
      </c>
      <c r="H63" s="17" t="s">
        <v>911</v>
      </c>
      <c r="I63" s="17" t="s">
        <v>912</v>
      </c>
      <c r="J63" s="17" t="s">
        <v>913</v>
      </c>
      <c r="K63" s="17" t="s">
        <v>914</v>
      </c>
      <c r="L63" s="17"/>
      <c r="N63" s="18" t="b">
        <f>IF(B63&lt;&gt;"",TRUE,FALSE)</f>
        <v>0</v>
      </c>
      <c r="O63" s="18" t="b">
        <f>IF(E63&lt;&gt;"",TRUE,FALSE)</f>
        <v>1</v>
      </c>
      <c r="P63" s="18" t="b">
        <f>AND(N63:O63)</f>
        <v>0</v>
      </c>
    </row>
    <row r="64" spans="1:16" x14ac:dyDescent="0.25">
      <c r="A64" s="17" t="s">
        <v>252</v>
      </c>
      <c r="B64" s="17" t="s">
        <v>253</v>
      </c>
      <c r="C64" s="17" t="s">
        <v>254</v>
      </c>
      <c r="D64" s="17" t="s">
        <v>255</v>
      </c>
      <c r="E64" s="17"/>
      <c r="F64" s="17" t="s">
        <v>24</v>
      </c>
      <c r="G64" s="17" t="s">
        <v>990</v>
      </c>
      <c r="H64" s="17" t="s">
        <v>919</v>
      </c>
      <c r="I64" s="17" t="s">
        <v>920</v>
      </c>
      <c r="J64" s="17"/>
      <c r="K64" s="17"/>
      <c r="L64" s="17"/>
    </row>
    <row r="65" spans="1:16" x14ac:dyDescent="0.25">
      <c r="A65" s="17" t="s">
        <v>256</v>
      </c>
      <c r="B65" s="17" t="s">
        <v>257</v>
      </c>
      <c r="C65" s="17" t="s">
        <v>258</v>
      </c>
      <c r="D65" s="17" t="s">
        <v>259</v>
      </c>
      <c r="E65" s="17"/>
      <c r="F65" s="17" t="s">
        <v>24</v>
      </c>
      <c r="G65" s="17" t="s">
        <v>260</v>
      </c>
      <c r="H65" s="17" t="s">
        <v>919</v>
      </c>
      <c r="I65" s="17" t="s">
        <v>920</v>
      </c>
      <c r="J65" s="17"/>
      <c r="K65" s="17"/>
      <c r="L65" s="17"/>
    </row>
    <row r="66" spans="1:16" x14ac:dyDescent="0.25">
      <c r="A66" s="17" t="s">
        <v>261</v>
      </c>
      <c r="B66" s="17" t="s">
        <v>262</v>
      </c>
      <c r="C66" s="17" t="s">
        <v>263</v>
      </c>
      <c r="D66" s="17" t="s">
        <v>264</v>
      </c>
      <c r="E66" s="17"/>
      <c r="F66" s="17" t="s">
        <v>24</v>
      </c>
      <c r="G66" s="17" t="s">
        <v>991</v>
      </c>
      <c r="H66" s="17" t="s">
        <v>919</v>
      </c>
      <c r="I66" s="17" t="s">
        <v>920</v>
      </c>
      <c r="J66" s="17"/>
      <c r="K66" s="17"/>
      <c r="L66" s="17"/>
    </row>
    <row r="67" spans="1:16" s="2" customFormat="1" ht="30" x14ac:dyDescent="0.25">
      <c r="A67" s="8" t="s">
        <v>265</v>
      </c>
      <c r="B67" s="8" t="s">
        <v>266</v>
      </c>
      <c r="C67" s="8"/>
      <c r="D67" s="8" t="s">
        <v>267</v>
      </c>
      <c r="E67" s="8"/>
      <c r="F67" s="8" t="s">
        <v>24</v>
      </c>
      <c r="G67" s="8" t="s">
        <v>156</v>
      </c>
      <c r="H67" s="8" t="s">
        <v>911</v>
      </c>
      <c r="I67" s="8" t="s">
        <v>921</v>
      </c>
      <c r="J67" s="8"/>
      <c r="K67" s="8" t="s">
        <v>914</v>
      </c>
      <c r="L67" s="13" t="s">
        <v>933</v>
      </c>
      <c r="M67" s="2" t="s">
        <v>1064</v>
      </c>
      <c r="N67" s="2" t="b">
        <f>IF(B67&lt;&gt;"",TRUE,FALSE)</f>
        <v>1</v>
      </c>
      <c r="O67" s="18" t="b">
        <f>IF(E67&lt;&gt;"",TRUE,FALSE)</f>
        <v>0</v>
      </c>
      <c r="P67" s="18" t="b">
        <f>AND(N67:O67)</f>
        <v>0</v>
      </c>
    </row>
    <row r="68" spans="1:16" x14ac:dyDescent="0.25">
      <c r="A68" s="17" t="s">
        <v>268</v>
      </c>
      <c r="B68" s="17" t="s">
        <v>269</v>
      </c>
      <c r="C68" s="17" t="s">
        <v>270</v>
      </c>
      <c r="D68" s="17" t="s">
        <v>271</v>
      </c>
      <c r="E68" s="17"/>
      <c r="F68" s="17" t="s">
        <v>24</v>
      </c>
      <c r="G68" s="17" t="s">
        <v>272</v>
      </c>
      <c r="H68" s="17" t="s">
        <v>919</v>
      </c>
      <c r="I68" s="17" t="s">
        <v>920</v>
      </c>
      <c r="J68" s="17"/>
      <c r="K68" s="17"/>
      <c r="L68" s="17"/>
    </row>
    <row r="69" spans="1:16" x14ac:dyDescent="0.25">
      <c r="A69" s="17" t="s">
        <v>273</v>
      </c>
      <c r="B69" s="17" t="s">
        <v>274</v>
      </c>
      <c r="C69" s="17" t="s">
        <v>275</v>
      </c>
      <c r="D69" s="17" t="s">
        <v>276</v>
      </c>
      <c r="E69" s="17"/>
      <c r="F69" s="17" t="s">
        <v>24</v>
      </c>
      <c r="G69" s="17" t="s">
        <v>277</v>
      </c>
      <c r="H69" s="17" t="s">
        <v>919</v>
      </c>
      <c r="I69" s="17" t="s">
        <v>920</v>
      </c>
      <c r="J69" s="17"/>
      <c r="K69" s="17"/>
      <c r="L69" s="17"/>
    </row>
    <row r="70" spans="1:16" x14ac:dyDescent="0.25">
      <c r="A70" s="17" t="s">
        <v>278</v>
      </c>
      <c r="B70" s="17"/>
      <c r="C70" s="17" t="s">
        <v>279</v>
      </c>
      <c r="D70" s="17" t="s">
        <v>280</v>
      </c>
      <c r="E70" s="17" t="s">
        <v>281</v>
      </c>
      <c r="F70" s="17" t="s">
        <v>10</v>
      </c>
      <c r="G70" s="17" t="s">
        <v>25</v>
      </c>
      <c r="H70" s="17" t="s">
        <v>919</v>
      </c>
      <c r="I70" s="17" t="s">
        <v>920</v>
      </c>
      <c r="J70" s="17"/>
      <c r="K70" s="17"/>
      <c r="L70" s="17"/>
    </row>
    <row r="71" spans="1:16" x14ac:dyDescent="0.25">
      <c r="A71" s="17" t="s">
        <v>282</v>
      </c>
      <c r="B71" s="17" t="s">
        <v>283</v>
      </c>
      <c r="C71" s="17" t="s">
        <v>284</v>
      </c>
      <c r="D71" s="17" t="s">
        <v>285</v>
      </c>
      <c r="E71" s="17"/>
      <c r="F71" s="17" t="s">
        <v>10</v>
      </c>
      <c r="G71" s="17" t="s">
        <v>286</v>
      </c>
      <c r="H71" s="17" t="s">
        <v>919</v>
      </c>
      <c r="I71" s="17" t="s">
        <v>920</v>
      </c>
      <c r="J71" s="17"/>
      <c r="K71" s="17"/>
      <c r="L71" s="17"/>
    </row>
    <row r="72" spans="1:16" ht="30" x14ac:dyDescent="0.25">
      <c r="A72" s="17" t="s">
        <v>287</v>
      </c>
      <c r="B72" s="17"/>
      <c r="C72" s="17"/>
      <c r="D72" s="17" t="s">
        <v>288</v>
      </c>
      <c r="E72" s="17" t="s">
        <v>289</v>
      </c>
      <c r="F72" s="17" t="s">
        <v>24</v>
      </c>
      <c r="G72" s="17" t="s">
        <v>992</v>
      </c>
      <c r="H72" s="17" t="s">
        <v>911</v>
      </c>
      <c r="I72" s="17" t="s">
        <v>921</v>
      </c>
      <c r="J72" s="17"/>
      <c r="K72" s="17" t="s">
        <v>914</v>
      </c>
      <c r="L72" s="14" t="s">
        <v>934</v>
      </c>
      <c r="N72" s="18" t="b">
        <f t="shared" ref="N72:N73" si="15">IF(B72&lt;&gt;"",TRUE,FALSE)</f>
        <v>0</v>
      </c>
      <c r="O72" s="18" t="b">
        <f t="shared" ref="O72:O73" si="16">IF(E72&lt;&gt;"",TRUE,FALSE)</f>
        <v>1</v>
      </c>
      <c r="P72" s="18" t="b">
        <f t="shared" ref="P72:P73" si="17">AND(N72:O72)</f>
        <v>0</v>
      </c>
    </row>
    <row r="73" spans="1:16" ht="30" x14ac:dyDescent="0.25">
      <c r="A73" s="17" t="s">
        <v>290</v>
      </c>
      <c r="B73" s="17"/>
      <c r="C73" s="17"/>
      <c r="D73" s="17" t="s">
        <v>288</v>
      </c>
      <c r="E73" s="17" t="s">
        <v>289</v>
      </c>
      <c r="F73" s="17" t="s">
        <v>24</v>
      </c>
      <c r="G73" s="17" t="s">
        <v>993</v>
      </c>
      <c r="H73" s="17" t="s">
        <v>911</v>
      </c>
      <c r="I73" s="17" t="s">
        <v>921</v>
      </c>
      <c r="J73" s="17"/>
      <c r="K73" s="17" t="s">
        <v>914</v>
      </c>
      <c r="L73" s="14" t="s">
        <v>934</v>
      </c>
      <c r="N73" s="18" t="b">
        <f t="shared" si="15"/>
        <v>0</v>
      </c>
      <c r="O73" s="18" t="b">
        <f t="shared" si="16"/>
        <v>1</v>
      </c>
      <c r="P73" s="18" t="b">
        <f t="shared" si="17"/>
        <v>0</v>
      </c>
    </row>
    <row r="74" spans="1:16" x14ac:dyDescent="0.25">
      <c r="A74" s="17" t="s">
        <v>291</v>
      </c>
      <c r="B74" s="17" t="s">
        <v>292</v>
      </c>
      <c r="C74" s="17"/>
      <c r="D74" s="17" t="s">
        <v>293</v>
      </c>
      <c r="E74" s="17" t="s">
        <v>294</v>
      </c>
      <c r="F74" s="17" t="s">
        <v>10</v>
      </c>
      <c r="G74" s="17" t="s">
        <v>295</v>
      </c>
      <c r="H74" s="17" t="s">
        <v>919</v>
      </c>
      <c r="I74" s="17" t="s">
        <v>935</v>
      </c>
      <c r="J74" s="17"/>
      <c r="K74" s="17"/>
      <c r="L74" s="17"/>
    </row>
    <row r="75" spans="1:16" x14ac:dyDescent="0.25">
      <c r="A75" s="17" t="s">
        <v>296</v>
      </c>
      <c r="B75" s="17" t="s">
        <v>297</v>
      </c>
      <c r="C75" s="17" t="s">
        <v>298</v>
      </c>
      <c r="D75" s="17" t="s">
        <v>299</v>
      </c>
      <c r="E75" s="17"/>
      <c r="F75" s="17" t="s">
        <v>24</v>
      </c>
      <c r="G75" s="17" t="s">
        <v>300</v>
      </c>
      <c r="H75" s="17" t="s">
        <v>919</v>
      </c>
      <c r="I75" s="17" t="s">
        <v>920</v>
      </c>
      <c r="J75" s="17"/>
      <c r="K75" s="17"/>
      <c r="L75" s="17"/>
    </row>
    <row r="76" spans="1:16" x14ac:dyDescent="0.25">
      <c r="A76" s="17" t="s">
        <v>301</v>
      </c>
      <c r="B76" s="17" t="s">
        <v>302</v>
      </c>
      <c r="C76" s="17" t="s">
        <v>303</v>
      </c>
      <c r="D76" s="17" t="s">
        <v>304</v>
      </c>
      <c r="E76" s="17"/>
      <c r="F76" s="17" t="s">
        <v>24</v>
      </c>
      <c r="G76" s="17" t="s">
        <v>300</v>
      </c>
      <c r="H76" s="17" t="s">
        <v>919</v>
      </c>
      <c r="I76" s="17" t="s">
        <v>920</v>
      </c>
      <c r="J76" s="17"/>
      <c r="K76" s="17"/>
      <c r="L76" s="17"/>
    </row>
    <row r="77" spans="1:16" x14ac:dyDescent="0.25">
      <c r="A77" s="17" t="s">
        <v>305</v>
      </c>
      <c r="B77" s="17" t="s">
        <v>306</v>
      </c>
      <c r="C77" s="17" t="s">
        <v>307</v>
      </c>
      <c r="D77" s="17" t="s">
        <v>308</v>
      </c>
      <c r="E77" s="17"/>
      <c r="F77" s="17" t="s">
        <v>24</v>
      </c>
      <c r="G77" s="17" t="s">
        <v>300</v>
      </c>
      <c r="H77" s="17" t="s">
        <v>919</v>
      </c>
      <c r="I77" s="17" t="s">
        <v>920</v>
      </c>
      <c r="J77" s="17"/>
      <c r="K77" s="17"/>
      <c r="L77" s="17"/>
    </row>
    <row r="78" spans="1:16" x14ac:dyDescent="0.25">
      <c r="A78" s="17" t="s">
        <v>309</v>
      </c>
      <c r="B78" s="17" t="s">
        <v>310</v>
      </c>
      <c r="C78" s="17" t="s">
        <v>311</v>
      </c>
      <c r="D78" s="17" t="s">
        <v>312</v>
      </c>
      <c r="E78" s="17"/>
      <c r="F78" s="17" t="s">
        <v>24</v>
      </c>
      <c r="G78" s="17" t="s">
        <v>300</v>
      </c>
      <c r="H78" s="17" t="s">
        <v>919</v>
      </c>
      <c r="I78" s="17" t="s">
        <v>920</v>
      </c>
      <c r="J78" s="17"/>
      <c r="K78" s="17"/>
      <c r="L78" s="17"/>
    </row>
    <row r="79" spans="1:16" x14ac:dyDescent="0.25">
      <c r="A79" s="17" t="s">
        <v>313</v>
      </c>
      <c r="B79" s="17" t="s">
        <v>314</v>
      </c>
      <c r="C79" s="17" t="s">
        <v>315</v>
      </c>
      <c r="D79" s="17" t="s">
        <v>316</v>
      </c>
      <c r="E79" s="17"/>
      <c r="F79" s="17" t="s">
        <v>24</v>
      </c>
      <c r="G79" s="17" t="s">
        <v>300</v>
      </c>
      <c r="H79" s="17" t="s">
        <v>919</v>
      </c>
      <c r="I79" s="17" t="s">
        <v>920</v>
      </c>
      <c r="J79" s="17"/>
      <c r="K79" s="17"/>
      <c r="L79" s="17"/>
    </row>
    <row r="80" spans="1:16" x14ac:dyDescent="0.25">
      <c r="A80" s="17" t="s">
        <v>317</v>
      </c>
      <c r="B80" s="17"/>
      <c r="C80" s="17" t="s">
        <v>318</v>
      </c>
      <c r="D80" s="17" t="s">
        <v>319</v>
      </c>
      <c r="E80" s="17" t="s">
        <v>320</v>
      </c>
      <c r="F80" s="17" t="s">
        <v>24</v>
      </c>
      <c r="G80" s="17" t="s">
        <v>321</v>
      </c>
      <c r="H80" s="17" t="s">
        <v>919</v>
      </c>
      <c r="I80" s="17" t="s">
        <v>920</v>
      </c>
      <c r="J80" s="17"/>
      <c r="K80" s="17"/>
      <c r="L80" s="17"/>
    </row>
    <row r="81" spans="1:16" ht="30" x14ac:dyDescent="0.25">
      <c r="A81" s="17" t="s">
        <v>322</v>
      </c>
      <c r="B81" s="17" t="s">
        <v>323</v>
      </c>
      <c r="C81" s="17"/>
      <c r="D81" s="17" t="s">
        <v>324</v>
      </c>
      <c r="E81" s="17"/>
      <c r="F81" s="17" t="s">
        <v>10</v>
      </c>
      <c r="G81" s="17" t="s">
        <v>994</v>
      </c>
      <c r="H81" s="17" t="s">
        <v>911</v>
      </c>
      <c r="I81" s="17" t="s">
        <v>912</v>
      </c>
      <c r="J81" s="17" t="s">
        <v>916</v>
      </c>
      <c r="K81" s="17" t="s">
        <v>914</v>
      </c>
      <c r="L81" s="14" t="s">
        <v>936</v>
      </c>
      <c r="N81" s="18" t="b">
        <f t="shared" ref="N81:N84" si="18">IF(B81&lt;&gt;"",TRUE,FALSE)</f>
        <v>1</v>
      </c>
      <c r="O81" s="18" t="b">
        <f t="shared" ref="O81:O84" si="19">IF(E81&lt;&gt;"",TRUE,FALSE)</f>
        <v>0</v>
      </c>
      <c r="P81" s="18" t="b">
        <f t="shared" ref="P81:P84" si="20">AND(N81:O81)</f>
        <v>0</v>
      </c>
    </row>
    <row r="82" spans="1:16" x14ac:dyDescent="0.25">
      <c r="A82" s="17" t="s">
        <v>325</v>
      </c>
      <c r="B82" s="17" t="s">
        <v>326</v>
      </c>
      <c r="C82" s="17"/>
      <c r="D82" s="17" t="s">
        <v>327</v>
      </c>
      <c r="E82" s="17"/>
      <c r="F82" s="17" t="s">
        <v>10</v>
      </c>
      <c r="G82" s="17" t="s">
        <v>328</v>
      </c>
      <c r="H82" s="17" t="s">
        <v>911</v>
      </c>
      <c r="I82" s="17" t="s">
        <v>912</v>
      </c>
      <c r="J82" s="17" t="s">
        <v>916</v>
      </c>
      <c r="K82" s="17" t="s">
        <v>914</v>
      </c>
      <c r="L82" s="17" t="s">
        <v>937</v>
      </c>
      <c r="N82" s="18" t="b">
        <f t="shared" si="18"/>
        <v>1</v>
      </c>
      <c r="O82" s="18" t="b">
        <f t="shared" si="19"/>
        <v>0</v>
      </c>
      <c r="P82" s="18" t="b">
        <f t="shared" si="20"/>
        <v>0</v>
      </c>
    </row>
    <row r="83" spans="1:16" x14ac:dyDescent="0.25">
      <c r="A83" s="17" t="s">
        <v>329</v>
      </c>
      <c r="B83" s="17" t="s">
        <v>330</v>
      </c>
      <c r="C83" s="17"/>
      <c r="D83" s="17" t="s">
        <v>331</v>
      </c>
      <c r="E83" s="17"/>
      <c r="F83" s="17" t="s">
        <v>10</v>
      </c>
      <c r="G83" s="17" t="s">
        <v>332</v>
      </c>
      <c r="H83" s="17" t="s">
        <v>911</v>
      </c>
      <c r="I83" s="17" t="s">
        <v>912</v>
      </c>
      <c r="J83" s="17" t="s">
        <v>916</v>
      </c>
      <c r="K83" s="17" t="s">
        <v>914</v>
      </c>
      <c r="L83" s="17" t="s">
        <v>937</v>
      </c>
      <c r="N83" s="18" t="b">
        <f t="shared" si="18"/>
        <v>1</v>
      </c>
      <c r="O83" s="18" t="b">
        <f t="shared" si="19"/>
        <v>0</v>
      </c>
      <c r="P83" s="18" t="b">
        <f t="shared" si="20"/>
        <v>0</v>
      </c>
    </row>
    <row r="84" spans="1:16" s="2" customFormat="1" x14ac:dyDescent="0.25">
      <c r="A84" s="8" t="s">
        <v>333</v>
      </c>
      <c r="B84" s="8" t="s">
        <v>334</v>
      </c>
      <c r="C84" s="8"/>
      <c r="D84" s="8" t="s">
        <v>335</v>
      </c>
      <c r="E84" s="8"/>
      <c r="F84" s="8" t="s">
        <v>10</v>
      </c>
      <c r="G84" s="8" t="s">
        <v>336</v>
      </c>
      <c r="H84" s="8" t="s">
        <v>911</v>
      </c>
      <c r="I84" s="8" t="s">
        <v>912</v>
      </c>
      <c r="J84" s="8" t="s">
        <v>916</v>
      </c>
      <c r="K84" s="8" t="s">
        <v>914</v>
      </c>
      <c r="L84" s="8" t="s">
        <v>938</v>
      </c>
      <c r="N84" s="2" t="b">
        <f t="shared" si="18"/>
        <v>1</v>
      </c>
      <c r="O84" s="18" t="b">
        <f t="shared" si="19"/>
        <v>0</v>
      </c>
      <c r="P84" s="18" t="b">
        <f t="shared" si="20"/>
        <v>0</v>
      </c>
    </row>
    <row r="85" spans="1:16" x14ac:dyDescent="0.25">
      <c r="A85" s="17" t="s">
        <v>337</v>
      </c>
      <c r="B85" s="17" t="s">
        <v>338</v>
      </c>
      <c r="C85" s="17" t="s">
        <v>339</v>
      </c>
      <c r="D85" s="17" t="s">
        <v>340</v>
      </c>
      <c r="E85" s="17" t="s">
        <v>341</v>
      </c>
      <c r="F85" s="17" t="s">
        <v>24</v>
      </c>
      <c r="G85" s="17" t="s">
        <v>74</v>
      </c>
      <c r="H85" s="17" t="s">
        <v>919</v>
      </c>
      <c r="I85" s="17" t="s">
        <v>920</v>
      </c>
      <c r="J85" s="17"/>
      <c r="K85" s="17"/>
      <c r="L85" s="17"/>
    </row>
    <row r="86" spans="1:16" x14ac:dyDescent="0.25">
      <c r="A86" s="17" t="s">
        <v>342</v>
      </c>
      <c r="B86" s="17" t="s">
        <v>343</v>
      </c>
      <c r="C86" s="17" t="s">
        <v>344</v>
      </c>
      <c r="D86" s="17" t="s">
        <v>345</v>
      </c>
      <c r="E86" s="17"/>
      <c r="F86" s="17" t="s">
        <v>24</v>
      </c>
      <c r="G86" s="17" t="s">
        <v>346</v>
      </c>
      <c r="H86" s="17" t="s">
        <v>919</v>
      </c>
      <c r="I86" s="17" t="s">
        <v>920</v>
      </c>
      <c r="J86" s="17"/>
      <c r="K86" s="17"/>
      <c r="L86" s="17"/>
    </row>
    <row r="87" spans="1:16" x14ac:dyDescent="0.25">
      <c r="A87" s="17" t="s">
        <v>347</v>
      </c>
      <c r="B87" s="17"/>
      <c r="C87" s="17"/>
      <c r="D87" s="17" t="s">
        <v>348</v>
      </c>
      <c r="E87" s="17" t="s">
        <v>349</v>
      </c>
      <c r="F87" s="17" t="s">
        <v>10</v>
      </c>
      <c r="G87" s="17" t="s">
        <v>995</v>
      </c>
      <c r="H87" s="17" t="s">
        <v>911</v>
      </c>
      <c r="I87" s="17" t="s">
        <v>912</v>
      </c>
      <c r="J87" s="17" t="s">
        <v>913</v>
      </c>
      <c r="K87" s="17" t="s">
        <v>914</v>
      </c>
      <c r="L87" s="17" t="s">
        <v>1049</v>
      </c>
      <c r="M87" s="17" t="s">
        <v>1063</v>
      </c>
      <c r="N87" s="18" t="b">
        <f t="shared" ref="N87:N88" si="21">IF(B87&lt;&gt;"",TRUE,FALSE)</f>
        <v>0</v>
      </c>
      <c r="O87" s="18" t="b">
        <f t="shared" ref="O87:O88" si="22">IF(E87&lt;&gt;"",TRUE,FALSE)</f>
        <v>1</v>
      </c>
      <c r="P87" s="18" t="b">
        <f t="shared" ref="P87:P88" si="23">AND(N87:O87)</f>
        <v>0</v>
      </c>
    </row>
    <row r="88" spans="1:16" x14ac:dyDescent="0.25">
      <c r="A88" s="17" t="s">
        <v>350</v>
      </c>
      <c r="B88" s="17"/>
      <c r="C88" s="17"/>
      <c r="D88" s="17" t="s">
        <v>348</v>
      </c>
      <c r="E88" s="17" t="s">
        <v>349</v>
      </c>
      <c r="F88" s="17" t="s">
        <v>10</v>
      </c>
      <c r="G88" s="17" t="s">
        <v>996</v>
      </c>
      <c r="H88" s="17" t="s">
        <v>911</v>
      </c>
      <c r="I88" s="17" t="s">
        <v>912</v>
      </c>
      <c r="J88" s="17" t="s">
        <v>913</v>
      </c>
      <c r="K88" s="17" t="s">
        <v>914</v>
      </c>
      <c r="L88" s="17" t="s">
        <v>1049</v>
      </c>
      <c r="M88" s="17" t="s">
        <v>1063</v>
      </c>
      <c r="N88" s="18" t="b">
        <f t="shared" si="21"/>
        <v>0</v>
      </c>
      <c r="O88" s="18" t="b">
        <f t="shared" si="22"/>
        <v>1</v>
      </c>
      <c r="P88" s="18" t="b">
        <f t="shared" si="23"/>
        <v>0</v>
      </c>
    </row>
    <row r="89" spans="1:16" x14ac:dyDescent="0.25">
      <c r="A89" s="17" t="s">
        <v>351</v>
      </c>
      <c r="B89" s="17"/>
      <c r="C89" s="17"/>
      <c r="D89" s="17" t="s">
        <v>352</v>
      </c>
      <c r="E89" s="17" t="s">
        <v>353</v>
      </c>
      <c r="F89" s="17" t="s">
        <v>10</v>
      </c>
      <c r="G89" s="17" t="s">
        <v>74</v>
      </c>
      <c r="H89" s="17" t="s">
        <v>919</v>
      </c>
      <c r="I89" s="17" t="s">
        <v>925</v>
      </c>
      <c r="J89" s="17"/>
      <c r="K89" s="17"/>
      <c r="L89" s="17"/>
    </row>
    <row r="90" spans="1:16" s="6" customFormat="1" x14ac:dyDescent="0.25">
      <c r="A90" s="3" t="s">
        <v>354</v>
      </c>
      <c r="B90" s="3" t="s">
        <v>355</v>
      </c>
      <c r="C90" s="3"/>
      <c r="D90" s="3" t="s">
        <v>356</v>
      </c>
      <c r="E90" s="3"/>
      <c r="F90" s="3" t="s">
        <v>10</v>
      </c>
      <c r="G90" s="3" t="s">
        <v>25</v>
      </c>
      <c r="H90" s="3" t="s">
        <v>911</v>
      </c>
      <c r="I90" s="3" t="s">
        <v>912</v>
      </c>
      <c r="J90" s="3" t="s">
        <v>916</v>
      </c>
      <c r="K90" s="3" t="s">
        <v>914</v>
      </c>
      <c r="L90" s="3" t="s">
        <v>939</v>
      </c>
      <c r="N90" s="6" t="b">
        <f>IF(B90&lt;&gt;"",TRUE,FALSE)</f>
        <v>1</v>
      </c>
      <c r="O90" s="18" t="b">
        <f>IF(E90&lt;&gt;"",TRUE,FALSE)</f>
        <v>0</v>
      </c>
      <c r="P90" s="18" t="b">
        <f>AND(N90:O90)</f>
        <v>0</v>
      </c>
    </row>
    <row r="91" spans="1:16" x14ac:dyDescent="0.25">
      <c r="A91" s="17" t="s">
        <v>357</v>
      </c>
      <c r="B91" s="17" t="s">
        <v>358</v>
      </c>
      <c r="C91" s="17" t="s">
        <v>359</v>
      </c>
      <c r="D91" s="17" t="s">
        <v>360</v>
      </c>
      <c r="E91" s="17" t="s">
        <v>361</v>
      </c>
      <c r="F91" s="17" t="s">
        <v>10</v>
      </c>
      <c r="G91" s="17" t="s">
        <v>362</v>
      </c>
      <c r="H91" s="17" t="s">
        <v>919</v>
      </c>
      <c r="I91" s="17" t="s">
        <v>920</v>
      </c>
      <c r="J91" s="17"/>
      <c r="K91" s="17"/>
      <c r="L91" s="17"/>
    </row>
    <row r="92" spans="1:16" x14ac:dyDescent="0.25">
      <c r="A92" s="17" t="s">
        <v>363</v>
      </c>
      <c r="B92" s="17" t="s">
        <v>358</v>
      </c>
      <c r="C92" s="17" t="s">
        <v>364</v>
      </c>
      <c r="D92" s="17" t="s">
        <v>365</v>
      </c>
      <c r="E92" s="17" t="s">
        <v>366</v>
      </c>
      <c r="F92" s="17" t="s">
        <v>10</v>
      </c>
      <c r="G92" s="17" t="s">
        <v>367</v>
      </c>
      <c r="H92" s="17" t="s">
        <v>919</v>
      </c>
      <c r="I92" s="17" t="s">
        <v>920</v>
      </c>
      <c r="J92" s="17"/>
      <c r="K92" s="17"/>
      <c r="L92" s="17"/>
    </row>
    <row r="93" spans="1:16" ht="30" x14ac:dyDescent="0.25">
      <c r="A93" s="17" t="s">
        <v>368</v>
      </c>
      <c r="B93" s="17"/>
      <c r="C93" s="17"/>
      <c r="D93" s="17" t="s">
        <v>369</v>
      </c>
      <c r="E93" s="17" t="s">
        <v>370</v>
      </c>
      <c r="F93" s="17" t="s">
        <v>10</v>
      </c>
      <c r="G93" s="17" t="s">
        <v>371</v>
      </c>
      <c r="H93" s="17" t="s">
        <v>911</v>
      </c>
      <c r="I93" s="17" t="s">
        <v>912</v>
      </c>
      <c r="J93" s="17" t="s">
        <v>916</v>
      </c>
      <c r="K93" s="17" t="s">
        <v>914</v>
      </c>
      <c r="L93" s="14" t="s">
        <v>940</v>
      </c>
      <c r="N93" s="18" t="b">
        <f t="shared" ref="N93:N94" si="24">IF(B93&lt;&gt;"",TRUE,FALSE)</f>
        <v>0</v>
      </c>
      <c r="O93" s="18" t="b">
        <f t="shared" ref="O93:O94" si="25">IF(E93&lt;&gt;"",TRUE,FALSE)</f>
        <v>1</v>
      </c>
      <c r="P93" s="18" t="b">
        <f t="shared" ref="P93:P94" si="26">AND(N93:O93)</f>
        <v>0</v>
      </c>
    </row>
    <row r="94" spans="1:16" ht="30" x14ac:dyDescent="0.25">
      <c r="A94" s="17" t="s">
        <v>372</v>
      </c>
      <c r="B94" s="17"/>
      <c r="C94" s="17"/>
      <c r="D94" s="17" t="s">
        <v>369</v>
      </c>
      <c r="E94" s="17" t="s">
        <v>370</v>
      </c>
      <c r="F94" s="17" t="s">
        <v>10</v>
      </c>
      <c r="G94" s="17" t="s">
        <v>373</v>
      </c>
      <c r="H94" s="17" t="s">
        <v>911</v>
      </c>
      <c r="I94" s="17" t="s">
        <v>912</v>
      </c>
      <c r="J94" s="17" t="s">
        <v>916</v>
      </c>
      <c r="K94" s="17" t="s">
        <v>914</v>
      </c>
      <c r="L94" s="14" t="s">
        <v>940</v>
      </c>
      <c r="N94" s="18" t="b">
        <f t="shared" si="24"/>
        <v>0</v>
      </c>
      <c r="O94" s="18" t="b">
        <f t="shared" si="25"/>
        <v>1</v>
      </c>
      <c r="P94" s="18" t="b">
        <f t="shared" si="26"/>
        <v>0</v>
      </c>
    </row>
    <row r="95" spans="1:16" x14ac:dyDescent="0.25">
      <c r="A95" s="17" t="s">
        <v>374</v>
      </c>
      <c r="B95" s="17" t="s">
        <v>375</v>
      </c>
      <c r="C95" s="17"/>
      <c r="D95" s="17" t="s">
        <v>376</v>
      </c>
      <c r="E95" s="17"/>
      <c r="F95" s="17" t="s">
        <v>10</v>
      </c>
      <c r="G95" s="17" t="s">
        <v>377</v>
      </c>
      <c r="H95" s="17" t="s">
        <v>941</v>
      </c>
      <c r="I95" s="17" t="s">
        <v>942</v>
      </c>
      <c r="J95" s="17"/>
      <c r="K95" s="17"/>
      <c r="L95" s="17" t="s">
        <v>943</v>
      </c>
      <c r="M95" s="17" t="s">
        <v>1075</v>
      </c>
    </row>
    <row r="96" spans="1:16" x14ac:dyDescent="0.25">
      <c r="A96" s="17" t="s">
        <v>378</v>
      </c>
      <c r="B96" s="17" t="s">
        <v>379</v>
      </c>
      <c r="C96" s="17" t="s">
        <v>380</v>
      </c>
      <c r="D96" s="17" t="s">
        <v>381</v>
      </c>
      <c r="E96" s="17"/>
      <c r="F96" s="17" t="s">
        <v>24</v>
      </c>
      <c r="G96" s="17" t="s">
        <v>382</v>
      </c>
      <c r="H96" s="17" t="s">
        <v>919</v>
      </c>
      <c r="I96" s="17" t="s">
        <v>920</v>
      </c>
      <c r="J96" s="17"/>
      <c r="K96" s="17"/>
      <c r="L96" s="17"/>
    </row>
    <row r="97" spans="1:16" x14ac:dyDescent="0.25">
      <c r="A97" s="17" t="s">
        <v>383</v>
      </c>
      <c r="B97" s="17"/>
      <c r="C97" s="17" t="s">
        <v>384</v>
      </c>
      <c r="D97" s="17" t="s">
        <v>385</v>
      </c>
      <c r="E97" s="17" t="s">
        <v>386</v>
      </c>
      <c r="F97" s="17" t="s">
        <v>10</v>
      </c>
      <c r="G97" s="17" t="s">
        <v>25</v>
      </c>
      <c r="H97" s="17" t="s">
        <v>919</v>
      </c>
      <c r="I97" s="17" t="s">
        <v>920</v>
      </c>
      <c r="J97" s="17"/>
      <c r="K97" s="17"/>
      <c r="L97" s="17"/>
    </row>
    <row r="98" spans="1:16" x14ac:dyDescent="0.25">
      <c r="A98" s="17" t="s">
        <v>387</v>
      </c>
      <c r="B98" s="17" t="s">
        <v>388</v>
      </c>
      <c r="C98" s="17"/>
      <c r="D98" s="17" t="s">
        <v>389</v>
      </c>
      <c r="E98" s="17"/>
      <c r="F98" s="17" t="s">
        <v>10</v>
      </c>
      <c r="G98" s="17" t="s">
        <v>390</v>
      </c>
      <c r="H98" s="17" t="s">
        <v>911</v>
      </c>
      <c r="I98" s="17" t="s">
        <v>912</v>
      </c>
      <c r="J98" s="17" t="s">
        <v>916</v>
      </c>
      <c r="K98" s="17" t="s">
        <v>914</v>
      </c>
      <c r="L98" s="17" t="s">
        <v>944</v>
      </c>
      <c r="N98" s="18" t="b">
        <f>IF(B98&lt;&gt;"",TRUE,FALSE)</f>
        <v>1</v>
      </c>
      <c r="O98" s="18" t="b">
        <f>IF(E98&lt;&gt;"",TRUE,FALSE)</f>
        <v>0</v>
      </c>
      <c r="P98" s="18" t="b">
        <f>AND(N98:O98)</f>
        <v>0</v>
      </c>
    </row>
    <row r="99" spans="1:16" x14ac:dyDescent="0.25">
      <c r="A99" s="17" t="s">
        <v>391</v>
      </c>
      <c r="B99" s="17"/>
      <c r="C99" s="17"/>
      <c r="D99" s="17" t="s">
        <v>392</v>
      </c>
      <c r="E99" s="17" t="s">
        <v>393</v>
      </c>
      <c r="F99" s="17" t="s">
        <v>10</v>
      </c>
      <c r="G99" s="17" t="s">
        <v>394</v>
      </c>
      <c r="H99" s="17" t="s">
        <v>919</v>
      </c>
      <c r="I99" s="17" t="s">
        <v>931</v>
      </c>
      <c r="J99" s="17"/>
      <c r="K99" s="17"/>
      <c r="L99" s="17" t="s">
        <v>970</v>
      </c>
    </row>
    <row r="100" spans="1:16" x14ac:dyDescent="0.25">
      <c r="A100" s="17" t="s">
        <v>395</v>
      </c>
      <c r="B100" s="17"/>
      <c r="C100" s="17"/>
      <c r="D100" s="17" t="s">
        <v>396</v>
      </c>
      <c r="E100" s="17" t="s">
        <v>397</v>
      </c>
      <c r="F100" s="17" t="s">
        <v>10</v>
      </c>
      <c r="G100" s="17" t="s">
        <v>394</v>
      </c>
      <c r="H100" s="17" t="s">
        <v>919</v>
      </c>
      <c r="I100" s="17" t="s">
        <v>931</v>
      </c>
      <c r="J100" s="17"/>
      <c r="K100" s="17"/>
      <c r="L100" s="17" t="s">
        <v>970</v>
      </c>
    </row>
    <row r="101" spans="1:16" x14ac:dyDescent="0.25">
      <c r="A101" s="17" t="s">
        <v>398</v>
      </c>
      <c r="B101" s="17" t="s">
        <v>399</v>
      </c>
      <c r="C101" s="17"/>
      <c r="D101" s="17"/>
      <c r="E101" s="17"/>
      <c r="F101" s="17" t="s">
        <v>24</v>
      </c>
      <c r="G101" s="17" t="s">
        <v>25</v>
      </c>
      <c r="H101" s="17" t="s">
        <v>1050</v>
      </c>
      <c r="I101" s="17"/>
      <c r="J101" s="17"/>
      <c r="K101" s="17"/>
      <c r="L101" s="17" t="s">
        <v>978</v>
      </c>
    </row>
    <row r="102" spans="1:16" x14ac:dyDescent="0.25">
      <c r="A102" s="17" t="s">
        <v>400</v>
      </c>
      <c r="B102" s="17" t="s">
        <v>401</v>
      </c>
      <c r="C102" s="17" t="s">
        <v>402</v>
      </c>
      <c r="D102" s="17" t="s">
        <v>403</v>
      </c>
      <c r="E102" s="17"/>
      <c r="F102" s="17" t="s">
        <v>24</v>
      </c>
      <c r="G102" s="17" t="s">
        <v>997</v>
      </c>
      <c r="H102" s="17" t="s">
        <v>919</v>
      </c>
      <c r="I102" s="17" t="s">
        <v>920</v>
      </c>
      <c r="J102" s="17"/>
      <c r="K102" s="17"/>
      <c r="L102" s="17"/>
    </row>
    <row r="103" spans="1:16" x14ac:dyDescent="0.25">
      <c r="A103" s="17" t="s">
        <v>404</v>
      </c>
      <c r="B103" s="17" t="s">
        <v>405</v>
      </c>
      <c r="C103" s="17" t="s">
        <v>406</v>
      </c>
      <c r="D103" s="17" t="s">
        <v>407</v>
      </c>
      <c r="E103" s="17"/>
      <c r="F103" s="17" t="s">
        <v>24</v>
      </c>
      <c r="G103" s="17" t="s">
        <v>408</v>
      </c>
      <c r="H103" s="17" t="s">
        <v>919</v>
      </c>
      <c r="I103" s="17" t="s">
        <v>920</v>
      </c>
      <c r="J103" s="17"/>
      <c r="K103" s="17"/>
      <c r="L103" s="17"/>
    </row>
    <row r="104" spans="1:16" x14ac:dyDescent="0.25">
      <c r="A104" s="17" t="s">
        <v>409</v>
      </c>
      <c r="B104" s="17" t="s">
        <v>410</v>
      </c>
      <c r="C104" s="17" t="s">
        <v>411</v>
      </c>
      <c r="D104" s="17" t="s">
        <v>412</v>
      </c>
      <c r="E104" s="17"/>
      <c r="F104" s="17" t="s">
        <v>24</v>
      </c>
      <c r="G104" s="17" t="s">
        <v>74</v>
      </c>
      <c r="H104" s="17" t="s">
        <v>919</v>
      </c>
      <c r="I104" s="17" t="s">
        <v>920</v>
      </c>
      <c r="J104" s="17"/>
      <c r="K104" s="17"/>
      <c r="L104" s="17"/>
    </row>
    <row r="105" spans="1:16" x14ac:dyDescent="0.25">
      <c r="A105" s="17" t="s">
        <v>413</v>
      </c>
      <c r="B105" s="17"/>
      <c r="C105" s="17"/>
      <c r="D105" s="17" t="s">
        <v>414</v>
      </c>
      <c r="E105" s="17" t="s">
        <v>415</v>
      </c>
      <c r="F105" s="17" t="s">
        <v>10</v>
      </c>
      <c r="G105" s="17" t="s">
        <v>998</v>
      </c>
      <c r="H105" s="17" t="s">
        <v>911</v>
      </c>
      <c r="I105" s="17" t="s">
        <v>912</v>
      </c>
      <c r="J105" s="17" t="s">
        <v>913</v>
      </c>
      <c r="K105" s="17" t="s">
        <v>914</v>
      </c>
      <c r="L105" s="17"/>
      <c r="N105" s="18" t="b">
        <f t="shared" ref="N105:N110" si="27">IF(B105&lt;&gt;"",TRUE,FALSE)</f>
        <v>0</v>
      </c>
      <c r="O105" s="18" t="b">
        <f t="shared" ref="O105:O110" si="28">IF(E105&lt;&gt;"",TRUE,FALSE)</f>
        <v>1</v>
      </c>
      <c r="P105" s="18" t="b">
        <f t="shared" ref="P105:P110" si="29">AND(N105:O105)</f>
        <v>0</v>
      </c>
    </row>
    <row r="106" spans="1:16" x14ac:dyDescent="0.25">
      <c r="A106" s="17" t="s">
        <v>416</v>
      </c>
      <c r="B106" s="17"/>
      <c r="C106" s="17"/>
      <c r="D106" s="17" t="s">
        <v>417</v>
      </c>
      <c r="E106" s="17" t="s">
        <v>418</v>
      </c>
      <c r="F106" s="17" t="s">
        <v>10</v>
      </c>
      <c r="G106" s="17" t="s">
        <v>999</v>
      </c>
      <c r="H106" s="17" t="s">
        <v>911</v>
      </c>
      <c r="I106" s="17" t="s">
        <v>912</v>
      </c>
      <c r="J106" s="17" t="s">
        <v>913</v>
      </c>
      <c r="K106" s="17" t="s">
        <v>914</v>
      </c>
      <c r="L106" s="17"/>
      <c r="N106" s="18" t="b">
        <f t="shared" si="27"/>
        <v>0</v>
      </c>
      <c r="O106" s="18" t="b">
        <f t="shared" si="28"/>
        <v>1</v>
      </c>
      <c r="P106" s="18" t="b">
        <f t="shared" si="29"/>
        <v>0</v>
      </c>
    </row>
    <row r="107" spans="1:16" x14ac:dyDescent="0.25">
      <c r="A107" s="17" t="s">
        <v>419</v>
      </c>
      <c r="B107" s="17"/>
      <c r="C107" s="17"/>
      <c r="D107" s="17" t="s">
        <v>420</v>
      </c>
      <c r="E107" s="17" t="s">
        <v>421</v>
      </c>
      <c r="F107" s="17" t="s">
        <v>10</v>
      </c>
      <c r="G107" s="17" t="s">
        <v>422</v>
      </c>
      <c r="H107" s="17" t="s">
        <v>911</v>
      </c>
      <c r="I107" s="17" t="s">
        <v>912</v>
      </c>
      <c r="J107" s="17" t="s">
        <v>913</v>
      </c>
      <c r="K107" s="17" t="s">
        <v>914</v>
      </c>
      <c r="L107" s="17"/>
      <c r="N107" s="18" t="b">
        <f t="shared" si="27"/>
        <v>0</v>
      </c>
      <c r="O107" s="18" t="b">
        <f t="shared" si="28"/>
        <v>1</v>
      </c>
      <c r="P107" s="18" t="b">
        <f t="shared" si="29"/>
        <v>0</v>
      </c>
    </row>
    <row r="108" spans="1:16" x14ac:dyDescent="0.25">
      <c r="A108" s="17" t="s">
        <v>423</v>
      </c>
      <c r="B108" s="17"/>
      <c r="C108" s="17"/>
      <c r="D108" s="17" t="s">
        <v>424</v>
      </c>
      <c r="E108" s="17" t="s">
        <v>425</v>
      </c>
      <c r="F108" s="17" t="s">
        <v>10</v>
      </c>
      <c r="G108" s="17" t="s">
        <v>1000</v>
      </c>
      <c r="H108" s="17" t="s">
        <v>911</v>
      </c>
      <c r="I108" s="17" t="s">
        <v>912</v>
      </c>
      <c r="J108" s="17" t="s">
        <v>913</v>
      </c>
      <c r="K108" s="17" t="s">
        <v>914</v>
      </c>
      <c r="L108" s="17"/>
      <c r="N108" s="18" t="b">
        <f t="shared" si="27"/>
        <v>0</v>
      </c>
      <c r="O108" s="18" t="b">
        <f t="shared" si="28"/>
        <v>1</v>
      </c>
      <c r="P108" s="18" t="b">
        <f t="shared" si="29"/>
        <v>0</v>
      </c>
    </row>
    <row r="109" spans="1:16" x14ac:dyDescent="0.25">
      <c r="A109" s="17" t="s">
        <v>426</v>
      </c>
      <c r="B109" s="17"/>
      <c r="C109" s="17"/>
      <c r="D109" s="17" t="s">
        <v>427</v>
      </c>
      <c r="E109" s="17" t="s">
        <v>428</v>
      </c>
      <c r="F109" s="17" t="s">
        <v>10</v>
      </c>
      <c r="G109" s="17" t="s">
        <v>1001</v>
      </c>
      <c r="H109" s="17" t="s">
        <v>911</v>
      </c>
      <c r="I109" s="17" t="s">
        <v>912</v>
      </c>
      <c r="J109" s="17" t="s">
        <v>913</v>
      </c>
      <c r="K109" s="17" t="s">
        <v>914</v>
      </c>
      <c r="L109" s="17"/>
      <c r="N109" s="18" t="b">
        <f t="shared" si="27"/>
        <v>0</v>
      </c>
      <c r="O109" s="18" t="b">
        <f t="shared" si="28"/>
        <v>1</v>
      </c>
      <c r="P109" s="18" t="b">
        <f t="shared" si="29"/>
        <v>0</v>
      </c>
    </row>
    <row r="110" spans="1:16" x14ac:dyDescent="0.25">
      <c r="A110" s="17" t="s">
        <v>429</v>
      </c>
      <c r="B110" s="17"/>
      <c r="C110" s="17"/>
      <c r="D110" s="17" t="s">
        <v>430</v>
      </c>
      <c r="E110" s="17" t="s">
        <v>431</v>
      </c>
      <c r="F110" s="17" t="s">
        <v>10</v>
      </c>
      <c r="G110" s="17" t="s">
        <v>1002</v>
      </c>
      <c r="H110" s="17" t="s">
        <v>911</v>
      </c>
      <c r="I110" s="17" t="s">
        <v>912</v>
      </c>
      <c r="J110" s="17" t="s">
        <v>913</v>
      </c>
      <c r="K110" s="17" t="s">
        <v>914</v>
      </c>
      <c r="L110" s="17"/>
      <c r="N110" s="18" t="b">
        <f t="shared" si="27"/>
        <v>0</v>
      </c>
      <c r="O110" s="18" t="b">
        <f t="shared" si="28"/>
        <v>1</v>
      </c>
      <c r="P110" s="18" t="b">
        <f t="shared" si="29"/>
        <v>0</v>
      </c>
    </row>
    <row r="111" spans="1:16" s="1" customFormat="1" x14ac:dyDescent="0.25">
      <c r="A111" s="15" t="s">
        <v>432</v>
      </c>
      <c r="B111" s="15"/>
      <c r="C111" s="15"/>
      <c r="D111" s="15" t="s">
        <v>433</v>
      </c>
      <c r="E111" s="15" t="s">
        <v>434</v>
      </c>
      <c r="F111" s="15" t="s">
        <v>10</v>
      </c>
      <c r="G111" s="17" t="s">
        <v>74</v>
      </c>
      <c r="H111" s="15" t="s">
        <v>919</v>
      </c>
      <c r="I111" s="15" t="s">
        <v>925</v>
      </c>
      <c r="J111" s="15"/>
      <c r="K111" s="15"/>
      <c r="L111" s="15"/>
    </row>
    <row r="112" spans="1:16" x14ac:dyDescent="0.25">
      <c r="A112" s="17" t="s">
        <v>435</v>
      </c>
      <c r="B112" s="17"/>
      <c r="C112" s="17"/>
      <c r="D112" s="17" t="s">
        <v>436</v>
      </c>
      <c r="E112" s="17" t="s">
        <v>437</v>
      </c>
      <c r="F112" s="17" t="s">
        <v>10</v>
      </c>
      <c r="G112" s="17" t="s">
        <v>438</v>
      </c>
      <c r="H112" s="17" t="s">
        <v>911</v>
      </c>
      <c r="I112" s="17" t="s">
        <v>912</v>
      </c>
      <c r="J112" s="17" t="s">
        <v>913</v>
      </c>
      <c r="K112" s="17" t="s">
        <v>914</v>
      </c>
      <c r="L112" s="17"/>
      <c r="N112" s="18" t="b">
        <f t="shared" ref="N112:N114" si="30">IF(B112&lt;&gt;"",TRUE,FALSE)</f>
        <v>0</v>
      </c>
      <c r="O112" s="18" t="b">
        <f t="shared" ref="O112:O117" si="31">IF(E112&lt;&gt;"",TRUE,FALSE)</f>
        <v>1</v>
      </c>
      <c r="P112" s="18" t="b">
        <f t="shared" ref="P112:P117" si="32">AND(N112:O112)</f>
        <v>0</v>
      </c>
    </row>
    <row r="113" spans="1:16" x14ac:dyDescent="0.25">
      <c r="A113" s="17" t="s">
        <v>439</v>
      </c>
      <c r="B113" s="17"/>
      <c r="C113" s="17"/>
      <c r="D113" s="17" t="s">
        <v>440</v>
      </c>
      <c r="E113" s="17" t="s">
        <v>441</v>
      </c>
      <c r="F113" s="17" t="s">
        <v>10</v>
      </c>
      <c r="G113" s="17" t="s">
        <v>1003</v>
      </c>
      <c r="H113" s="17" t="s">
        <v>911</v>
      </c>
      <c r="I113" s="17" t="s">
        <v>912</v>
      </c>
      <c r="J113" s="17" t="s">
        <v>913</v>
      </c>
      <c r="K113" s="17" t="s">
        <v>914</v>
      </c>
      <c r="L113" s="17"/>
      <c r="N113" s="18" t="b">
        <f t="shared" si="30"/>
        <v>0</v>
      </c>
      <c r="O113" s="18" t="b">
        <f t="shared" si="31"/>
        <v>1</v>
      </c>
      <c r="P113" s="18" t="b">
        <f t="shared" si="32"/>
        <v>0</v>
      </c>
    </row>
    <row r="114" spans="1:16" x14ac:dyDescent="0.25">
      <c r="A114" s="17" t="s">
        <v>442</v>
      </c>
      <c r="B114" s="17"/>
      <c r="C114" s="17"/>
      <c r="D114" s="17" t="s">
        <v>443</v>
      </c>
      <c r="E114" s="17" t="s">
        <v>444</v>
      </c>
      <c r="F114" s="17" t="s">
        <v>10</v>
      </c>
      <c r="G114" s="17" t="s">
        <v>1004</v>
      </c>
      <c r="H114" s="17" t="s">
        <v>911</v>
      </c>
      <c r="I114" s="17" t="s">
        <v>912</v>
      </c>
      <c r="J114" s="17" t="s">
        <v>913</v>
      </c>
      <c r="K114" s="17" t="s">
        <v>914</v>
      </c>
      <c r="L114" s="17"/>
      <c r="N114" s="18" t="b">
        <f t="shared" si="30"/>
        <v>0</v>
      </c>
      <c r="O114" s="18" t="b">
        <f t="shared" si="31"/>
        <v>1</v>
      </c>
      <c r="P114" s="18" t="b">
        <f t="shared" si="32"/>
        <v>0</v>
      </c>
    </row>
    <row r="115" spans="1:16" x14ac:dyDescent="0.25">
      <c r="A115" s="17" t="s">
        <v>445</v>
      </c>
      <c r="B115" s="17"/>
      <c r="C115" s="17"/>
      <c r="D115" s="17" t="s">
        <v>446</v>
      </c>
      <c r="E115" s="17" t="s">
        <v>447</v>
      </c>
      <c r="F115" s="17" t="s">
        <v>10</v>
      </c>
      <c r="G115" s="17" t="s">
        <v>448</v>
      </c>
      <c r="H115" s="17" t="s">
        <v>911</v>
      </c>
      <c r="I115" s="17" t="s">
        <v>912</v>
      </c>
      <c r="J115" s="17" t="s">
        <v>913</v>
      </c>
      <c r="K115" s="17" t="s">
        <v>914</v>
      </c>
      <c r="L115" s="17"/>
      <c r="N115" t="b">
        <f>IF(B115&lt;&gt;"",TRUE,FALSE)</f>
        <v>0</v>
      </c>
      <c r="O115" s="18" t="b">
        <f t="shared" si="31"/>
        <v>1</v>
      </c>
      <c r="P115" s="18" t="b">
        <f t="shared" si="32"/>
        <v>0</v>
      </c>
    </row>
    <row r="116" spans="1:16" x14ac:dyDescent="0.25">
      <c r="A116" s="17" t="s">
        <v>449</v>
      </c>
      <c r="B116" s="17"/>
      <c r="C116" s="17"/>
      <c r="D116" s="17" t="s">
        <v>450</v>
      </c>
      <c r="E116" s="17" t="s">
        <v>451</v>
      </c>
      <c r="F116" s="17" t="s">
        <v>10</v>
      </c>
      <c r="G116" s="17" t="s">
        <v>1005</v>
      </c>
      <c r="H116" s="17" t="s">
        <v>911</v>
      </c>
      <c r="I116" s="17" t="s">
        <v>912</v>
      </c>
      <c r="J116" s="17" t="s">
        <v>913</v>
      </c>
      <c r="K116" s="17" t="s">
        <v>914</v>
      </c>
      <c r="L116" s="17"/>
      <c r="N116" s="18" t="b">
        <f t="shared" ref="N116:N117" si="33">IF(B116&lt;&gt;"",TRUE,FALSE)</f>
        <v>0</v>
      </c>
      <c r="O116" s="18" t="b">
        <f t="shared" si="31"/>
        <v>1</v>
      </c>
      <c r="P116" s="18" t="b">
        <f t="shared" si="32"/>
        <v>0</v>
      </c>
    </row>
    <row r="117" spans="1:16" x14ac:dyDescent="0.25">
      <c r="A117" s="17" t="s">
        <v>452</v>
      </c>
      <c r="B117" s="17"/>
      <c r="C117" s="17"/>
      <c r="D117" s="17" t="s">
        <v>453</v>
      </c>
      <c r="E117" s="17" t="s">
        <v>454</v>
      </c>
      <c r="F117" s="17" t="s">
        <v>10</v>
      </c>
      <c r="G117" s="17" t="s">
        <v>1006</v>
      </c>
      <c r="H117" s="17" t="s">
        <v>911</v>
      </c>
      <c r="I117" s="17" t="s">
        <v>912</v>
      </c>
      <c r="J117" s="17" t="s">
        <v>913</v>
      </c>
      <c r="K117" s="17" t="s">
        <v>914</v>
      </c>
      <c r="L117" s="17"/>
      <c r="N117" s="18" t="b">
        <f t="shared" si="33"/>
        <v>0</v>
      </c>
      <c r="O117" s="18" t="b">
        <f t="shared" si="31"/>
        <v>1</v>
      </c>
      <c r="P117" s="18" t="b">
        <f t="shared" si="32"/>
        <v>0</v>
      </c>
    </row>
    <row r="118" spans="1:16" s="1" customFormat="1" x14ac:dyDescent="0.25">
      <c r="A118" s="15" t="s">
        <v>455</v>
      </c>
      <c r="B118" s="15"/>
      <c r="C118" s="15"/>
      <c r="D118" s="15" t="s">
        <v>456</v>
      </c>
      <c r="E118" s="15" t="s">
        <v>457</v>
      </c>
      <c r="F118" s="15" t="s">
        <v>10</v>
      </c>
      <c r="G118" s="17" t="s">
        <v>74</v>
      </c>
      <c r="H118" s="15" t="s">
        <v>919</v>
      </c>
      <c r="I118" s="15" t="s">
        <v>925</v>
      </c>
      <c r="J118" s="15"/>
      <c r="K118" s="15"/>
      <c r="L118" s="15"/>
    </row>
    <row r="119" spans="1:16" x14ac:dyDescent="0.25">
      <c r="A119" s="17" t="s">
        <v>458</v>
      </c>
      <c r="B119" s="17"/>
      <c r="C119" s="17"/>
      <c r="D119" s="17" t="s">
        <v>459</v>
      </c>
      <c r="E119" s="17" t="s">
        <v>460</v>
      </c>
      <c r="F119" s="17" t="s">
        <v>10</v>
      </c>
      <c r="G119" s="17" t="s">
        <v>1007</v>
      </c>
      <c r="H119" s="17" t="s">
        <v>911</v>
      </c>
      <c r="I119" s="17" t="s">
        <v>912</v>
      </c>
      <c r="J119" s="17" t="s">
        <v>913</v>
      </c>
      <c r="K119" s="17" t="s">
        <v>914</v>
      </c>
      <c r="L119" s="17"/>
      <c r="N119" s="18" t="b">
        <f>IF(B119&lt;&gt;"",TRUE,FALSE)</f>
        <v>0</v>
      </c>
      <c r="O119" s="18" t="b">
        <f>IF(E119&lt;&gt;"",TRUE,FALSE)</f>
        <v>1</v>
      </c>
      <c r="P119" s="18" t="b">
        <f>AND(N119:O119)</f>
        <v>0</v>
      </c>
    </row>
    <row r="120" spans="1:16" x14ac:dyDescent="0.25">
      <c r="A120" s="17" t="s">
        <v>461</v>
      </c>
      <c r="B120" s="17" t="s">
        <v>462</v>
      </c>
      <c r="C120" s="17" t="s">
        <v>463</v>
      </c>
      <c r="D120" s="17" t="s">
        <v>464</v>
      </c>
      <c r="E120" s="17" t="s">
        <v>465</v>
      </c>
      <c r="F120" s="17" t="s">
        <v>10</v>
      </c>
      <c r="G120" s="17" t="s">
        <v>74</v>
      </c>
      <c r="H120" s="17" t="s">
        <v>919</v>
      </c>
      <c r="I120" s="17" t="s">
        <v>920</v>
      </c>
      <c r="J120" s="17"/>
      <c r="K120" s="17"/>
      <c r="L120" s="17"/>
    </row>
    <row r="121" spans="1:16" x14ac:dyDescent="0.25">
      <c r="A121" s="17" t="s">
        <v>466</v>
      </c>
      <c r="B121" s="17"/>
      <c r="C121" s="17" t="s">
        <v>467</v>
      </c>
      <c r="D121" s="17" t="s">
        <v>468</v>
      </c>
      <c r="E121" s="17" t="s">
        <v>469</v>
      </c>
      <c r="F121" s="17" t="s">
        <v>10</v>
      </c>
      <c r="G121" s="17" t="s">
        <v>470</v>
      </c>
      <c r="H121" s="17" t="s">
        <v>919</v>
      </c>
      <c r="I121" s="17" t="s">
        <v>920</v>
      </c>
      <c r="J121" s="17"/>
      <c r="K121" s="17"/>
      <c r="L121" s="17"/>
    </row>
    <row r="122" spans="1:16" x14ac:dyDescent="0.25">
      <c r="A122" s="17" t="s">
        <v>471</v>
      </c>
      <c r="B122" s="17"/>
      <c r="C122" s="17" t="s">
        <v>467</v>
      </c>
      <c r="D122" s="17" t="s">
        <v>468</v>
      </c>
      <c r="E122" s="17" t="s">
        <v>469</v>
      </c>
      <c r="F122" s="17" t="s">
        <v>10</v>
      </c>
      <c r="G122" s="17" t="s">
        <v>472</v>
      </c>
      <c r="H122" s="17" t="s">
        <v>919</v>
      </c>
      <c r="I122" s="17" t="s">
        <v>920</v>
      </c>
      <c r="J122" s="17"/>
      <c r="K122" s="17"/>
      <c r="L122" s="17"/>
    </row>
    <row r="123" spans="1:16" x14ac:dyDescent="0.25">
      <c r="A123" s="17" t="s">
        <v>473</v>
      </c>
      <c r="B123" s="17" t="s">
        <v>474</v>
      </c>
      <c r="C123" s="17"/>
      <c r="D123" s="17" t="s">
        <v>475</v>
      </c>
      <c r="E123" s="17" t="s">
        <v>476</v>
      </c>
      <c r="F123" s="17" t="s">
        <v>10</v>
      </c>
      <c r="G123" s="17" t="s">
        <v>477</v>
      </c>
      <c r="H123" s="17" t="s">
        <v>919</v>
      </c>
      <c r="I123" s="17" t="s">
        <v>935</v>
      </c>
      <c r="J123" s="17"/>
      <c r="K123" s="17"/>
      <c r="L123" s="17"/>
    </row>
    <row r="124" spans="1:16" ht="45" x14ac:dyDescent="0.25">
      <c r="A124" s="17" t="s">
        <v>478</v>
      </c>
      <c r="B124" s="17"/>
      <c r="C124" s="17"/>
      <c r="D124" s="17" t="s">
        <v>479</v>
      </c>
      <c r="E124" s="17" t="s">
        <v>480</v>
      </c>
      <c r="F124" s="17" t="s">
        <v>24</v>
      </c>
      <c r="G124" s="17" t="s">
        <v>481</v>
      </c>
      <c r="H124" s="17" t="s">
        <v>911</v>
      </c>
      <c r="I124" s="17" t="s">
        <v>921</v>
      </c>
      <c r="J124" s="17"/>
      <c r="K124" s="17" t="s">
        <v>914</v>
      </c>
      <c r="L124" s="14" t="s">
        <v>945</v>
      </c>
      <c r="N124" s="18" t="b">
        <f>IF(B124&lt;&gt;"",TRUE,FALSE)</f>
        <v>0</v>
      </c>
      <c r="O124" s="18" t="b">
        <f>IF(E124&lt;&gt;"",TRUE,FALSE)</f>
        <v>1</v>
      </c>
      <c r="P124" s="18" t="b">
        <f>AND(N124:O124)</f>
        <v>0</v>
      </c>
    </row>
    <row r="125" spans="1:16" x14ac:dyDescent="0.25">
      <c r="A125" s="17" t="s">
        <v>482</v>
      </c>
      <c r="B125" s="17" t="s">
        <v>483</v>
      </c>
      <c r="C125" s="17" t="s">
        <v>484</v>
      </c>
      <c r="D125" s="17" t="s">
        <v>485</v>
      </c>
      <c r="E125" s="17" t="s">
        <v>486</v>
      </c>
      <c r="F125" s="17" t="s">
        <v>10</v>
      </c>
      <c r="G125" s="17" t="s">
        <v>1008</v>
      </c>
      <c r="H125" s="17" t="s">
        <v>919</v>
      </c>
      <c r="I125" s="17" t="s">
        <v>920</v>
      </c>
      <c r="J125" s="17"/>
      <c r="K125" s="17"/>
      <c r="L125" s="17"/>
    </row>
    <row r="126" spans="1:16" x14ac:dyDescent="0.25">
      <c r="A126" s="17" t="s">
        <v>487</v>
      </c>
      <c r="B126" s="17" t="s">
        <v>488</v>
      </c>
      <c r="C126" s="17"/>
      <c r="D126" s="17" t="s">
        <v>489</v>
      </c>
      <c r="E126" s="17"/>
      <c r="F126" s="17" t="s">
        <v>10</v>
      </c>
      <c r="G126" s="17" t="s">
        <v>490</v>
      </c>
      <c r="H126" s="17" t="s">
        <v>911</v>
      </c>
      <c r="I126" s="17" t="s">
        <v>912</v>
      </c>
      <c r="J126" s="17" t="s">
        <v>916</v>
      </c>
      <c r="K126" s="17" t="s">
        <v>914</v>
      </c>
      <c r="L126" s="17" t="s">
        <v>946</v>
      </c>
      <c r="N126" s="18" t="b">
        <f t="shared" ref="N126:N127" si="34">IF(B126&lt;&gt;"",TRUE,FALSE)</f>
        <v>1</v>
      </c>
      <c r="O126" s="18" t="b">
        <f t="shared" ref="O126:O127" si="35">IF(E126&lt;&gt;"",TRUE,FALSE)</f>
        <v>0</v>
      </c>
      <c r="P126" s="18" t="b">
        <f t="shared" ref="P126:P127" si="36">AND(N126:O126)</f>
        <v>0</v>
      </c>
    </row>
    <row r="127" spans="1:16" s="38" customFormat="1" ht="30" x14ac:dyDescent="0.25">
      <c r="A127" s="40" t="s">
        <v>491</v>
      </c>
      <c r="B127" s="40" t="s">
        <v>492</v>
      </c>
      <c r="C127" s="40"/>
      <c r="D127" s="40" t="s">
        <v>493</v>
      </c>
      <c r="E127" s="40"/>
      <c r="F127" s="40" t="s">
        <v>24</v>
      </c>
      <c r="G127" s="40" t="s">
        <v>494</v>
      </c>
      <c r="H127" s="40" t="s">
        <v>911</v>
      </c>
      <c r="I127" s="40" t="s">
        <v>921</v>
      </c>
      <c r="J127" s="40"/>
      <c r="K127" s="40"/>
      <c r="L127" s="39" t="s">
        <v>1067</v>
      </c>
      <c r="N127" s="18" t="b">
        <f t="shared" si="34"/>
        <v>1</v>
      </c>
      <c r="O127" s="18" t="b">
        <f t="shared" si="35"/>
        <v>0</v>
      </c>
      <c r="P127" s="18" t="b">
        <f t="shared" si="36"/>
        <v>0</v>
      </c>
    </row>
    <row r="128" spans="1:16" x14ac:dyDescent="0.25">
      <c r="A128" s="17" t="s">
        <v>495</v>
      </c>
      <c r="B128" s="17" t="s">
        <v>496</v>
      </c>
      <c r="C128" s="17" t="s">
        <v>497</v>
      </c>
      <c r="D128" s="17" t="s">
        <v>498</v>
      </c>
      <c r="E128" s="17"/>
      <c r="F128" s="17" t="s">
        <v>24</v>
      </c>
      <c r="G128" s="17" t="s">
        <v>74</v>
      </c>
      <c r="H128" s="17" t="s">
        <v>919</v>
      </c>
      <c r="I128" s="17" t="s">
        <v>920</v>
      </c>
      <c r="J128" s="17"/>
      <c r="K128" s="17"/>
      <c r="L128" s="17"/>
    </row>
    <row r="129" spans="1:12" s="1" customFormat="1" x14ac:dyDescent="0.25">
      <c r="A129" s="15" t="s">
        <v>499</v>
      </c>
      <c r="B129" s="15"/>
      <c r="C129" s="15"/>
      <c r="D129" s="15" t="s">
        <v>500</v>
      </c>
      <c r="E129" s="15" t="s">
        <v>501</v>
      </c>
      <c r="F129" s="15" t="s">
        <v>10</v>
      </c>
      <c r="G129" s="17" t="s">
        <v>502</v>
      </c>
      <c r="H129" s="15" t="s">
        <v>919</v>
      </c>
      <c r="I129" s="15" t="s">
        <v>931</v>
      </c>
      <c r="J129" s="15"/>
      <c r="K129" s="15"/>
      <c r="L129" s="15" t="s">
        <v>969</v>
      </c>
    </row>
    <row r="130" spans="1:12" s="1" customFormat="1" x14ac:dyDescent="0.25">
      <c r="A130" s="15" t="s">
        <v>503</v>
      </c>
      <c r="B130" s="15"/>
      <c r="C130" s="15"/>
      <c r="D130" s="15" t="s">
        <v>500</v>
      </c>
      <c r="E130" s="15" t="s">
        <v>501</v>
      </c>
      <c r="F130" s="15" t="s">
        <v>10</v>
      </c>
      <c r="G130" s="17" t="s">
        <v>504</v>
      </c>
      <c r="H130" s="15" t="s">
        <v>919</v>
      </c>
      <c r="I130" s="15" t="s">
        <v>931</v>
      </c>
      <c r="J130" s="15"/>
      <c r="K130" s="15"/>
      <c r="L130" s="15" t="s">
        <v>969</v>
      </c>
    </row>
    <row r="131" spans="1:12" s="1" customFormat="1" x14ac:dyDescent="0.25">
      <c r="A131" s="15" t="s">
        <v>505</v>
      </c>
      <c r="B131" s="15"/>
      <c r="C131" s="15"/>
      <c r="D131" s="15" t="s">
        <v>506</v>
      </c>
      <c r="E131" s="15" t="s">
        <v>507</v>
      </c>
      <c r="F131" s="15" t="s">
        <v>10</v>
      </c>
      <c r="G131" s="17" t="s">
        <v>508</v>
      </c>
      <c r="H131" s="15" t="s">
        <v>919</v>
      </c>
      <c r="I131" s="15" t="s">
        <v>931</v>
      </c>
      <c r="J131" s="15"/>
      <c r="K131" s="15"/>
      <c r="L131" s="15" t="s">
        <v>969</v>
      </c>
    </row>
    <row r="132" spans="1:12" s="1" customFormat="1" x14ac:dyDescent="0.25">
      <c r="A132" s="15" t="s">
        <v>509</v>
      </c>
      <c r="B132" s="15"/>
      <c r="C132" s="15"/>
      <c r="D132" s="15" t="s">
        <v>506</v>
      </c>
      <c r="E132" s="15" t="s">
        <v>507</v>
      </c>
      <c r="F132" s="15" t="s">
        <v>10</v>
      </c>
      <c r="G132" s="17" t="s">
        <v>510</v>
      </c>
      <c r="H132" s="15" t="s">
        <v>919</v>
      </c>
      <c r="I132" s="15" t="s">
        <v>931</v>
      </c>
      <c r="J132" s="15"/>
      <c r="K132" s="15"/>
      <c r="L132" s="15" t="s">
        <v>969</v>
      </c>
    </row>
    <row r="133" spans="1:12" s="1" customFormat="1" x14ac:dyDescent="0.25">
      <c r="A133" s="15" t="s">
        <v>511</v>
      </c>
      <c r="B133" s="15"/>
      <c r="C133" s="15"/>
      <c r="D133" s="15" t="s">
        <v>512</v>
      </c>
      <c r="E133" s="15" t="s">
        <v>513</v>
      </c>
      <c r="F133" s="15" t="s">
        <v>10</v>
      </c>
      <c r="G133" s="17" t="s">
        <v>514</v>
      </c>
      <c r="H133" s="15" t="s">
        <v>919</v>
      </c>
      <c r="I133" s="15" t="s">
        <v>931</v>
      </c>
      <c r="J133" s="15"/>
      <c r="K133" s="15"/>
      <c r="L133" s="15" t="s">
        <v>971</v>
      </c>
    </row>
    <row r="134" spans="1:12" s="1" customFormat="1" x14ac:dyDescent="0.25">
      <c r="A134" s="15" t="s">
        <v>515</v>
      </c>
      <c r="B134" s="15"/>
      <c r="C134" s="15"/>
      <c r="D134" s="15" t="s">
        <v>516</v>
      </c>
      <c r="E134" s="15" t="s">
        <v>517</v>
      </c>
      <c r="F134" s="15" t="s">
        <v>24</v>
      </c>
      <c r="G134" s="17" t="s">
        <v>518</v>
      </c>
      <c r="H134" s="15" t="s">
        <v>919</v>
      </c>
      <c r="I134" s="15" t="s">
        <v>931</v>
      </c>
      <c r="J134" s="15"/>
      <c r="K134" s="15"/>
      <c r="L134" s="15" t="s">
        <v>972</v>
      </c>
    </row>
    <row r="135" spans="1:12" s="1" customFormat="1" x14ac:dyDescent="0.25">
      <c r="A135" s="15" t="s">
        <v>519</v>
      </c>
      <c r="B135" s="15"/>
      <c r="C135" s="15"/>
      <c r="D135" s="15" t="s">
        <v>520</v>
      </c>
      <c r="E135" s="15" t="s">
        <v>521</v>
      </c>
      <c r="F135" s="15" t="s">
        <v>10</v>
      </c>
      <c r="G135" s="17" t="s">
        <v>518</v>
      </c>
      <c r="H135" s="15" t="s">
        <v>919</v>
      </c>
      <c r="I135" s="15" t="s">
        <v>931</v>
      </c>
      <c r="J135" s="15"/>
      <c r="K135" s="15"/>
      <c r="L135" s="15" t="s">
        <v>973</v>
      </c>
    </row>
    <row r="136" spans="1:12" s="1" customFormat="1" x14ac:dyDescent="0.25">
      <c r="A136" s="15" t="s">
        <v>522</v>
      </c>
      <c r="B136" s="15"/>
      <c r="C136" s="15"/>
      <c r="D136" s="15" t="s">
        <v>523</v>
      </c>
      <c r="E136" s="15" t="s">
        <v>524</v>
      </c>
      <c r="F136" s="15" t="s">
        <v>10</v>
      </c>
      <c r="G136" s="17" t="s">
        <v>514</v>
      </c>
      <c r="H136" s="15" t="s">
        <v>919</v>
      </c>
      <c r="I136" s="15" t="s">
        <v>931</v>
      </c>
      <c r="J136" s="15"/>
      <c r="K136" s="15"/>
      <c r="L136" s="15" t="s">
        <v>971</v>
      </c>
    </row>
    <row r="137" spans="1:12" s="1" customFormat="1" x14ac:dyDescent="0.25">
      <c r="A137" s="15" t="s">
        <v>525</v>
      </c>
      <c r="B137" s="15"/>
      <c r="C137" s="15"/>
      <c r="D137" s="15" t="s">
        <v>526</v>
      </c>
      <c r="E137" s="15" t="s">
        <v>527</v>
      </c>
      <c r="F137" s="15" t="s">
        <v>10</v>
      </c>
      <c r="G137" s="17" t="s">
        <v>528</v>
      </c>
      <c r="H137" s="15" t="s">
        <v>919</v>
      </c>
      <c r="I137" s="15" t="s">
        <v>931</v>
      </c>
      <c r="J137" s="15"/>
      <c r="K137" s="15"/>
      <c r="L137" s="15" t="s">
        <v>969</v>
      </c>
    </row>
    <row r="138" spans="1:12" s="1" customFormat="1" x14ac:dyDescent="0.25">
      <c r="A138" s="15" t="s">
        <v>529</v>
      </c>
      <c r="B138" s="15"/>
      <c r="C138" s="15"/>
      <c r="D138" s="15" t="s">
        <v>526</v>
      </c>
      <c r="E138" s="15" t="s">
        <v>527</v>
      </c>
      <c r="F138" s="15" t="s">
        <v>10</v>
      </c>
      <c r="G138" s="17" t="s">
        <v>530</v>
      </c>
      <c r="H138" s="15" t="s">
        <v>919</v>
      </c>
      <c r="I138" s="15" t="s">
        <v>931</v>
      </c>
      <c r="J138" s="15"/>
      <c r="K138" s="15"/>
      <c r="L138" s="15" t="s">
        <v>969</v>
      </c>
    </row>
    <row r="139" spans="1:12" s="1" customFormat="1" x14ac:dyDescent="0.25">
      <c r="A139" s="15" t="s">
        <v>531</v>
      </c>
      <c r="B139" s="15"/>
      <c r="C139" s="15"/>
      <c r="D139" s="15" t="s">
        <v>532</v>
      </c>
      <c r="E139" s="15" t="s">
        <v>533</v>
      </c>
      <c r="F139" s="15" t="s">
        <v>24</v>
      </c>
      <c r="G139" s="17" t="s">
        <v>1009</v>
      </c>
      <c r="H139" s="15" t="s">
        <v>919</v>
      </c>
      <c r="I139" s="15" t="s">
        <v>931</v>
      </c>
      <c r="J139" s="15"/>
      <c r="K139" s="15"/>
      <c r="L139" s="15" t="s">
        <v>969</v>
      </c>
    </row>
    <row r="140" spans="1:12" s="1" customFormat="1" x14ac:dyDescent="0.25">
      <c r="A140" s="15" t="s">
        <v>534</v>
      </c>
      <c r="B140" s="15"/>
      <c r="C140" s="15"/>
      <c r="D140" s="15" t="s">
        <v>535</v>
      </c>
      <c r="E140" s="15" t="s">
        <v>536</v>
      </c>
      <c r="F140" s="15" t="s">
        <v>10</v>
      </c>
      <c r="G140" s="17" t="s">
        <v>537</v>
      </c>
      <c r="H140" s="15" t="s">
        <v>919</v>
      </c>
      <c r="I140" s="15" t="s">
        <v>931</v>
      </c>
      <c r="J140" s="15"/>
      <c r="K140" s="15"/>
      <c r="L140" s="15" t="s">
        <v>969</v>
      </c>
    </row>
    <row r="141" spans="1:12" s="1" customFormat="1" x14ac:dyDescent="0.25">
      <c r="A141" s="15" t="s">
        <v>538</v>
      </c>
      <c r="B141" s="15"/>
      <c r="C141" s="15"/>
      <c r="D141" s="15" t="s">
        <v>535</v>
      </c>
      <c r="E141" s="15" t="s">
        <v>536</v>
      </c>
      <c r="F141" s="15" t="s">
        <v>10</v>
      </c>
      <c r="G141" s="17" t="s">
        <v>539</v>
      </c>
      <c r="H141" s="15" t="s">
        <v>919</v>
      </c>
      <c r="I141" s="15" t="s">
        <v>931</v>
      </c>
      <c r="J141" s="15"/>
      <c r="K141" s="15"/>
      <c r="L141" s="15" t="s">
        <v>969</v>
      </c>
    </row>
    <row r="142" spans="1:12" s="1" customFormat="1" x14ac:dyDescent="0.25">
      <c r="A142" s="15" t="s">
        <v>540</v>
      </c>
      <c r="B142" s="15"/>
      <c r="C142" s="15"/>
      <c r="D142" s="15" t="s">
        <v>541</v>
      </c>
      <c r="E142" s="15" t="s">
        <v>542</v>
      </c>
      <c r="F142" s="15" t="s">
        <v>10</v>
      </c>
      <c r="G142" s="17" t="s">
        <v>543</v>
      </c>
      <c r="H142" s="15" t="s">
        <v>919</v>
      </c>
      <c r="I142" s="15" t="s">
        <v>931</v>
      </c>
      <c r="J142" s="15"/>
      <c r="K142" s="15"/>
      <c r="L142" s="15" t="s">
        <v>969</v>
      </c>
    </row>
    <row r="143" spans="1:12" s="1" customFormat="1" x14ac:dyDescent="0.25">
      <c r="A143" s="15" t="s">
        <v>544</v>
      </c>
      <c r="B143" s="15"/>
      <c r="C143" s="15"/>
      <c r="D143" s="15" t="s">
        <v>541</v>
      </c>
      <c r="E143" s="15" t="s">
        <v>542</v>
      </c>
      <c r="F143" s="15" t="s">
        <v>10</v>
      </c>
      <c r="G143" s="17" t="s">
        <v>545</v>
      </c>
      <c r="H143" s="15" t="s">
        <v>919</v>
      </c>
      <c r="I143" s="15" t="s">
        <v>931</v>
      </c>
      <c r="J143" s="15"/>
      <c r="K143" s="15"/>
      <c r="L143" s="15" t="s">
        <v>969</v>
      </c>
    </row>
    <row r="144" spans="1:12" s="1" customFormat="1" x14ac:dyDescent="0.25">
      <c r="A144" s="15" t="s">
        <v>546</v>
      </c>
      <c r="B144" s="15"/>
      <c r="C144" s="15"/>
      <c r="D144" s="15" t="s">
        <v>547</v>
      </c>
      <c r="E144" s="15" t="s">
        <v>548</v>
      </c>
      <c r="F144" s="15" t="s">
        <v>10</v>
      </c>
      <c r="G144" s="17" t="s">
        <v>549</v>
      </c>
      <c r="H144" s="15" t="s">
        <v>919</v>
      </c>
      <c r="I144" s="15" t="s">
        <v>931</v>
      </c>
      <c r="J144" s="15"/>
      <c r="K144" s="15"/>
      <c r="L144" s="15" t="s">
        <v>969</v>
      </c>
    </row>
    <row r="145" spans="1:12" s="1" customFormat="1" x14ac:dyDescent="0.25">
      <c r="A145" s="15" t="s">
        <v>550</v>
      </c>
      <c r="B145" s="15"/>
      <c r="C145" s="15"/>
      <c r="D145" s="15" t="s">
        <v>547</v>
      </c>
      <c r="E145" s="15" t="s">
        <v>548</v>
      </c>
      <c r="F145" s="15" t="s">
        <v>10</v>
      </c>
      <c r="G145" s="17" t="s">
        <v>551</v>
      </c>
      <c r="H145" s="15" t="s">
        <v>919</v>
      </c>
      <c r="I145" s="15" t="s">
        <v>931</v>
      </c>
      <c r="J145" s="15"/>
      <c r="K145" s="15"/>
      <c r="L145" s="15" t="s">
        <v>969</v>
      </c>
    </row>
    <row r="146" spans="1:12" s="1" customFormat="1" x14ac:dyDescent="0.25">
      <c r="A146" s="15" t="s">
        <v>552</v>
      </c>
      <c r="B146" s="15"/>
      <c r="C146" s="15"/>
      <c r="D146" s="15" t="s">
        <v>553</v>
      </c>
      <c r="E146" s="15" t="s">
        <v>554</v>
      </c>
      <c r="F146" s="15" t="s">
        <v>10</v>
      </c>
      <c r="G146" s="17" t="s">
        <v>555</v>
      </c>
      <c r="H146" s="15" t="s">
        <v>919</v>
      </c>
      <c r="I146" s="15" t="s">
        <v>931</v>
      </c>
      <c r="J146" s="15"/>
      <c r="K146" s="15"/>
      <c r="L146" s="15" t="s">
        <v>969</v>
      </c>
    </row>
    <row r="147" spans="1:12" s="1" customFormat="1" x14ac:dyDescent="0.25">
      <c r="A147" s="15" t="s">
        <v>556</v>
      </c>
      <c r="B147" s="15"/>
      <c r="C147" s="15"/>
      <c r="D147" s="15" t="s">
        <v>553</v>
      </c>
      <c r="E147" s="15" t="s">
        <v>554</v>
      </c>
      <c r="F147" s="15" t="s">
        <v>10</v>
      </c>
      <c r="G147" s="17" t="s">
        <v>557</v>
      </c>
      <c r="H147" s="15" t="s">
        <v>919</v>
      </c>
      <c r="I147" s="15" t="s">
        <v>931</v>
      </c>
      <c r="J147" s="15"/>
      <c r="K147" s="15"/>
      <c r="L147" s="15" t="s">
        <v>969</v>
      </c>
    </row>
    <row r="148" spans="1:12" s="1" customFormat="1" x14ac:dyDescent="0.25">
      <c r="A148" s="15" t="s">
        <v>558</v>
      </c>
      <c r="B148" s="15"/>
      <c r="C148" s="15"/>
      <c r="D148" s="15" t="s">
        <v>559</v>
      </c>
      <c r="E148" s="15" t="s">
        <v>560</v>
      </c>
      <c r="F148" s="15" t="s">
        <v>10</v>
      </c>
      <c r="G148" s="17" t="s">
        <v>561</v>
      </c>
      <c r="H148" s="15" t="s">
        <v>919</v>
      </c>
      <c r="I148" s="15" t="s">
        <v>931</v>
      </c>
      <c r="J148" s="15"/>
      <c r="K148" s="15"/>
      <c r="L148" s="15" t="s">
        <v>970</v>
      </c>
    </row>
    <row r="149" spans="1:12" s="1" customFormat="1" x14ac:dyDescent="0.25">
      <c r="A149" s="15" t="s">
        <v>562</v>
      </c>
      <c r="B149" s="15"/>
      <c r="C149" s="15"/>
      <c r="D149" s="15" t="s">
        <v>563</v>
      </c>
      <c r="E149" s="15" t="s">
        <v>564</v>
      </c>
      <c r="F149" s="15" t="s">
        <v>10</v>
      </c>
      <c r="G149" s="17" t="s">
        <v>561</v>
      </c>
      <c r="H149" s="15" t="s">
        <v>919</v>
      </c>
      <c r="I149" s="15" t="s">
        <v>931</v>
      </c>
      <c r="J149" s="15"/>
      <c r="K149" s="15"/>
      <c r="L149" s="15" t="s">
        <v>970</v>
      </c>
    </row>
    <row r="150" spans="1:12" s="1" customFormat="1" x14ac:dyDescent="0.25">
      <c r="A150" s="15" t="s">
        <v>565</v>
      </c>
      <c r="B150" s="15"/>
      <c r="C150" s="15"/>
      <c r="D150" s="15" t="s">
        <v>566</v>
      </c>
      <c r="E150" s="15" t="s">
        <v>567</v>
      </c>
      <c r="F150" s="15" t="s">
        <v>10</v>
      </c>
      <c r="G150" s="17" t="s">
        <v>561</v>
      </c>
      <c r="H150" s="15" t="s">
        <v>919</v>
      </c>
      <c r="I150" s="15" t="s">
        <v>931</v>
      </c>
      <c r="J150" s="15"/>
      <c r="K150" s="15"/>
      <c r="L150" s="15" t="s">
        <v>970</v>
      </c>
    </row>
    <row r="151" spans="1:12" s="1" customFormat="1" x14ac:dyDescent="0.25">
      <c r="A151" s="15" t="s">
        <v>568</v>
      </c>
      <c r="B151" s="15"/>
      <c r="C151" s="15"/>
      <c r="D151" s="15" t="s">
        <v>569</v>
      </c>
      <c r="E151" s="15" t="s">
        <v>570</v>
      </c>
      <c r="F151" s="15" t="s">
        <v>10</v>
      </c>
      <c r="G151" s="17" t="s">
        <v>561</v>
      </c>
      <c r="H151" s="15" t="s">
        <v>919</v>
      </c>
      <c r="I151" s="15" t="s">
        <v>931</v>
      </c>
      <c r="J151" s="15"/>
      <c r="K151" s="15"/>
      <c r="L151" s="15" t="s">
        <v>970</v>
      </c>
    </row>
    <row r="152" spans="1:12" s="1" customFormat="1" x14ac:dyDescent="0.25">
      <c r="A152" s="15" t="s">
        <v>571</v>
      </c>
      <c r="B152" s="15"/>
      <c r="C152" s="15"/>
      <c r="D152" s="15" t="s">
        <v>572</v>
      </c>
      <c r="E152" s="15" t="s">
        <v>573</v>
      </c>
      <c r="F152" s="15" t="s">
        <v>24</v>
      </c>
      <c r="G152" s="17" t="s">
        <v>561</v>
      </c>
      <c r="H152" s="15" t="s">
        <v>919</v>
      </c>
      <c r="I152" s="15" t="s">
        <v>931</v>
      </c>
      <c r="J152" s="15"/>
      <c r="K152" s="15"/>
      <c r="L152" s="15" t="s">
        <v>970</v>
      </c>
    </row>
    <row r="153" spans="1:12" s="1" customFormat="1" x14ac:dyDescent="0.25">
      <c r="A153" s="15" t="s">
        <v>574</v>
      </c>
      <c r="B153" s="15"/>
      <c r="C153" s="15"/>
      <c r="D153" s="15" t="s">
        <v>575</v>
      </c>
      <c r="E153" s="15" t="s">
        <v>576</v>
      </c>
      <c r="F153" s="15" t="s">
        <v>10</v>
      </c>
      <c r="G153" s="17" t="s">
        <v>1010</v>
      </c>
      <c r="H153" s="15" t="s">
        <v>919</v>
      </c>
      <c r="I153" s="15" t="s">
        <v>931</v>
      </c>
      <c r="J153" s="15"/>
      <c r="K153" s="15"/>
      <c r="L153" s="15" t="s">
        <v>969</v>
      </c>
    </row>
    <row r="154" spans="1:12" s="1" customFormat="1" x14ac:dyDescent="0.25">
      <c r="A154" s="15" t="s">
        <v>577</v>
      </c>
      <c r="B154" s="15"/>
      <c r="C154" s="15"/>
      <c r="D154" s="15" t="s">
        <v>575</v>
      </c>
      <c r="E154" s="15" t="s">
        <v>576</v>
      </c>
      <c r="F154" s="15" t="s">
        <v>10</v>
      </c>
      <c r="G154" s="17" t="s">
        <v>1011</v>
      </c>
      <c r="H154" s="15" t="s">
        <v>919</v>
      </c>
      <c r="I154" s="15" t="s">
        <v>931</v>
      </c>
      <c r="J154" s="15"/>
      <c r="K154" s="15"/>
      <c r="L154" s="15" t="s">
        <v>969</v>
      </c>
    </row>
    <row r="155" spans="1:12" s="1" customFormat="1" x14ac:dyDescent="0.25">
      <c r="A155" s="15" t="s">
        <v>578</v>
      </c>
      <c r="B155" s="15"/>
      <c r="C155" s="15"/>
      <c r="D155" s="15" t="s">
        <v>579</v>
      </c>
      <c r="E155" s="15" t="s">
        <v>580</v>
      </c>
      <c r="F155" s="15" t="s">
        <v>10</v>
      </c>
      <c r="G155" s="17" t="s">
        <v>1012</v>
      </c>
      <c r="H155" s="15" t="s">
        <v>919</v>
      </c>
      <c r="I155" s="15" t="s">
        <v>931</v>
      </c>
      <c r="J155" s="15"/>
      <c r="K155" s="15"/>
      <c r="L155" s="15" t="s">
        <v>969</v>
      </c>
    </row>
    <row r="156" spans="1:12" s="1" customFormat="1" x14ac:dyDescent="0.25">
      <c r="A156" s="15" t="s">
        <v>581</v>
      </c>
      <c r="B156" s="15"/>
      <c r="C156" s="15"/>
      <c r="D156" s="15" t="s">
        <v>579</v>
      </c>
      <c r="E156" s="15" t="s">
        <v>580</v>
      </c>
      <c r="F156" s="15" t="s">
        <v>10</v>
      </c>
      <c r="G156" s="17" t="s">
        <v>1013</v>
      </c>
      <c r="H156" s="15" t="s">
        <v>919</v>
      </c>
      <c r="I156" s="15" t="s">
        <v>931</v>
      </c>
      <c r="J156" s="15"/>
      <c r="K156" s="15"/>
      <c r="L156" s="15" t="s">
        <v>969</v>
      </c>
    </row>
    <row r="157" spans="1:12" s="1" customFormat="1" x14ac:dyDescent="0.25">
      <c r="A157" s="15" t="s">
        <v>582</v>
      </c>
      <c r="B157" s="15"/>
      <c r="C157" s="15"/>
      <c r="D157" s="15" t="s">
        <v>583</v>
      </c>
      <c r="E157" s="15" t="s">
        <v>584</v>
      </c>
      <c r="F157" s="15" t="s">
        <v>10</v>
      </c>
      <c r="G157" s="17" t="s">
        <v>585</v>
      </c>
      <c r="H157" s="15" t="s">
        <v>919</v>
      </c>
      <c r="I157" s="15" t="s">
        <v>931</v>
      </c>
      <c r="J157" s="15"/>
      <c r="K157" s="15"/>
      <c r="L157" s="15" t="s">
        <v>969</v>
      </c>
    </row>
    <row r="158" spans="1:12" s="1" customFormat="1" x14ac:dyDescent="0.25">
      <c r="A158" s="15" t="s">
        <v>586</v>
      </c>
      <c r="B158" s="15"/>
      <c r="C158" s="15"/>
      <c r="D158" s="15" t="s">
        <v>583</v>
      </c>
      <c r="E158" s="15" t="s">
        <v>584</v>
      </c>
      <c r="F158" s="15" t="s">
        <v>10</v>
      </c>
      <c r="G158" s="17" t="s">
        <v>587</v>
      </c>
      <c r="H158" s="15" t="s">
        <v>919</v>
      </c>
      <c r="I158" s="15" t="s">
        <v>931</v>
      </c>
      <c r="J158" s="15"/>
      <c r="K158" s="15"/>
      <c r="L158" s="15" t="s">
        <v>969</v>
      </c>
    </row>
    <row r="159" spans="1:12" x14ac:dyDescent="0.25">
      <c r="A159" s="17" t="s">
        <v>588</v>
      </c>
      <c r="B159" s="17" t="s">
        <v>589</v>
      </c>
      <c r="C159" s="17" t="s">
        <v>590</v>
      </c>
      <c r="D159" s="17" t="s">
        <v>591</v>
      </c>
      <c r="E159" s="17" t="s">
        <v>592</v>
      </c>
      <c r="F159" s="17" t="s">
        <v>24</v>
      </c>
      <c r="G159" s="17" t="s">
        <v>25</v>
      </c>
      <c r="H159" s="17" t="s">
        <v>919</v>
      </c>
      <c r="I159" s="17" t="s">
        <v>920</v>
      </c>
      <c r="J159" s="17"/>
      <c r="K159" s="17"/>
      <c r="L159" s="17"/>
    </row>
    <row r="160" spans="1:12" x14ac:dyDescent="0.25">
      <c r="A160" s="17" t="s">
        <v>593</v>
      </c>
      <c r="B160" s="17" t="s">
        <v>594</v>
      </c>
      <c r="C160" s="17" t="s">
        <v>595</v>
      </c>
      <c r="D160" s="17" t="s">
        <v>596</v>
      </c>
      <c r="E160" s="17" t="s">
        <v>597</v>
      </c>
      <c r="F160" s="17" t="s">
        <v>10</v>
      </c>
      <c r="G160" s="17" t="s">
        <v>598</v>
      </c>
      <c r="H160" s="17" t="s">
        <v>919</v>
      </c>
      <c r="I160" s="17" t="s">
        <v>920</v>
      </c>
      <c r="J160" s="17"/>
      <c r="K160" s="17"/>
      <c r="L160" s="17"/>
    </row>
    <row r="161" spans="1:16" x14ac:dyDescent="0.25">
      <c r="A161" s="17" t="s">
        <v>599</v>
      </c>
      <c r="B161" s="17"/>
      <c r="C161" s="17"/>
      <c r="D161" s="17" t="s">
        <v>600</v>
      </c>
      <c r="E161" s="17" t="s">
        <v>601</v>
      </c>
      <c r="F161" s="17" t="s">
        <v>10</v>
      </c>
      <c r="G161" s="17" t="s">
        <v>74</v>
      </c>
      <c r="H161" s="17" t="s">
        <v>919</v>
      </c>
      <c r="I161" s="17" t="s">
        <v>925</v>
      </c>
      <c r="J161" s="17"/>
      <c r="K161" s="17"/>
      <c r="L161" s="17"/>
    </row>
    <row r="162" spans="1:16" x14ac:dyDescent="0.25">
      <c r="A162" s="17" t="s">
        <v>602</v>
      </c>
      <c r="B162" s="17" t="s">
        <v>603</v>
      </c>
      <c r="C162" s="17" t="s">
        <v>604</v>
      </c>
      <c r="D162" s="17" t="s">
        <v>605</v>
      </c>
      <c r="E162" s="17"/>
      <c r="F162" s="17" t="s">
        <v>24</v>
      </c>
      <c r="G162" s="17" t="s">
        <v>606</v>
      </c>
      <c r="H162" s="17" t="s">
        <v>919</v>
      </c>
      <c r="I162" s="17" t="s">
        <v>920</v>
      </c>
      <c r="J162" s="17"/>
      <c r="K162" s="17"/>
      <c r="L162" s="17"/>
    </row>
    <row r="163" spans="1:16" s="1" customFormat="1" x14ac:dyDescent="0.25">
      <c r="A163" s="15" t="s">
        <v>607</v>
      </c>
      <c r="B163" s="15" t="s">
        <v>608</v>
      </c>
      <c r="C163" s="15"/>
      <c r="D163" s="15" t="s">
        <v>609</v>
      </c>
      <c r="E163" s="15"/>
      <c r="F163" s="15" t="s">
        <v>10</v>
      </c>
      <c r="G163" s="17" t="s">
        <v>1014</v>
      </c>
      <c r="H163" s="15" t="s">
        <v>1065</v>
      </c>
      <c r="I163" s="15"/>
      <c r="J163" s="15"/>
      <c r="K163" s="15"/>
      <c r="L163" s="37" t="s">
        <v>1066</v>
      </c>
    </row>
    <row r="164" spans="1:16" x14ac:dyDescent="0.25">
      <c r="A164" s="17" t="s">
        <v>610</v>
      </c>
      <c r="B164" s="17" t="s">
        <v>611</v>
      </c>
      <c r="C164" s="17" t="s">
        <v>612</v>
      </c>
      <c r="D164" s="17" t="s">
        <v>613</v>
      </c>
      <c r="E164" s="17"/>
      <c r="F164" s="17" t="s">
        <v>10</v>
      </c>
      <c r="G164" s="17" t="s">
        <v>1015</v>
      </c>
      <c r="H164" s="17" t="s">
        <v>919</v>
      </c>
      <c r="I164" s="17" t="s">
        <v>920</v>
      </c>
      <c r="J164" s="17"/>
      <c r="K164" s="17"/>
      <c r="L164" s="17"/>
    </row>
    <row r="165" spans="1:16" x14ac:dyDescent="0.25">
      <c r="A165" s="17" t="s">
        <v>614</v>
      </c>
      <c r="B165" s="17" t="s">
        <v>615</v>
      </c>
      <c r="C165" s="17"/>
      <c r="D165" s="17" t="s">
        <v>616</v>
      </c>
      <c r="E165" s="17"/>
      <c r="F165" s="17" t="s">
        <v>10</v>
      </c>
      <c r="G165" s="17" t="s">
        <v>617</v>
      </c>
      <c r="H165" s="17" t="s">
        <v>911</v>
      </c>
      <c r="I165" s="17" t="s">
        <v>912</v>
      </c>
      <c r="J165" s="17" t="s">
        <v>916</v>
      </c>
      <c r="K165" s="17" t="s">
        <v>914</v>
      </c>
      <c r="L165" s="17" t="s">
        <v>947</v>
      </c>
      <c r="N165" s="18" t="b">
        <f t="shared" ref="N165:N168" si="37">IF(B165&lt;&gt;"",TRUE,FALSE)</f>
        <v>1</v>
      </c>
      <c r="O165" s="18" t="b">
        <f t="shared" ref="O165:O168" si="38">IF(E165&lt;&gt;"",TRUE,FALSE)</f>
        <v>0</v>
      </c>
      <c r="P165" s="18" t="b">
        <f t="shared" ref="P165:P168" si="39">AND(N165:O165)</f>
        <v>0</v>
      </c>
    </row>
    <row r="166" spans="1:16" ht="30" x14ac:dyDescent="0.25">
      <c r="A166" s="17" t="s">
        <v>618</v>
      </c>
      <c r="B166" s="17"/>
      <c r="C166" s="17"/>
      <c r="D166" s="17" t="s">
        <v>619</v>
      </c>
      <c r="E166" s="17" t="s">
        <v>620</v>
      </c>
      <c r="F166" s="17" t="s">
        <v>10</v>
      </c>
      <c r="G166" s="17" t="s">
        <v>1016</v>
      </c>
      <c r="H166" s="17" t="s">
        <v>911</v>
      </c>
      <c r="I166" s="17" t="s">
        <v>912</v>
      </c>
      <c r="J166" s="17" t="s">
        <v>916</v>
      </c>
      <c r="K166" s="17" t="s">
        <v>914</v>
      </c>
      <c r="L166" s="14" t="s">
        <v>948</v>
      </c>
      <c r="N166" s="18" t="b">
        <f t="shared" si="37"/>
        <v>0</v>
      </c>
      <c r="O166" s="18" t="b">
        <f t="shared" si="38"/>
        <v>1</v>
      </c>
      <c r="P166" s="18" t="b">
        <f t="shared" si="39"/>
        <v>0</v>
      </c>
    </row>
    <row r="167" spans="1:16" x14ac:dyDescent="0.25">
      <c r="A167" s="17" t="s">
        <v>621</v>
      </c>
      <c r="B167" s="17"/>
      <c r="C167" s="17"/>
      <c r="D167" s="17" t="s">
        <v>622</v>
      </c>
      <c r="E167" s="17" t="s">
        <v>623</v>
      </c>
      <c r="F167" s="17" t="s">
        <v>10</v>
      </c>
      <c r="G167" s="17" t="s">
        <v>624</v>
      </c>
      <c r="H167" s="17" t="s">
        <v>911</v>
      </c>
      <c r="I167" s="17" t="s">
        <v>912</v>
      </c>
      <c r="J167" s="17" t="s">
        <v>916</v>
      </c>
      <c r="K167" s="17" t="s">
        <v>914</v>
      </c>
      <c r="L167" s="17" t="s">
        <v>949</v>
      </c>
      <c r="N167" s="18" t="b">
        <f t="shared" si="37"/>
        <v>0</v>
      </c>
      <c r="O167" s="18" t="b">
        <f t="shared" si="38"/>
        <v>1</v>
      </c>
      <c r="P167" s="18" t="b">
        <f t="shared" si="39"/>
        <v>0</v>
      </c>
    </row>
    <row r="168" spans="1:16" x14ac:dyDescent="0.25">
      <c r="A168" s="17" t="s">
        <v>625</v>
      </c>
      <c r="B168" s="17"/>
      <c r="C168" s="17"/>
      <c r="D168" s="17" t="s">
        <v>622</v>
      </c>
      <c r="E168" s="17" t="s">
        <v>623</v>
      </c>
      <c r="F168" s="17" t="s">
        <v>10</v>
      </c>
      <c r="G168" s="17" t="s">
        <v>626</v>
      </c>
      <c r="H168" s="17" t="s">
        <v>911</v>
      </c>
      <c r="I168" s="17" t="s">
        <v>912</v>
      </c>
      <c r="J168" s="17" t="s">
        <v>916</v>
      </c>
      <c r="K168" s="17" t="s">
        <v>914</v>
      </c>
      <c r="L168" s="17" t="s">
        <v>949</v>
      </c>
      <c r="N168" s="18" t="b">
        <f t="shared" si="37"/>
        <v>0</v>
      </c>
      <c r="O168" s="18" t="b">
        <f t="shared" si="38"/>
        <v>1</v>
      </c>
      <c r="P168" s="18" t="b">
        <f t="shared" si="39"/>
        <v>0</v>
      </c>
    </row>
    <row r="169" spans="1:16" x14ac:dyDescent="0.25">
      <c r="A169" s="17" t="s">
        <v>627</v>
      </c>
      <c r="B169" s="17" t="s">
        <v>628</v>
      </c>
      <c r="C169" s="17" t="s">
        <v>629</v>
      </c>
      <c r="D169" s="17" t="s">
        <v>630</v>
      </c>
      <c r="E169" s="17" t="s">
        <v>631</v>
      </c>
      <c r="F169" s="17" t="s">
        <v>10</v>
      </c>
      <c r="G169" s="17" t="s">
        <v>632</v>
      </c>
      <c r="H169" s="17" t="s">
        <v>919</v>
      </c>
      <c r="I169" s="17" t="s">
        <v>920</v>
      </c>
      <c r="J169" s="17"/>
      <c r="K169" s="17"/>
      <c r="L169" s="17"/>
    </row>
    <row r="170" spans="1:16" x14ac:dyDescent="0.25">
      <c r="A170" s="17" t="s">
        <v>633</v>
      </c>
      <c r="B170" s="17" t="s">
        <v>634</v>
      </c>
      <c r="C170" s="17" t="s">
        <v>635</v>
      </c>
      <c r="D170" s="17" t="s">
        <v>636</v>
      </c>
      <c r="E170" s="17"/>
      <c r="F170" s="17" t="s">
        <v>10</v>
      </c>
      <c r="G170" s="17" t="s">
        <v>1017</v>
      </c>
      <c r="H170" s="17" t="s">
        <v>919</v>
      </c>
      <c r="I170" s="17" t="s">
        <v>920</v>
      </c>
      <c r="J170" s="17"/>
      <c r="K170" s="17"/>
      <c r="L170" s="17"/>
    </row>
    <row r="171" spans="1:16" x14ac:dyDescent="0.25">
      <c r="A171" s="17" t="s">
        <v>637</v>
      </c>
      <c r="B171" s="17" t="s">
        <v>638</v>
      </c>
      <c r="C171" s="17"/>
      <c r="D171" s="17" t="s">
        <v>639</v>
      </c>
      <c r="E171" s="17"/>
      <c r="F171" s="17" t="s">
        <v>10</v>
      </c>
      <c r="G171" s="17" t="s">
        <v>640</v>
      </c>
      <c r="H171" s="17" t="s">
        <v>911</v>
      </c>
      <c r="I171" s="17" t="s">
        <v>912</v>
      </c>
      <c r="J171" s="17" t="s">
        <v>916</v>
      </c>
      <c r="K171" s="17" t="s">
        <v>914</v>
      </c>
      <c r="L171" s="17" t="s">
        <v>950</v>
      </c>
      <c r="N171" s="18" t="b">
        <f t="shared" ref="N171:N173" si="40">IF(B171&lt;&gt;"",TRUE,FALSE)</f>
        <v>1</v>
      </c>
      <c r="O171" s="18" t="b">
        <f t="shared" ref="O171:O173" si="41">IF(E171&lt;&gt;"",TRUE,FALSE)</f>
        <v>0</v>
      </c>
      <c r="P171" s="18" t="b">
        <f t="shared" ref="P171:P173" si="42">AND(N171:O171)</f>
        <v>0</v>
      </c>
    </row>
    <row r="172" spans="1:16" x14ac:dyDescent="0.25">
      <c r="A172" s="17" t="s">
        <v>641</v>
      </c>
      <c r="B172" s="17" t="s">
        <v>642</v>
      </c>
      <c r="C172" s="17"/>
      <c r="D172" s="17" t="s">
        <v>643</v>
      </c>
      <c r="E172" s="17"/>
      <c r="F172" s="17" t="s">
        <v>10</v>
      </c>
      <c r="G172" s="17" t="s">
        <v>640</v>
      </c>
      <c r="H172" s="17" t="s">
        <v>911</v>
      </c>
      <c r="I172" s="17" t="s">
        <v>912</v>
      </c>
      <c r="J172" s="17" t="s">
        <v>916</v>
      </c>
      <c r="K172" s="17" t="s">
        <v>914</v>
      </c>
      <c r="L172" s="17" t="s">
        <v>950</v>
      </c>
      <c r="N172" s="18" t="b">
        <f t="shared" si="40"/>
        <v>1</v>
      </c>
      <c r="O172" s="18" t="b">
        <f t="shared" si="41"/>
        <v>0</v>
      </c>
      <c r="P172" s="18" t="b">
        <f t="shared" si="42"/>
        <v>0</v>
      </c>
    </row>
    <row r="173" spans="1:16" x14ac:dyDescent="0.25">
      <c r="A173" s="17" t="s">
        <v>644</v>
      </c>
      <c r="B173" s="17" t="s">
        <v>645</v>
      </c>
      <c r="C173" s="17"/>
      <c r="D173" s="17" t="s">
        <v>646</v>
      </c>
      <c r="E173" s="17"/>
      <c r="F173" s="17" t="s">
        <v>10</v>
      </c>
      <c r="G173" s="17" t="s">
        <v>640</v>
      </c>
      <c r="H173" s="17" t="s">
        <v>911</v>
      </c>
      <c r="I173" s="17" t="s">
        <v>912</v>
      </c>
      <c r="J173" s="17" t="s">
        <v>916</v>
      </c>
      <c r="K173" s="17" t="s">
        <v>914</v>
      </c>
      <c r="L173" s="17" t="s">
        <v>950</v>
      </c>
      <c r="N173" s="18" t="b">
        <f t="shared" si="40"/>
        <v>1</v>
      </c>
      <c r="O173" s="18" t="b">
        <f t="shared" si="41"/>
        <v>0</v>
      </c>
      <c r="P173" s="18" t="b">
        <f t="shared" si="42"/>
        <v>0</v>
      </c>
    </row>
    <row r="174" spans="1:16" x14ac:dyDescent="0.25">
      <c r="A174" s="17" t="s">
        <v>647</v>
      </c>
      <c r="B174" s="17" t="s">
        <v>648</v>
      </c>
      <c r="C174" s="17" t="s">
        <v>649</v>
      </c>
      <c r="D174" s="17" t="s">
        <v>650</v>
      </c>
      <c r="E174" s="17"/>
      <c r="F174" s="17" t="s">
        <v>10</v>
      </c>
      <c r="G174" s="17" t="s">
        <v>1018</v>
      </c>
      <c r="H174" s="17" t="s">
        <v>919</v>
      </c>
      <c r="I174" s="17" t="s">
        <v>920</v>
      </c>
      <c r="J174" s="17"/>
      <c r="K174" s="17"/>
      <c r="L174" s="17"/>
    </row>
    <row r="175" spans="1:16" x14ac:dyDescent="0.25">
      <c r="A175" s="17" t="s">
        <v>651</v>
      </c>
      <c r="B175" s="17" t="s">
        <v>652</v>
      </c>
      <c r="C175" s="17" t="s">
        <v>653</v>
      </c>
      <c r="D175" s="17" t="s">
        <v>654</v>
      </c>
      <c r="E175" s="17" t="s">
        <v>655</v>
      </c>
      <c r="F175" s="17" t="s">
        <v>10</v>
      </c>
      <c r="G175" s="17" t="s">
        <v>656</v>
      </c>
      <c r="H175" s="17" t="s">
        <v>919</v>
      </c>
      <c r="I175" s="17" t="s">
        <v>920</v>
      </c>
      <c r="J175" s="17"/>
      <c r="K175" s="17"/>
      <c r="L175" s="17"/>
    </row>
    <row r="176" spans="1:16" ht="30" x14ac:dyDescent="0.25">
      <c r="A176" s="17" t="s">
        <v>657</v>
      </c>
      <c r="B176" s="17"/>
      <c r="C176" s="17"/>
      <c r="D176" s="17" t="s">
        <v>658</v>
      </c>
      <c r="E176" s="17" t="s">
        <v>659</v>
      </c>
      <c r="F176" s="17" t="s">
        <v>10</v>
      </c>
      <c r="G176" s="17" t="s">
        <v>660</v>
      </c>
      <c r="H176" s="17" t="s">
        <v>911</v>
      </c>
      <c r="I176" s="17" t="s">
        <v>912</v>
      </c>
      <c r="J176" s="17" t="s">
        <v>916</v>
      </c>
      <c r="K176" s="17" t="s">
        <v>914</v>
      </c>
      <c r="L176" s="14" t="s">
        <v>951</v>
      </c>
      <c r="N176" s="18" t="b">
        <f t="shared" ref="N176:N177" si="43">IF(B176&lt;&gt;"",TRUE,FALSE)</f>
        <v>0</v>
      </c>
      <c r="O176" s="18" t="b">
        <f t="shared" ref="O176:O177" si="44">IF(E176&lt;&gt;"",TRUE,FALSE)</f>
        <v>1</v>
      </c>
      <c r="P176" s="18" t="b">
        <f t="shared" ref="P176:P177" si="45">AND(N176:O176)</f>
        <v>0</v>
      </c>
    </row>
    <row r="177" spans="1:16" ht="30" x14ac:dyDescent="0.25">
      <c r="A177" s="17" t="s">
        <v>661</v>
      </c>
      <c r="B177" s="17"/>
      <c r="C177" s="17"/>
      <c r="D177" s="17" t="s">
        <v>658</v>
      </c>
      <c r="E177" s="17" t="s">
        <v>659</v>
      </c>
      <c r="F177" s="17" t="s">
        <v>10</v>
      </c>
      <c r="G177" s="17" t="s">
        <v>662</v>
      </c>
      <c r="H177" s="17" t="s">
        <v>911</v>
      </c>
      <c r="I177" s="17" t="s">
        <v>912</v>
      </c>
      <c r="J177" s="17" t="s">
        <v>916</v>
      </c>
      <c r="K177" s="17" t="s">
        <v>914</v>
      </c>
      <c r="L177" s="14" t="s">
        <v>951</v>
      </c>
      <c r="N177" s="18" t="b">
        <f t="shared" si="43"/>
        <v>0</v>
      </c>
      <c r="O177" s="18" t="b">
        <f t="shared" si="44"/>
        <v>1</v>
      </c>
      <c r="P177" s="18" t="b">
        <f t="shared" si="45"/>
        <v>0</v>
      </c>
    </row>
    <row r="178" spans="1:16" x14ac:dyDescent="0.25">
      <c r="A178" s="17" t="s">
        <v>663</v>
      </c>
      <c r="B178" s="17" t="s">
        <v>664</v>
      </c>
      <c r="C178" s="17" t="s">
        <v>665</v>
      </c>
      <c r="D178" s="17" t="s">
        <v>666</v>
      </c>
      <c r="E178" s="17"/>
      <c r="F178" s="17" t="s">
        <v>24</v>
      </c>
      <c r="G178" s="17" t="s">
        <v>1019</v>
      </c>
      <c r="H178" s="17" t="s">
        <v>919</v>
      </c>
      <c r="I178" s="17" t="s">
        <v>920</v>
      </c>
      <c r="J178" s="17"/>
      <c r="K178" s="17"/>
      <c r="L178" s="17"/>
    </row>
    <row r="179" spans="1:16" x14ac:dyDescent="0.25">
      <c r="A179" s="17" t="s">
        <v>667</v>
      </c>
      <c r="B179" s="17"/>
      <c r="C179" s="17"/>
      <c r="D179" s="17" t="s">
        <v>668</v>
      </c>
      <c r="E179" s="17" t="s">
        <v>669</v>
      </c>
      <c r="F179" s="17" t="s">
        <v>10</v>
      </c>
      <c r="G179" s="17" t="s">
        <v>670</v>
      </c>
      <c r="H179" s="17" t="s">
        <v>919</v>
      </c>
      <c r="I179" s="17" t="s">
        <v>931</v>
      </c>
      <c r="J179" s="17"/>
      <c r="K179" s="17"/>
      <c r="L179" s="17" t="s">
        <v>1046</v>
      </c>
    </row>
    <row r="180" spans="1:16" x14ac:dyDescent="0.25">
      <c r="A180" s="17" t="s">
        <v>671</v>
      </c>
      <c r="B180" s="17"/>
      <c r="C180" s="17"/>
      <c r="D180" s="17" t="s">
        <v>672</v>
      </c>
      <c r="E180" s="17" t="s">
        <v>673</v>
      </c>
      <c r="F180" s="17" t="s">
        <v>10</v>
      </c>
      <c r="G180" s="17" t="s">
        <v>74</v>
      </c>
      <c r="H180" s="17" t="s">
        <v>919</v>
      </c>
      <c r="I180" s="17" t="s">
        <v>925</v>
      </c>
      <c r="J180" s="17"/>
      <c r="K180" s="17"/>
      <c r="L180" s="17"/>
    </row>
    <row r="181" spans="1:16" x14ac:dyDescent="0.25">
      <c r="A181" s="17" t="s">
        <v>674</v>
      </c>
      <c r="B181" s="17"/>
      <c r="C181" s="17"/>
      <c r="D181" s="17" t="s">
        <v>672</v>
      </c>
      <c r="E181" s="17" t="s">
        <v>673</v>
      </c>
      <c r="F181" s="17" t="s">
        <v>10</v>
      </c>
      <c r="G181" s="17" t="s">
        <v>74</v>
      </c>
      <c r="H181" s="17" t="s">
        <v>919</v>
      </c>
      <c r="I181" s="17" t="s">
        <v>925</v>
      </c>
      <c r="J181" s="17"/>
      <c r="K181" s="17"/>
      <c r="L181" s="17"/>
    </row>
    <row r="182" spans="1:16" x14ac:dyDescent="0.25">
      <c r="A182" s="17" t="s">
        <v>675</v>
      </c>
      <c r="B182" s="17" t="s">
        <v>676</v>
      </c>
      <c r="C182" s="17" t="s">
        <v>677</v>
      </c>
      <c r="D182" s="17" t="s">
        <v>678</v>
      </c>
      <c r="E182" s="17"/>
      <c r="F182" s="17" t="s">
        <v>10</v>
      </c>
      <c r="G182" s="17" t="s">
        <v>1020</v>
      </c>
      <c r="H182" s="17" t="s">
        <v>919</v>
      </c>
      <c r="I182" s="17" t="s">
        <v>920</v>
      </c>
      <c r="J182" s="17"/>
      <c r="K182" s="17"/>
      <c r="L182" s="17"/>
    </row>
    <row r="183" spans="1:16" x14ac:dyDescent="0.25">
      <c r="A183" s="17" t="s">
        <v>679</v>
      </c>
      <c r="B183" s="17" t="s">
        <v>680</v>
      </c>
      <c r="C183" s="17" t="s">
        <v>681</v>
      </c>
      <c r="D183" s="17" t="s">
        <v>682</v>
      </c>
      <c r="E183" s="17"/>
      <c r="F183" s="17" t="s">
        <v>10</v>
      </c>
      <c r="G183" s="17" t="s">
        <v>1021</v>
      </c>
      <c r="H183" s="17" t="s">
        <v>919</v>
      </c>
      <c r="I183" s="17" t="s">
        <v>920</v>
      </c>
      <c r="J183" s="17"/>
      <c r="K183" s="17"/>
      <c r="L183" s="17"/>
    </row>
    <row r="184" spans="1:16" x14ac:dyDescent="0.25">
      <c r="A184" s="17" t="s">
        <v>683</v>
      </c>
      <c r="B184" s="17"/>
      <c r="C184" s="17"/>
      <c r="D184" s="17" t="s">
        <v>684</v>
      </c>
      <c r="E184" s="17" t="s">
        <v>685</v>
      </c>
      <c r="F184" s="17" t="s">
        <v>10</v>
      </c>
      <c r="G184" s="17" t="s">
        <v>686</v>
      </c>
      <c r="H184" s="17" t="s">
        <v>911</v>
      </c>
      <c r="I184" s="17" t="s">
        <v>912</v>
      </c>
      <c r="J184" s="17" t="s">
        <v>916</v>
      </c>
      <c r="K184" s="17" t="s">
        <v>914</v>
      </c>
      <c r="L184" s="17" t="s">
        <v>952</v>
      </c>
      <c r="N184" s="18" t="b">
        <f t="shared" ref="N184:N185" si="46">IF(B184&lt;&gt;"",TRUE,FALSE)</f>
        <v>0</v>
      </c>
      <c r="O184" s="18" t="b">
        <f t="shared" ref="O184:O185" si="47">IF(E184&lt;&gt;"",TRUE,FALSE)</f>
        <v>1</v>
      </c>
      <c r="P184" s="18" t="b">
        <f t="shared" ref="P184:P185" si="48">AND(N184:O184)</f>
        <v>0</v>
      </c>
    </row>
    <row r="185" spans="1:16" x14ac:dyDescent="0.25">
      <c r="A185" s="17" t="s">
        <v>687</v>
      </c>
      <c r="B185" s="17"/>
      <c r="C185" s="17"/>
      <c r="D185" s="17" t="s">
        <v>688</v>
      </c>
      <c r="E185" s="17" t="s">
        <v>689</v>
      </c>
      <c r="F185" s="17" t="s">
        <v>10</v>
      </c>
      <c r="G185" s="17" t="s">
        <v>690</v>
      </c>
      <c r="H185" s="17" t="s">
        <v>911</v>
      </c>
      <c r="I185" s="17" t="s">
        <v>912</v>
      </c>
      <c r="J185" s="17" t="s">
        <v>916</v>
      </c>
      <c r="K185" s="17" t="s">
        <v>914</v>
      </c>
      <c r="L185" s="17" t="s">
        <v>952</v>
      </c>
      <c r="N185" s="18" t="b">
        <f t="shared" si="46"/>
        <v>0</v>
      </c>
      <c r="O185" s="18" t="b">
        <f t="shared" si="47"/>
        <v>1</v>
      </c>
      <c r="P185" s="18" t="b">
        <f t="shared" si="48"/>
        <v>0</v>
      </c>
    </row>
    <row r="186" spans="1:16" x14ac:dyDescent="0.25">
      <c r="A186" s="17" t="s">
        <v>691</v>
      </c>
      <c r="B186" s="17" t="s">
        <v>692</v>
      </c>
      <c r="C186" s="17"/>
      <c r="D186" s="17" t="s">
        <v>693</v>
      </c>
      <c r="E186" s="17" t="s">
        <v>694</v>
      </c>
      <c r="F186" s="17" t="s">
        <v>24</v>
      </c>
      <c r="G186" s="17" t="s">
        <v>1022</v>
      </c>
      <c r="H186" s="17" t="s">
        <v>919</v>
      </c>
      <c r="I186" s="17" t="s">
        <v>931</v>
      </c>
      <c r="J186" s="17"/>
      <c r="K186" s="17"/>
      <c r="L186" s="17" t="s">
        <v>976</v>
      </c>
    </row>
    <row r="187" spans="1:16" x14ac:dyDescent="0.25">
      <c r="A187" s="17" t="s">
        <v>695</v>
      </c>
      <c r="B187" s="17" t="s">
        <v>696</v>
      </c>
      <c r="C187" s="17"/>
      <c r="D187" s="17" t="s">
        <v>697</v>
      </c>
      <c r="E187" s="17"/>
      <c r="F187" s="17" t="s">
        <v>24</v>
      </c>
      <c r="G187" s="17" t="s">
        <v>25</v>
      </c>
      <c r="H187" s="17" t="s">
        <v>919</v>
      </c>
      <c r="I187" s="17" t="s">
        <v>931</v>
      </c>
      <c r="J187" s="17"/>
      <c r="K187" s="17"/>
      <c r="L187" s="17" t="s">
        <v>977</v>
      </c>
    </row>
    <row r="188" spans="1:16" x14ac:dyDescent="0.25">
      <c r="A188" s="17" t="s">
        <v>698</v>
      </c>
      <c r="B188" s="17" t="s">
        <v>699</v>
      </c>
      <c r="C188" s="17" t="s">
        <v>700</v>
      </c>
      <c r="D188" s="17" t="s">
        <v>701</v>
      </c>
      <c r="E188" s="17" t="s">
        <v>702</v>
      </c>
      <c r="F188" s="17" t="s">
        <v>24</v>
      </c>
      <c r="G188" s="17" t="s">
        <v>703</v>
      </c>
      <c r="H188" s="17" t="s">
        <v>919</v>
      </c>
      <c r="I188" s="17" t="s">
        <v>920</v>
      </c>
      <c r="J188" s="17"/>
      <c r="K188" s="17"/>
      <c r="L188" s="17"/>
    </row>
    <row r="189" spans="1:16" x14ac:dyDescent="0.25">
      <c r="A189" s="17" t="s">
        <v>704</v>
      </c>
      <c r="B189" s="17" t="s">
        <v>705</v>
      </c>
      <c r="C189" s="17" t="s">
        <v>706</v>
      </c>
      <c r="D189" s="17" t="s">
        <v>707</v>
      </c>
      <c r="E189" s="17" t="s">
        <v>708</v>
      </c>
      <c r="F189" s="17" t="s">
        <v>10</v>
      </c>
      <c r="G189" s="17" t="s">
        <v>709</v>
      </c>
      <c r="H189" s="17" t="s">
        <v>919</v>
      </c>
      <c r="I189" s="17" t="s">
        <v>920</v>
      </c>
      <c r="J189" s="17"/>
      <c r="K189" s="17"/>
      <c r="L189" s="17"/>
    </row>
    <row r="190" spans="1:16" x14ac:dyDescent="0.25">
      <c r="A190" s="17" t="s">
        <v>710</v>
      </c>
      <c r="B190" s="17" t="s">
        <v>711</v>
      </c>
      <c r="C190" s="17" t="s">
        <v>712</v>
      </c>
      <c r="D190" s="17" t="s">
        <v>713</v>
      </c>
      <c r="E190" s="17"/>
      <c r="F190" s="17" t="s">
        <v>10</v>
      </c>
      <c r="G190" s="17" t="s">
        <v>714</v>
      </c>
      <c r="H190" s="17" t="s">
        <v>919</v>
      </c>
      <c r="I190" s="17" t="s">
        <v>920</v>
      </c>
      <c r="J190" s="17"/>
      <c r="K190" s="17"/>
      <c r="L190" s="17"/>
    </row>
    <row r="191" spans="1:16" ht="45" x14ac:dyDescent="0.25">
      <c r="A191" s="17" t="s">
        <v>715</v>
      </c>
      <c r="B191" s="17"/>
      <c r="C191" s="17"/>
      <c r="D191" s="17" t="s">
        <v>716</v>
      </c>
      <c r="E191" s="17" t="s">
        <v>717</v>
      </c>
      <c r="F191" s="17" t="s">
        <v>24</v>
      </c>
      <c r="G191" s="17" t="s">
        <v>718</v>
      </c>
      <c r="H191" s="17" t="s">
        <v>911</v>
      </c>
      <c r="I191" s="17" t="s">
        <v>921</v>
      </c>
      <c r="J191" s="17"/>
      <c r="K191" s="17" t="s">
        <v>914</v>
      </c>
      <c r="L191" s="14" t="s">
        <v>953</v>
      </c>
      <c r="N191" s="18" t="b">
        <f t="shared" ref="N191:N193" si="49">IF(B191&lt;&gt;"",TRUE,FALSE)</f>
        <v>0</v>
      </c>
      <c r="O191" s="18" t="b">
        <f t="shared" ref="O191:O193" si="50">IF(E191&lt;&gt;"",TRUE,FALSE)</f>
        <v>1</v>
      </c>
      <c r="P191" s="18" t="b">
        <f t="shared" ref="P191:P193" si="51">AND(N191:O191)</f>
        <v>0</v>
      </c>
    </row>
    <row r="192" spans="1:16" ht="45" x14ac:dyDescent="0.25">
      <c r="A192" s="17" t="s">
        <v>719</v>
      </c>
      <c r="B192" s="17"/>
      <c r="C192" s="17"/>
      <c r="D192" s="17" t="s">
        <v>716</v>
      </c>
      <c r="E192" s="17" t="s">
        <v>717</v>
      </c>
      <c r="F192" s="17" t="s">
        <v>24</v>
      </c>
      <c r="G192" s="17" t="s">
        <v>720</v>
      </c>
      <c r="H192" s="17" t="s">
        <v>911</v>
      </c>
      <c r="I192" s="17" t="s">
        <v>921</v>
      </c>
      <c r="J192" s="17"/>
      <c r="K192" s="17" t="s">
        <v>914</v>
      </c>
      <c r="L192" s="14" t="s">
        <v>953</v>
      </c>
      <c r="N192" s="18" t="b">
        <f t="shared" si="49"/>
        <v>0</v>
      </c>
      <c r="O192" s="18" t="b">
        <f t="shared" si="50"/>
        <v>1</v>
      </c>
      <c r="P192" s="18" t="b">
        <f t="shared" si="51"/>
        <v>0</v>
      </c>
    </row>
    <row r="193" spans="1:16" ht="30" x14ac:dyDescent="0.25">
      <c r="A193" s="17" t="s">
        <v>721</v>
      </c>
      <c r="B193" s="17" t="s">
        <v>722</v>
      </c>
      <c r="C193" s="17"/>
      <c r="D193" s="17" t="s">
        <v>723</v>
      </c>
      <c r="E193" s="17"/>
      <c r="F193" s="17" t="s">
        <v>10</v>
      </c>
      <c r="G193" s="17" t="s">
        <v>709</v>
      </c>
      <c r="H193" s="17" t="s">
        <v>911</v>
      </c>
      <c r="I193" s="17" t="s">
        <v>912</v>
      </c>
      <c r="J193" s="17" t="s">
        <v>916</v>
      </c>
      <c r="K193" s="17" t="s">
        <v>914</v>
      </c>
      <c r="L193" s="14" t="s">
        <v>1047</v>
      </c>
      <c r="N193" s="18" t="b">
        <f t="shared" si="49"/>
        <v>1</v>
      </c>
      <c r="O193" s="18" t="b">
        <f t="shared" si="50"/>
        <v>0</v>
      </c>
      <c r="P193" s="18" t="b">
        <f t="shared" si="51"/>
        <v>0</v>
      </c>
    </row>
    <row r="194" spans="1:16" x14ac:dyDescent="0.25">
      <c r="A194" s="17" t="s">
        <v>724</v>
      </c>
      <c r="B194" s="17" t="s">
        <v>725</v>
      </c>
      <c r="C194" s="17" t="s">
        <v>726</v>
      </c>
      <c r="D194" s="17" t="s">
        <v>727</v>
      </c>
      <c r="E194" s="17"/>
      <c r="F194" s="17" t="s">
        <v>10</v>
      </c>
      <c r="G194" s="17" t="s">
        <v>1023</v>
      </c>
      <c r="H194" s="17" t="s">
        <v>919</v>
      </c>
      <c r="I194" s="17" t="s">
        <v>920</v>
      </c>
      <c r="J194" s="17"/>
      <c r="K194" s="17"/>
      <c r="L194" s="17"/>
    </row>
    <row r="195" spans="1:16" x14ac:dyDescent="0.25">
      <c r="A195" s="17" t="s">
        <v>728</v>
      </c>
      <c r="B195" s="17" t="s">
        <v>729</v>
      </c>
      <c r="C195" s="17" t="s">
        <v>730</v>
      </c>
      <c r="D195" s="17" t="s">
        <v>731</v>
      </c>
      <c r="E195" s="17" t="s">
        <v>732</v>
      </c>
      <c r="F195" s="17" t="s">
        <v>24</v>
      </c>
      <c r="G195" s="17" t="s">
        <v>25</v>
      </c>
      <c r="H195" s="17" t="s">
        <v>919</v>
      </c>
      <c r="I195" s="17" t="s">
        <v>920</v>
      </c>
      <c r="J195" s="17"/>
      <c r="K195" s="17"/>
      <c r="L195" s="17"/>
    </row>
    <row r="196" spans="1:16" x14ac:dyDescent="0.25">
      <c r="A196" s="17" t="s">
        <v>733</v>
      </c>
      <c r="B196" s="17" t="s">
        <v>734</v>
      </c>
      <c r="C196" s="17" t="s">
        <v>735</v>
      </c>
      <c r="D196" s="17" t="s">
        <v>736</v>
      </c>
      <c r="E196" s="17"/>
      <c r="F196" s="17" t="s">
        <v>24</v>
      </c>
      <c r="G196" s="17" t="s">
        <v>737</v>
      </c>
      <c r="H196" s="17" t="s">
        <v>919</v>
      </c>
      <c r="I196" s="17" t="s">
        <v>920</v>
      </c>
      <c r="J196" s="17"/>
      <c r="K196" s="17"/>
      <c r="L196" s="17"/>
    </row>
    <row r="197" spans="1:16" ht="45" x14ac:dyDescent="0.25">
      <c r="A197" s="17" t="s">
        <v>738</v>
      </c>
      <c r="B197" s="17"/>
      <c r="C197" s="17"/>
      <c r="D197" s="17" t="s">
        <v>739</v>
      </c>
      <c r="E197" s="17" t="s">
        <v>740</v>
      </c>
      <c r="F197" s="17" t="s">
        <v>10</v>
      </c>
      <c r="G197" s="17" t="s">
        <v>741</v>
      </c>
      <c r="H197" s="17" t="s">
        <v>911</v>
      </c>
      <c r="I197" s="17" t="s">
        <v>912</v>
      </c>
      <c r="J197" s="17" t="s">
        <v>916</v>
      </c>
      <c r="K197" s="17" t="s">
        <v>914</v>
      </c>
      <c r="L197" s="14" t="s">
        <v>954</v>
      </c>
      <c r="N197" s="18" t="b">
        <f t="shared" ref="N197:N198" si="52">IF(B197&lt;&gt;"",TRUE,FALSE)</f>
        <v>0</v>
      </c>
      <c r="O197" s="18" t="b">
        <f t="shared" ref="O197:O198" si="53">IF(E197&lt;&gt;"",TRUE,FALSE)</f>
        <v>1</v>
      </c>
      <c r="P197" s="18" t="b">
        <f t="shared" ref="P197:P198" si="54">AND(N197:O197)</f>
        <v>0</v>
      </c>
    </row>
    <row r="198" spans="1:16" ht="45" x14ac:dyDescent="0.25">
      <c r="A198" s="17" t="s">
        <v>742</v>
      </c>
      <c r="B198" s="17"/>
      <c r="C198" s="17"/>
      <c r="D198" s="17" t="s">
        <v>739</v>
      </c>
      <c r="E198" s="17" t="s">
        <v>740</v>
      </c>
      <c r="F198" s="17" t="s">
        <v>10</v>
      </c>
      <c r="G198" s="17" t="s">
        <v>743</v>
      </c>
      <c r="H198" s="17" t="s">
        <v>911</v>
      </c>
      <c r="I198" s="17" t="s">
        <v>912</v>
      </c>
      <c r="J198" s="17" t="s">
        <v>916</v>
      </c>
      <c r="K198" s="17" t="s">
        <v>914</v>
      </c>
      <c r="L198" s="14" t="s">
        <v>954</v>
      </c>
      <c r="N198" s="18" t="b">
        <f t="shared" si="52"/>
        <v>0</v>
      </c>
      <c r="O198" s="18" t="b">
        <f t="shared" si="53"/>
        <v>1</v>
      </c>
      <c r="P198" s="18" t="b">
        <f t="shared" si="54"/>
        <v>0</v>
      </c>
    </row>
    <row r="199" spans="1:16" x14ac:dyDescent="0.25">
      <c r="A199" s="17" t="s">
        <v>744</v>
      </c>
      <c r="B199" s="17"/>
      <c r="C199" s="17"/>
      <c r="D199" s="17" t="s">
        <v>745</v>
      </c>
      <c r="E199" s="17" t="s">
        <v>746</v>
      </c>
      <c r="F199" s="17" t="s">
        <v>10</v>
      </c>
      <c r="G199" s="17" t="s">
        <v>95</v>
      </c>
      <c r="H199" s="17" t="s">
        <v>919</v>
      </c>
      <c r="I199" s="17" t="s">
        <v>931</v>
      </c>
      <c r="J199" s="17"/>
      <c r="K199" s="17"/>
      <c r="L199" s="17" t="s">
        <v>1048</v>
      </c>
    </row>
    <row r="200" spans="1:16" ht="30" x14ac:dyDescent="0.25">
      <c r="A200" s="17" t="s">
        <v>747</v>
      </c>
      <c r="B200" s="17" t="s">
        <v>748</v>
      </c>
      <c r="C200" s="17"/>
      <c r="D200" s="17" t="s">
        <v>749</v>
      </c>
      <c r="E200" s="17"/>
      <c r="F200" s="17" t="s">
        <v>24</v>
      </c>
      <c r="G200" s="17" t="s">
        <v>750</v>
      </c>
      <c r="H200" s="17" t="s">
        <v>911</v>
      </c>
      <c r="I200" s="17" t="s">
        <v>921</v>
      </c>
      <c r="J200" s="17"/>
      <c r="K200" s="17" t="s">
        <v>914</v>
      </c>
      <c r="L200" s="14" t="s">
        <v>955</v>
      </c>
      <c r="N200" s="18" t="b">
        <f t="shared" ref="N200" si="55">IF(B200&lt;&gt;"",TRUE,FALSE)</f>
        <v>1</v>
      </c>
      <c r="O200" s="18" t="b">
        <f>IF(E200&lt;&gt;"",TRUE,FALSE)</f>
        <v>0</v>
      </c>
      <c r="P200" s="18" t="b">
        <f>AND(N200:O200)</f>
        <v>0</v>
      </c>
    </row>
    <row r="201" spans="1:16" x14ac:dyDescent="0.25">
      <c r="A201" s="17" t="s">
        <v>751</v>
      </c>
      <c r="B201" s="17" t="s">
        <v>752</v>
      </c>
      <c r="C201" s="17" t="s">
        <v>753</v>
      </c>
      <c r="D201" s="17" t="s">
        <v>754</v>
      </c>
      <c r="E201" s="17"/>
      <c r="F201" s="17" t="s">
        <v>10</v>
      </c>
      <c r="G201" s="17" t="s">
        <v>755</v>
      </c>
      <c r="H201" s="17" t="s">
        <v>919</v>
      </c>
      <c r="I201" s="17" t="s">
        <v>920</v>
      </c>
      <c r="J201" s="17"/>
      <c r="K201" s="17"/>
      <c r="L201" s="17"/>
    </row>
    <row r="202" spans="1:16" s="1" customFormat="1" x14ac:dyDescent="0.25">
      <c r="A202" s="15" t="s">
        <v>756</v>
      </c>
      <c r="B202" s="15"/>
      <c r="C202" s="15"/>
      <c r="D202" s="15" t="s">
        <v>757</v>
      </c>
      <c r="E202" s="15" t="s">
        <v>758</v>
      </c>
      <c r="F202" s="15" t="s">
        <v>10</v>
      </c>
      <c r="G202" s="17" t="s">
        <v>759</v>
      </c>
      <c r="H202" s="15" t="s">
        <v>911</v>
      </c>
      <c r="I202" s="15" t="s">
        <v>912</v>
      </c>
      <c r="J202" s="15" t="s">
        <v>916</v>
      </c>
      <c r="K202" s="15" t="s">
        <v>914</v>
      </c>
      <c r="L202" s="15" t="s">
        <v>961</v>
      </c>
      <c r="N202" s="18" t="b">
        <f t="shared" ref="N202" si="56">IF(B202&lt;&gt;"",TRUE,FALSE)</f>
        <v>0</v>
      </c>
      <c r="O202" s="18" t="b">
        <f>IF(E202&lt;&gt;"",TRUE,FALSE)</f>
        <v>1</v>
      </c>
      <c r="P202" s="18" t="b">
        <f>AND(N202:O202)</f>
        <v>0</v>
      </c>
    </row>
    <row r="203" spans="1:16" x14ac:dyDescent="0.25">
      <c r="A203" s="17" t="s">
        <v>760</v>
      </c>
      <c r="B203" s="17" t="s">
        <v>761</v>
      </c>
      <c r="C203" s="17" t="s">
        <v>762</v>
      </c>
      <c r="D203" s="17" t="s">
        <v>763</v>
      </c>
      <c r="E203" s="17"/>
      <c r="F203" s="17" t="s">
        <v>24</v>
      </c>
      <c r="G203" s="17" t="s">
        <v>1024</v>
      </c>
      <c r="H203" s="17" t="s">
        <v>919</v>
      </c>
      <c r="I203" s="17" t="s">
        <v>920</v>
      </c>
      <c r="J203" s="17"/>
      <c r="K203" s="17"/>
      <c r="L203" s="17"/>
    </row>
    <row r="204" spans="1:16" s="1" customFormat="1" ht="30" x14ac:dyDescent="0.25">
      <c r="A204" s="15" t="s">
        <v>764</v>
      </c>
      <c r="B204" s="15" t="s">
        <v>765</v>
      </c>
      <c r="C204" s="15"/>
      <c r="D204" s="15" t="s">
        <v>766</v>
      </c>
      <c r="E204" s="15"/>
      <c r="F204" s="15" t="s">
        <v>10</v>
      </c>
      <c r="G204" s="17" t="s">
        <v>1025</v>
      </c>
      <c r="H204" s="15" t="s">
        <v>911</v>
      </c>
      <c r="I204" s="15" t="s">
        <v>912</v>
      </c>
      <c r="J204" s="15" t="s">
        <v>916</v>
      </c>
      <c r="K204" s="15" t="s">
        <v>914</v>
      </c>
      <c r="L204" s="7" t="s">
        <v>962</v>
      </c>
      <c r="N204" s="18" t="b">
        <f t="shared" ref="N204" si="57">IF(B204&lt;&gt;"",TRUE,FALSE)</f>
        <v>1</v>
      </c>
      <c r="O204" s="18" t="b">
        <f>IF(E204&lt;&gt;"",TRUE,FALSE)</f>
        <v>0</v>
      </c>
      <c r="P204" s="18" t="b">
        <f>AND(N204:O204)</f>
        <v>0</v>
      </c>
    </row>
    <row r="205" spans="1:16" x14ac:dyDescent="0.25">
      <c r="A205" s="17" t="s">
        <v>767</v>
      </c>
      <c r="B205" s="17" t="s">
        <v>768</v>
      </c>
      <c r="C205" s="17" t="s">
        <v>769</v>
      </c>
      <c r="D205" s="17" t="s">
        <v>770</v>
      </c>
      <c r="E205" s="17"/>
      <c r="F205" s="17" t="s">
        <v>24</v>
      </c>
      <c r="G205" s="17" t="s">
        <v>1026</v>
      </c>
      <c r="H205" s="17" t="s">
        <v>919</v>
      </c>
      <c r="I205" s="17" t="s">
        <v>920</v>
      </c>
      <c r="J205" s="17"/>
      <c r="K205" s="17"/>
      <c r="L205" s="17"/>
    </row>
    <row r="206" spans="1:16" ht="30" x14ac:dyDescent="0.25">
      <c r="A206" s="17" t="s">
        <v>771</v>
      </c>
      <c r="B206" s="17" t="s">
        <v>772</v>
      </c>
      <c r="C206" s="17"/>
      <c r="D206" s="17" t="s">
        <v>773</v>
      </c>
      <c r="E206" s="17"/>
      <c r="F206" s="17" t="s">
        <v>10</v>
      </c>
      <c r="G206" s="17" t="s">
        <v>774</v>
      </c>
      <c r="H206" s="17" t="s">
        <v>911</v>
      </c>
      <c r="I206" s="17" t="s">
        <v>912</v>
      </c>
      <c r="J206" s="17" t="s">
        <v>916</v>
      </c>
      <c r="K206" s="17" t="s">
        <v>914</v>
      </c>
      <c r="L206" s="14" t="s">
        <v>956</v>
      </c>
      <c r="N206" s="18" t="b">
        <f t="shared" ref="N206" si="58">IF(B206&lt;&gt;"",TRUE,FALSE)</f>
        <v>1</v>
      </c>
      <c r="O206" s="18" t="b">
        <f>IF(E206&lt;&gt;"",TRUE,FALSE)</f>
        <v>0</v>
      </c>
      <c r="P206" s="18" t="b">
        <f>AND(N206:O206)</f>
        <v>0</v>
      </c>
    </row>
    <row r="207" spans="1:16" x14ac:dyDescent="0.25">
      <c r="A207" s="17" t="s">
        <v>775</v>
      </c>
      <c r="B207" s="17" t="s">
        <v>776</v>
      </c>
      <c r="C207" s="17" t="s">
        <v>777</v>
      </c>
      <c r="D207" s="17" t="s">
        <v>778</v>
      </c>
      <c r="E207" s="17"/>
      <c r="F207" s="17" t="s">
        <v>24</v>
      </c>
      <c r="G207" s="17" t="s">
        <v>300</v>
      </c>
      <c r="H207" s="17" t="s">
        <v>919</v>
      </c>
      <c r="I207" s="17" t="s">
        <v>920</v>
      </c>
      <c r="J207" s="17"/>
      <c r="K207" s="17"/>
      <c r="L207" s="17"/>
    </row>
    <row r="208" spans="1:16" x14ac:dyDescent="0.25">
      <c r="A208" s="17" t="s">
        <v>779</v>
      </c>
      <c r="B208" s="17" t="s">
        <v>780</v>
      </c>
      <c r="C208" s="17" t="s">
        <v>781</v>
      </c>
      <c r="D208" s="17" t="s">
        <v>782</v>
      </c>
      <c r="E208" s="17" t="s">
        <v>783</v>
      </c>
      <c r="F208" s="17" t="s">
        <v>10</v>
      </c>
      <c r="G208" s="17" t="s">
        <v>74</v>
      </c>
      <c r="H208" s="17" t="s">
        <v>919</v>
      </c>
      <c r="I208" s="17" t="s">
        <v>920</v>
      </c>
      <c r="J208" s="17"/>
      <c r="K208" s="17"/>
      <c r="L208" s="17"/>
    </row>
    <row r="209" spans="1:16" x14ac:dyDescent="0.25">
      <c r="A209" s="17" t="s">
        <v>784</v>
      </c>
      <c r="B209" s="17" t="s">
        <v>785</v>
      </c>
      <c r="C209" s="17" t="s">
        <v>786</v>
      </c>
      <c r="D209" s="17" t="s">
        <v>787</v>
      </c>
      <c r="E209" s="17"/>
      <c r="F209" s="17" t="s">
        <v>10</v>
      </c>
      <c r="G209" s="17" t="s">
        <v>74</v>
      </c>
      <c r="H209" s="17" t="s">
        <v>919</v>
      </c>
      <c r="I209" s="17" t="s">
        <v>920</v>
      </c>
      <c r="J209" s="17"/>
      <c r="K209" s="17"/>
      <c r="L209" s="17"/>
    </row>
    <row r="210" spans="1:16" x14ac:dyDescent="0.25">
      <c r="A210" s="17" t="s">
        <v>788</v>
      </c>
      <c r="B210" s="17"/>
      <c r="C210" s="17" t="s">
        <v>789</v>
      </c>
      <c r="D210" s="17" t="s">
        <v>790</v>
      </c>
      <c r="E210" s="17" t="s">
        <v>791</v>
      </c>
      <c r="F210" s="17" t="s">
        <v>10</v>
      </c>
      <c r="G210" s="17" t="s">
        <v>25</v>
      </c>
      <c r="H210" s="17" t="s">
        <v>919</v>
      </c>
      <c r="I210" s="17" t="s">
        <v>920</v>
      </c>
      <c r="J210" s="17"/>
      <c r="K210" s="17"/>
      <c r="L210" s="17"/>
    </row>
    <row r="211" spans="1:16" x14ac:dyDescent="0.25">
      <c r="A211" s="17" t="s">
        <v>792</v>
      </c>
      <c r="B211" s="17"/>
      <c r="C211" s="17"/>
      <c r="D211" s="17" t="s">
        <v>793</v>
      </c>
      <c r="E211" s="17" t="s">
        <v>794</v>
      </c>
      <c r="F211" s="17" t="s">
        <v>10</v>
      </c>
      <c r="G211" s="17" t="s">
        <v>74</v>
      </c>
      <c r="H211" s="17" t="s">
        <v>919</v>
      </c>
      <c r="I211" s="17" t="s">
        <v>925</v>
      </c>
      <c r="J211" s="17"/>
      <c r="K211" s="17"/>
      <c r="L211" s="17"/>
    </row>
    <row r="212" spans="1:16" x14ac:dyDescent="0.25">
      <c r="A212" s="17" t="s">
        <v>795</v>
      </c>
      <c r="B212" s="17"/>
      <c r="C212" s="17"/>
      <c r="D212" s="17" t="s">
        <v>793</v>
      </c>
      <c r="E212" s="17" t="s">
        <v>794</v>
      </c>
      <c r="F212" s="17" t="s">
        <v>10</v>
      </c>
      <c r="G212" s="17" t="s">
        <v>74</v>
      </c>
      <c r="H212" s="17" t="s">
        <v>919</v>
      </c>
      <c r="I212" s="17" t="s">
        <v>925</v>
      </c>
      <c r="J212" s="17"/>
      <c r="K212" s="17"/>
      <c r="L212" s="17"/>
    </row>
    <row r="213" spans="1:16" x14ac:dyDescent="0.25">
      <c r="A213" s="17" t="s">
        <v>796</v>
      </c>
      <c r="B213" s="17"/>
      <c r="C213" s="17"/>
      <c r="D213" s="17" t="s">
        <v>797</v>
      </c>
      <c r="E213" s="17" t="s">
        <v>798</v>
      </c>
      <c r="F213" s="17" t="s">
        <v>10</v>
      </c>
      <c r="G213" s="17" t="s">
        <v>74</v>
      </c>
      <c r="H213" s="17" t="s">
        <v>919</v>
      </c>
      <c r="I213" s="17" t="s">
        <v>925</v>
      </c>
      <c r="J213" s="17"/>
      <c r="K213" s="17"/>
      <c r="L213" s="17"/>
    </row>
    <row r="214" spans="1:16" x14ac:dyDescent="0.25">
      <c r="A214" s="17" t="s">
        <v>799</v>
      </c>
      <c r="B214" s="17"/>
      <c r="C214" s="17"/>
      <c r="D214" s="17" t="s">
        <v>797</v>
      </c>
      <c r="E214" s="17" t="s">
        <v>798</v>
      </c>
      <c r="F214" s="17" t="s">
        <v>10</v>
      </c>
      <c r="G214" s="17" t="s">
        <v>74</v>
      </c>
      <c r="H214" s="17" t="s">
        <v>919</v>
      </c>
      <c r="I214" s="17" t="s">
        <v>925</v>
      </c>
      <c r="J214" s="17"/>
      <c r="K214" s="17"/>
      <c r="L214" s="17"/>
    </row>
    <row r="215" spans="1:16" s="1" customFormat="1" x14ac:dyDescent="0.25">
      <c r="A215" s="15" t="s">
        <v>800</v>
      </c>
      <c r="B215" s="15"/>
      <c r="C215" s="15"/>
      <c r="D215" s="15" t="s">
        <v>801</v>
      </c>
      <c r="E215" s="15" t="s">
        <v>802</v>
      </c>
      <c r="F215" s="15" t="s">
        <v>10</v>
      </c>
      <c r="G215" s="17" t="s">
        <v>25</v>
      </c>
      <c r="H215" s="15" t="s">
        <v>911</v>
      </c>
      <c r="I215" s="15" t="s">
        <v>912</v>
      </c>
      <c r="J215" s="15" t="s">
        <v>916</v>
      </c>
      <c r="K215" s="15" t="s">
        <v>914</v>
      </c>
      <c r="L215" s="15" t="s">
        <v>1078</v>
      </c>
      <c r="N215" s="18" t="b">
        <f t="shared" ref="N215:N218" si="59">IF(B215&lt;&gt;"",TRUE,FALSE)</f>
        <v>0</v>
      </c>
      <c r="O215" s="18" t="b">
        <f t="shared" ref="O215:O218" si="60">IF(E215&lt;&gt;"",TRUE,FALSE)</f>
        <v>1</v>
      </c>
      <c r="P215" s="18" t="b">
        <f t="shared" ref="P215:P218" si="61">AND(N215:O215)</f>
        <v>0</v>
      </c>
    </row>
    <row r="216" spans="1:16" s="1" customFormat="1" x14ac:dyDescent="0.25">
      <c r="A216" s="15" t="s">
        <v>803</v>
      </c>
      <c r="B216" s="15"/>
      <c r="C216" s="15"/>
      <c r="D216" s="15" t="s">
        <v>801</v>
      </c>
      <c r="E216" s="15" t="s">
        <v>802</v>
      </c>
      <c r="F216" s="15" t="s">
        <v>10</v>
      </c>
      <c r="G216" s="17" t="s">
        <v>25</v>
      </c>
      <c r="H216" s="15" t="s">
        <v>911</v>
      </c>
      <c r="I216" s="15" t="s">
        <v>912</v>
      </c>
      <c r="J216" s="15" t="s">
        <v>916</v>
      </c>
      <c r="K216" s="15" t="s">
        <v>914</v>
      </c>
      <c r="L216" s="40" t="s">
        <v>1078</v>
      </c>
      <c r="N216" s="18" t="b">
        <f t="shared" si="59"/>
        <v>0</v>
      </c>
      <c r="O216" s="18" t="b">
        <f t="shared" si="60"/>
        <v>1</v>
      </c>
      <c r="P216" s="18" t="b">
        <f t="shared" si="61"/>
        <v>0</v>
      </c>
    </row>
    <row r="217" spans="1:16" s="1" customFormat="1" x14ac:dyDescent="0.25">
      <c r="A217" s="15" t="s">
        <v>804</v>
      </c>
      <c r="B217" s="15"/>
      <c r="C217" s="15"/>
      <c r="D217" s="15" t="s">
        <v>805</v>
      </c>
      <c r="E217" s="15" t="s">
        <v>806</v>
      </c>
      <c r="F217" s="15" t="s">
        <v>10</v>
      </c>
      <c r="G217" s="17" t="s">
        <v>25</v>
      </c>
      <c r="H217" s="15" t="s">
        <v>911</v>
      </c>
      <c r="I217" s="15" t="s">
        <v>912</v>
      </c>
      <c r="J217" s="15" t="s">
        <v>916</v>
      </c>
      <c r="K217" s="15" t="s">
        <v>914</v>
      </c>
      <c r="L217" s="40" t="s">
        <v>1079</v>
      </c>
      <c r="N217" s="18" t="b">
        <f t="shared" si="59"/>
        <v>0</v>
      </c>
      <c r="O217" s="18" t="b">
        <f t="shared" si="60"/>
        <v>1</v>
      </c>
      <c r="P217" s="18" t="b">
        <f t="shared" si="61"/>
        <v>0</v>
      </c>
    </row>
    <row r="218" spans="1:16" s="1" customFormat="1" x14ac:dyDescent="0.25">
      <c r="A218" s="15" t="s">
        <v>807</v>
      </c>
      <c r="B218" s="15"/>
      <c r="C218" s="15"/>
      <c r="D218" s="15" t="s">
        <v>805</v>
      </c>
      <c r="E218" s="15" t="s">
        <v>806</v>
      </c>
      <c r="F218" s="15" t="s">
        <v>10</v>
      </c>
      <c r="G218" s="17" t="s">
        <v>25</v>
      </c>
      <c r="H218" s="15" t="s">
        <v>911</v>
      </c>
      <c r="I218" s="15" t="s">
        <v>912</v>
      </c>
      <c r="J218" s="15" t="s">
        <v>916</v>
      </c>
      <c r="K218" s="15" t="s">
        <v>914</v>
      </c>
      <c r="L218" s="40" t="s">
        <v>1079</v>
      </c>
      <c r="N218" s="18" t="b">
        <f t="shared" si="59"/>
        <v>0</v>
      </c>
      <c r="O218" s="18" t="b">
        <f t="shared" si="60"/>
        <v>1</v>
      </c>
      <c r="P218" s="18" t="b">
        <f t="shared" si="61"/>
        <v>0</v>
      </c>
    </row>
    <row r="219" spans="1:16" x14ac:dyDescent="0.25">
      <c r="A219" s="17" t="s">
        <v>808</v>
      </c>
      <c r="B219" s="17" t="s">
        <v>809</v>
      </c>
      <c r="C219" s="17" t="s">
        <v>810</v>
      </c>
      <c r="D219" s="17" t="s">
        <v>811</v>
      </c>
      <c r="E219" s="17" t="s">
        <v>812</v>
      </c>
      <c r="F219" s="17" t="s">
        <v>10</v>
      </c>
      <c r="G219" s="17" t="s">
        <v>25</v>
      </c>
      <c r="H219" s="17" t="s">
        <v>919</v>
      </c>
      <c r="I219" s="17" t="s">
        <v>920</v>
      </c>
      <c r="J219" s="17"/>
      <c r="K219" s="17"/>
      <c r="L219" s="17"/>
    </row>
    <row r="220" spans="1:16" x14ac:dyDescent="0.25">
      <c r="A220" s="17" t="s">
        <v>813</v>
      </c>
      <c r="B220" s="17" t="s">
        <v>814</v>
      </c>
      <c r="C220" s="17" t="s">
        <v>815</v>
      </c>
      <c r="D220" s="17" t="s">
        <v>816</v>
      </c>
      <c r="E220" s="17" t="s">
        <v>817</v>
      </c>
      <c r="F220" s="17" t="s">
        <v>10</v>
      </c>
      <c r="G220" s="17" t="s">
        <v>25</v>
      </c>
      <c r="H220" s="17" t="s">
        <v>919</v>
      </c>
      <c r="I220" s="17" t="s">
        <v>920</v>
      </c>
      <c r="J220" s="17"/>
      <c r="K220" s="17"/>
      <c r="L220" s="17"/>
    </row>
    <row r="221" spans="1:16" s="1" customFormat="1" x14ac:dyDescent="0.25">
      <c r="A221" s="15" t="s">
        <v>818</v>
      </c>
      <c r="B221" s="15"/>
      <c r="C221" s="15"/>
      <c r="D221" s="15" t="s">
        <v>819</v>
      </c>
      <c r="E221" s="15" t="s">
        <v>820</v>
      </c>
      <c r="F221" s="15" t="s">
        <v>10</v>
      </c>
      <c r="G221" s="17" t="s">
        <v>25</v>
      </c>
      <c r="H221" s="17" t="s">
        <v>919</v>
      </c>
      <c r="I221" s="17" t="s">
        <v>920</v>
      </c>
      <c r="J221" s="15"/>
      <c r="K221" s="15"/>
      <c r="L221" s="15"/>
    </row>
    <row r="222" spans="1:16" s="1" customFormat="1" x14ac:dyDescent="0.25">
      <c r="A222" s="15" t="s">
        <v>821</v>
      </c>
      <c r="B222" s="15"/>
      <c r="C222" s="15"/>
      <c r="D222" s="15" t="s">
        <v>819</v>
      </c>
      <c r="E222" s="15" t="s">
        <v>820</v>
      </c>
      <c r="F222" s="15" t="s">
        <v>10</v>
      </c>
      <c r="G222" s="17" t="s">
        <v>25</v>
      </c>
      <c r="H222" s="17" t="s">
        <v>919</v>
      </c>
      <c r="I222" s="17" t="s">
        <v>920</v>
      </c>
      <c r="J222" s="15"/>
      <c r="K222" s="15"/>
      <c r="L222" s="15"/>
    </row>
    <row r="223" spans="1:16" x14ac:dyDescent="0.25">
      <c r="A223" s="17" t="s">
        <v>822</v>
      </c>
      <c r="B223" s="17" t="s">
        <v>823</v>
      </c>
      <c r="C223" s="17" t="s">
        <v>824</v>
      </c>
      <c r="D223" s="17" t="s">
        <v>825</v>
      </c>
      <c r="E223" s="17"/>
      <c r="F223" s="17" t="s">
        <v>10</v>
      </c>
      <c r="G223" s="17" t="s">
        <v>1027</v>
      </c>
      <c r="H223" s="17" t="s">
        <v>919</v>
      </c>
      <c r="I223" s="17" t="s">
        <v>920</v>
      </c>
      <c r="J223" s="17"/>
      <c r="K223" s="17"/>
      <c r="L223" s="17"/>
    </row>
    <row r="224" spans="1:16" x14ac:dyDescent="0.25">
      <c r="A224" s="17" t="s">
        <v>826</v>
      </c>
      <c r="B224" s="17"/>
      <c r="C224" s="17"/>
      <c r="D224" s="17" t="s">
        <v>827</v>
      </c>
      <c r="E224" s="17" t="s">
        <v>828</v>
      </c>
      <c r="F224" s="17" t="s">
        <v>24</v>
      </c>
      <c r="G224" s="17" t="s">
        <v>1028</v>
      </c>
      <c r="H224" s="17" t="s">
        <v>911</v>
      </c>
      <c r="I224" s="17" t="s">
        <v>921</v>
      </c>
      <c r="J224" s="17"/>
      <c r="K224" s="17" t="s">
        <v>914</v>
      </c>
      <c r="L224" s="17" t="s">
        <v>957</v>
      </c>
      <c r="N224" s="18" t="b">
        <f t="shared" ref="N224:N227" si="62">IF(B224&lt;&gt;"",TRUE,FALSE)</f>
        <v>0</v>
      </c>
      <c r="O224" s="18" t="b">
        <f t="shared" ref="O224:O227" si="63">IF(E224&lt;&gt;"",TRUE,FALSE)</f>
        <v>1</v>
      </c>
      <c r="P224" s="18" t="b">
        <f t="shared" ref="P224:P227" si="64">AND(N224:O224)</f>
        <v>0</v>
      </c>
    </row>
    <row r="225" spans="1:16" x14ac:dyDescent="0.25">
      <c r="A225" s="17" t="s">
        <v>829</v>
      </c>
      <c r="B225" s="17"/>
      <c r="C225" s="17"/>
      <c r="D225" s="17" t="s">
        <v>827</v>
      </c>
      <c r="E225" s="17" t="s">
        <v>828</v>
      </c>
      <c r="F225" s="17" t="s">
        <v>24</v>
      </c>
      <c r="G225" s="17" t="s">
        <v>1029</v>
      </c>
      <c r="H225" s="17" t="s">
        <v>911</v>
      </c>
      <c r="I225" s="17" t="s">
        <v>921</v>
      </c>
      <c r="J225" s="17"/>
      <c r="K225" s="17" t="s">
        <v>914</v>
      </c>
      <c r="L225" s="17" t="s">
        <v>957</v>
      </c>
      <c r="N225" s="18" t="b">
        <f t="shared" si="62"/>
        <v>0</v>
      </c>
      <c r="O225" s="18" t="b">
        <f t="shared" si="63"/>
        <v>1</v>
      </c>
      <c r="P225" s="18" t="b">
        <f t="shared" si="64"/>
        <v>0</v>
      </c>
    </row>
    <row r="226" spans="1:16" x14ac:dyDescent="0.25">
      <c r="A226" s="17" t="s">
        <v>830</v>
      </c>
      <c r="B226" s="17"/>
      <c r="C226" s="17"/>
      <c r="D226" s="17" t="s">
        <v>831</v>
      </c>
      <c r="E226" s="17" t="s">
        <v>832</v>
      </c>
      <c r="F226" s="17" t="s">
        <v>24</v>
      </c>
      <c r="G226" s="17" t="s">
        <v>833</v>
      </c>
      <c r="H226" s="17" t="s">
        <v>911</v>
      </c>
      <c r="I226" s="17" t="s">
        <v>921</v>
      </c>
      <c r="J226" s="17"/>
      <c r="K226" s="17" t="s">
        <v>914</v>
      </c>
      <c r="L226" s="17" t="s">
        <v>957</v>
      </c>
      <c r="N226" s="18" t="b">
        <f t="shared" si="62"/>
        <v>0</v>
      </c>
      <c r="O226" s="18" t="b">
        <f t="shared" si="63"/>
        <v>1</v>
      </c>
      <c r="P226" s="18" t="b">
        <f t="shared" si="64"/>
        <v>0</v>
      </c>
    </row>
    <row r="227" spans="1:16" x14ac:dyDescent="0.25">
      <c r="A227" s="17" t="s">
        <v>834</v>
      </c>
      <c r="B227" s="17"/>
      <c r="C227" s="17"/>
      <c r="D227" s="17" t="s">
        <v>831</v>
      </c>
      <c r="E227" s="17" t="s">
        <v>832</v>
      </c>
      <c r="F227" s="17" t="s">
        <v>24</v>
      </c>
      <c r="G227" s="17" t="s">
        <v>835</v>
      </c>
      <c r="H227" s="17" t="s">
        <v>911</v>
      </c>
      <c r="I227" s="17" t="s">
        <v>921</v>
      </c>
      <c r="J227" s="17"/>
      <c r="K227" s="17" t="s">
        <v>914</v>
      </c>
      <c r="L227" s="17" t="s">
        <v>957</v>
      </c>
      <c r="N227" s="18" t="b">
        <f t="shared" si="62"/>
        <v>0</v>
      </c>
      <c r="O227" s="18" t="b">
        <f t="shared" si="63"/>
        <v>1</v>
      </c>
      <c r="P227" s="18" t="b">
        <f t="shared" si="64"/>
        <v>0</v>
      </c>
    </row>
    <row r="228" spans="1:16" x14ac:dyDescent="0.25">
      <c r="A228" s="17" t="s">
        <v>836</v>
      </c>
      <c r="B228" s="17"/>
      <c r="C228" s="17" t="s">
        <v>837</v>
      </c>
      <c r="D228" s="17" t="s">
        <v>838</v>
      </c>
      <c r="E228" s="17" t="s">
        <v>839</v>
      </c>
      <c r="F228" s="17" t="s">
        <v>24</v>
      </c>
      <c r="G228" s="17" t="s">
        <v>840</v>
      </c>
      <c r="H228" s="17" t="s">
        <v>919</v>
      </c>
      <c r="I228" s="17" t="s">
        <v>920</v>
      </c>
      <c r="J228" s="17"/>
      <c r="K228" s="17"/>
      <c r="L228" s="17"/>
    </row>
    <row r="229" spans="1:16" x14ac:dyDescent="0.25">
      <c r="A229" s="17" t="s">
        <v>841</v>
      </c>
      <c r="B229" s="17"/>
      <c r="C229" s="17" t="s">
        <v>837</v>
      </c>
      <c r="D229" s="17" t="s">
        <v>838</v>
      </c>
      <c r="E229" s="17" t="s">
        <v>839</v>
      </c>
      <c r="F229" s="17" t="s">
        <v>24</v>
      </c>
      <c r="G229" s="17" t="s">
        <v>842</v>
      </c>
      <c r="H229" s="17" t="s">
        <v>919</v>
      </c>
      <c r="I229" s="17" t="s">
        <v>920</v>
      </c>
      <c r="J229" s="17"/>
      <c r="K229" s="17"/>
      <c r="L229" s="17"/>
    </row>
    <row r="230" spans="1:16" x14ac:dyDescent="0.25">
      <c r="A230" s="17" t="s">
        <v>843</v>
      </c>
      <c r="B230" s="17" t="s">
        <v>844</v>
      </c>
      <c r="C230" s="17" t="s">
        <v>845</v>
      </c>
      <c r="D230" s="17" t="s">
        <v>846</v>
      </c>
      <c r="E230" s="17"/>
      <c r="F230" s="17" t="s">
        <v>10</v>
      </c>
      <c r="G230" s="17" t="s">
        <v>74</v>
      </c>
      <c r="H230" s="17" t="s">
        <v>919</v>
      </c>
      <c r="I230" s="17" t="s">
        <v>920</v>
      </c>
      <c r="J230" s="17"/>
      <c r="K230" s="17"/>
      <c r="L230" s="17"/>
    </row>
    <row r="231" spans="1:16" s="1" customFormat="1" x14ac:dyDescent="0.25">
      <c r="A231" s="15" t="s">
        <v>847</v>
      </c>
      <c r="B231" s="15"/>
      <c r="C231" s="15"/>
      <c r="D231" s="15" t="s">
        <v>848</v>
      </c>
      <c r="E231" s="15" t="s">
        <v>849</v>
      </c>
      <c r="F231" s="15" t="s">
        <v>10</v>
      </c>
      <c r="G231" s="17" t="s">
        <v>25</v>
      </c>
      <c r="H231" s="15" t="s">
        <v>919</v>
      </c>
      <c r="I231" s="15" t="s">
        <v>931</v>
      </c>
      <c r="J231" s="15"/>
      <c r="K231" s="15"/>
      <c r="L231" s="15" t="s">
        <v>975</v>
      </c>
    </row>
    <row r="232" spans="1:16" s="1" customFormat="1" x14ac:dyDescent="0.25">
      <c r="A232" s="15" t="s">
        <v>850</v>
      </c>
      <c r="B232" s="15"/>
      <c r="C232" s="15"/>
      <c r="D232" s="15" t="s">
        <v>848</v>
      </c>
      <c r="E232" s="15" t="s">
        <v>849</v>
      </c>
      <c r="F232" s="15" t="s">
        <v>10</v>
      </c>
      <c r="G232" s="17" t="s">
        <v>1030</v>
      </c>
      <c r="H232" s="15" t="s">
        <v>919</v>
      </c>
      <c r="I232" s="15" t="s">
        <v>931</v>
      </c>
      <c r="J232" s="15"/>
      <c r="K232" s="15"/>
      <c r="L232" s="15" t="s">
        <v>975</v>
      </c>
    </row>
    <row r="233" spans="1:16" s="1" customFormat="1" x14ac:dyDescent="0.25">
      <c r="A233" s="15" t="s">
        <v>851</v>
      </c>
      <c r="B233" s="15"/>
      <c r="C233" s="15"/>
      <c r="D233" s="15" t="s">
        <v>852</v>
      </c>
      <c r="E233" s="15" t="s">
        <v>853</v>
      </c>
      <c r="F233" s="15" t="s">
        <v>10</v>
      </c>
      <c r="G233" s="17" t="s">
        <v>1031</v>
      </c>
      <c r="H233" s="15" t="s">
        <v>919</v>
      </c>
      <c r="I233" s="15" t="s">
        <v>931</v>
      </c>
      <c r="J233" s="15"/>
      <c r="K233" s="15"/>
      <c r="L233" s="15" t="s">
        <v>975</v>
      </c>
    </row>
    <row r="234" spans="1:16" s="1" customFormat="1" x14ac:dyDescent="0.25">
      <c r="A234" s="15" t="s">
        <v>854</v>
      </c>
      <c r="B234" s="15"/>
      <c r="C234" s="15"/>
      <c r="D234" s="15" t="s">
        <v>852</v>
      </c>
      <c r="E234" s="15" t="s">
        <v>853</v>
      </c>
      <c r="F234" s="15" t="s">
        <v>10</v>
      </c>
      <c r="G234" s="17" t="s">
        <v>1032</v>
      </c>
      <c r="H234" s="15" t="s">
        <v>919</v>
      </c>
      <c r="I234" s="15" t="s">
        <v>931</v>
      </c>
      <c r="J234" s="15"/>
      <c r="K234" s="15"/>
      <c r="L234" s="15" t="s">
        <v>975</v>
      </c>
    </row>
    <row r="235" spans="1:16" s="1" customFormat="1" x14ac:dyDescent="0.25">
      <c r="A235" s="15" t="s">
        <v>855</v>
      </c>
      <c r="B235" s="15"/>
      <c r="C235" s="15"/>
      <c r="D235" s="15" t="s">
        <v>856</v>
      </c>
      <c r="E235" s="15" t="s">
        <v>857</v>
      </c>
      <c r="F235" s="15" t="s">
        <v>10</v>
      </c>
      <c r="G235" s="17" t="s">
        <v>1033</v>
      </c>
      <c r="H235" s="15" t="s">
        <v>919</v>
      </c>
      <c r="I235" s="15" t="s">
        <v>931</v>
      </c>
      <c r="J235" s="15"/>
      <c r="K235" s="15"/>
      <c r="L235" s="15" t="s">
        <v>975</v>
      </c>
    </row>
    <row r="236" spans="1:16" s="1" customFormat="1" x14ac:dyDescent="0.25">
      <c r="A236" s="15" t="s">
        <v>858</v>
      </c>
      <c r="B236" s="15"/>
      <c r="C236" s="15"/>
      <c r="D236" s="15" t="s">
        <v>856</v>
      </c>
      <c r="E236" s="15" t="s">
        <v>857</v>
      </c>
      <c r="F236" s="15" t="s">
        <v>10</v>
      </c>
      <c r="G236" s="17" t="s">
        <v>1034</v>
      </c>
      <c r="H236" s="15" t="s">
        <v>919</v>
      </c>
      <c r="I236" s="15" t="s">
        <v>931</v>
      </c>
      <c r="J236" s="15"/>
      <c r="K236" s="15"/>
      <c r="L236" s="15" t="s">
        <v>975</v>
      </c>
    </row>
    <row r="237" spans="1:16" s="1" customFormat="1" x14ac:dyDescent="0.25">
      <c r="A237" s="15" t="s">
        <v>859</v>
      </c>
      <c r="B237" s="15"/>
      <c r="C237" s="15"/>
      <c r="D237" s="15" t="s">
        <v>860</v>
      </c>
      <c r="E237" s="15" t="s">
        <v>861</v>
      </c>
      <c r="F237" s="15" t="s">
        <v>10</v>
      </c>
      <c r="G237" s="17" t="s">
        <v>1035</v>
      </c>
      <c r="H237" s="15" t="s">
        <v>919</v>
      </c>
      <c r="I237" s="15" t="s">
        <v>931</v>
      </c>
      <c r="J237" s="15"/>
      <c r="K237" s="15"/>
      <c r="L237" s="15" t="s">
        <v>975</v>
      </c>
    </row>
    <row r="238" spans="1:16" s="1" customFormat="1" ht="15" customHeight="1" x14ac:dyDescent="0.25">
      <c r="A238" s="15" t="s">
        <v>862</v>
      </c>
      <c r="B238" s="15"/>
      <c r="C238" s="15"/>
      <c r="D238" s="15" t="s">
        <v>860</v>
      </c>
      <c r="E238" s="15" t="s">
        <v>861</v>
      </c>
      <c r="F238" s="15" t="s">
        <v>10</v>
      </c>
      <c r="G238" s="17" t="s">
        <v>1036</v>
      </c>
      <c r="H238" s="15" t="s">
        <v>919</v>
      </c>
      <c r="I238" s="15" t="s">
        <v>931</v>
      </c>
      <c r="J238" s="15"/>
      <c r="K238" s="15"/>
      <c r="L238" s="15" t="s">
        <v>975</v>
      </c>
    </row>
    <row r="239" spans="1:16" x14ac:dyDescent="0.25">
      <c r="A239" s="17" t="s">
        <v>863</v>
      </c>
      <c r="B239" s="17" t="s">
        <v>864</v>
      </c>
      <c r="C239" s="17"/>
      <c r="D239" s="17" t="s">
        <v>865</v>
      </c>
      <c r="E239" s="17"/>
      <c r="F239" s="17" t="s">
        <v>10</v>
      </c>
      <c r="G239" s="17" t="s">
        <v>866</v>
      </c>
      <c r="H239" s="17" t="s">
        <v>911</v>
      </c>
      <c r="I239" s="17" t="s">
        <v>912</v>
      </c>
      <c r="J239" s="17" t="s">
        <v>916</v>
      </c>
      <c r="K239" s="17" t="s">
        <v>914</v>
      </c>
      <c r="L239" s="17" t="s">
        <v>958</v>
      </c>
      <c r="N239" s="18" t="b">
        <f t="shared" ref="N239:N241" si="65">IF(B239&lt;&gt;"",TRUE,FALSE)</f>
        <v>1</v>
      </c>
      <c r="O239" s="18" t="b">
        <f t="shared" ref="O239:O241" si="66">IF(E239&lt;&gt;"",TRUE,FALSE)</f>
        <v>0</v>
      </c>
      <c r="P239" s="18" t="b">
        <f t="shared" ref="P239:P241" si="67">AND(N239:O239)</f>
        <v>0</v>
      </c>
    </row>
    <row r="240" spans="1:16" s="1" customFormat="1" x14ac:dyDescent="0.25">
      <c r="A240" s="15" t="s">
        <v>867</v>
      </c>
      <c r="B240" s="15"/>
      <c r="C240" s="15"/>
      <c r="D240" s="15" t="s">
        <v>868</v>
      </c>
      <c r="E240" s="15" t="s">
        <v>869</v>
      </c>
      <c r="F240" s="15" t="s">
        <v>10</v>
      </c>
      <c r="G240" s="17" t="s">
        <v>870</v>
      </c>
      <c r="H240" s="15" t="s">
        <v>911</v>
      </c>
      <c r="I240" s="15" t="s">
        <v>912</v>
      </c>
      <c r="J240" s="15" t="s">
        <v>913</v>
      </c>
      <c r="K240" s="15" t="s">
        <v>914</v>
      </c>
      <c r="L240" s="15" t="s">
        <v>963</v>
      </c>
      <c r="N240" s="18" t="b">
        <f t="shared" si="65"/>
        <v>0</v>
      </c>
      <c r="O240" s="18" t="b">
        <f t="shared" si="66"/>
        <v>1</v>
      </c>
      <c r="P240" s="18" t="b">
        <f t="shared" si="67"/>
        <v>0</v>
      </c>
    </row>
    <row r="241" spans="1:16" ht="30" x14ac:dyDescent="0.25">
      <c r="A241" s="17" t="s">
        <v>871</v>
      </c>
      <c r="B241" s="17" t="s">
        <v>872</v>
      </c>
      <c r="C241" s="17"/>
      <c r="D241" s="17" t="s">
        <v>873</v>
      </c>
      <c r="E241" s="17"/>
      <c r="F241" s="17" t="s">
        <v>10</v>
      </c>
      <c r="G241" s="17" t="s">
        <v>874</v>
      </c>
      <c r="H241" s="17" t="s">
        <v>911</v>
      </c>
      <c r="I241" s="17" t="s">
        <v>912</v>
      </c>
      <c r="J241" s="17" t="s">
        <v>916</v>
      </c>
      <c r="K241" s="17" t="s">
        <v>914</v>
      </c>
      <c r="L241" s="14" t="s">
        <v>959</v>
      </c>
      <c r="N241" s="18" t="b">
        <f t="shared" si="65"/>
        <v>1</v>
      </c>
      <c r="O241" s="18" t="b">
        <f t="shared" si="66"/>
        <v>0</v>
      </c>
      <c r="P241" s="18" t="b">
        <f t="shared" si="67"/>
        <v>0</v>
      </c>
    </row>
    <row r="242" spans="1:16" x14ac:dyDescent="0.25">
      <c r="A242" s="17" t="s">
        <v>875</v>
      </c>
      <c r="B242" s="17" t="s">
        <v>876</v>
      </c>
      <c r="C242" s="17" t="s">
        <v>877</v>
      </c>
      <c r="D242" s="17" t="s">
        <v>878</v>
      </c>
      <c r="E242" s="17"/>
      <c r="F242" s="17" t="s">
        <v>10</v>
      </c>
      <c r="G242" s="17" t="s">
        <v>879</v>
      </c>
      <c r="H242" s="17" t="s">
        <v>919</v>
      </c>
      <c r="I242" s="17" t="s">
        <v>920</v>
      </c>
      <c r="J242" s="17"/>
      <c r="K242" s="17"/>
      <c r="L242" s="17"/>
    </row>
    <row r="243" spans="1:16" x14ac:dyDescent="0.25">
      <c r="A243" s="17" t="s">
        <v>880</v>
      </c>
      <c r="B243" s="17" t="s">
        <v>881</v>
      </c>
      <c r="C243" s="17" t="s">
        <v>882</v>
      </c>
      <c r="D243" s="17" t="s">
        <v>883</v>
      </c>
      <c r="E243" s="17"/>
      <c r="F243" s="17" t="s">
        <v>10</v>
      </c>
      <c r="G243" s="17" t="s">
        <v>884</v>
      </c>
      <c r="H243" s="17" t="s">
        <v>919</v>
      </c>
      <c r="I243" s="17" t="s">
        <v>920</v>
      </c>
      <c r="J243" s="17"/>
      <c r="K243" s="17"/>
      <c r="L243" s="17"/>
    </row>
    <row r="244" spans="1:16" x14ac:dyDescent="0.25">
      <c r="A244" s="17" t="s">
        <v>885</v>
      </c>
      <c r="B244" s="17" t="s">
        <v>886</v>
      </c>
      <c r="C244" s="17" t="s">
        <v>887</v>
      </c>
      <c r="D244" s="17" t="s">
        <v>888</v>
      </c>
      <c r="E244" s="17"/>
      <c r="F244" s="17" t="s">
        <v>24</v>
      </c>
      <c r="G244" s="17" t="s">
        <v>1037</v>
      </c>
      <c r="H244" s="17" t="s">
        <v>919</v>
      </c>
      <c r="I244" s="17" t="s">
        <v>920</v>
      </c>
      <c r="J244" s="17"/>
      <c r="K244" s="17"/>
      <c r="L244" s="17"/>
    </row>
    <row r="245" spans="1:16" x14ac:dyDescent="0.25">
      <c r="A245" s="17" t="s">
        <v>889</v>
      </c>
      <c r="B245" s="17" t="s">
        <v>890</v>
      </c>
      <c r="C245" s="17" t="s">
        <v>891</v>
      </c>
      <c r="D245" s="17" t="s">
        <v>892</v>
      </c>
      <c r="E245" s="17" t="s">
        <v>893</v>
      </c>
      <c r="F245" s="17" t="s">
        <v>24</v>
      </c>
      <c r="G245" s="17" t="s">
        <v>1038</v>
      </c>
      <c r="H245" s="17" t="s">
        <v>919</v>
      </c>
      <c r="I245" s="17" t="s">
        <v>920</v>
      </c>
      <c r="J245" s="17"/>
      <c r="K245" s="17"/>
      <c r="L245" s="17"/>
    </row>
    <row r="246" spans="1:16" x14ac:dyDescent="0.25">
      <c r="A246" s="17" t="s">
        <v>894</v>
      </c>
      <c r="B246" s="17" t="s">
        <v>358</v>
      </c>
      <c r="C246" s="17"/>
      <c r="D246" s="17" t="s">
        <v>895</v>
      </c>
      <c r="E246" s="17" t="s">
        <v>896</v>
      </c>
      <c r="F246" s="17" t="s">
        <v>10</v>
      </c>
      <c r="G246" s="17" t="s">
        <v>897</v>
      </c>
      <c r="H246" s="17" t="s">
        <v>919</v>
      </c>
      <c r="I246" s="17" t="s">
        <v>935</v>
      </c>
      <c r="J246" s="17"/>
      <c r="K246" s="17"/>
      <c r="L246" s="17"/>
    </row>
    <row r="247" spans="1:16" x14ac:dyDescent="0.25">
      <c r="A247" s="17" t="s">
        <v>898</v>
      </c>
      <c r="B247" s="17" t="s">
        <v>899</v>
      </c>
      <c r="C247" s="17" t="s">
        <v>900</v>
      </c>
      <c r="D247" s="17" t="s">
        <v>901</v>
      </c>
      <c r="E247" s="17"/>
      <c r="F247" s="17" t="s">
        <v>24</v>
      </c>
      <c r="G247" s="17" t="s">
        <v>1039</v>
      </c>
      <c r="H247" s="17" t="s">
        <v>919</v>
      </c>
      <c r="I247" s="17" t="s">
        <v>920</v>
      </c>
      <c r="J247" s="17"/>
      <c r="K247" s="17"/>
      <c r="L247" s="17"/>
    </row>
    <row r="248" spans="1:16" s="2" customFormat="1" ht="30" x14ac:dyDescent="0.25">
      <c r="A248" s="8" t="s">
        <v>902</v>
      </c>
      <c r="B248" s="8" t="s">
        <v>903</v>
      </c>
      <c r="C248" s="8"/>
      <c r="D248" s="8" t="s">
        <v>904</v>
      </c>
      <c r="E248" s="8"/>
      <c r="F248" s="8" t="s">
        <v>24</v>
      </c>
      <c r="G248" s="8" t="s">
        <v>905</v>
      </c>
      <c r="H248" s="8" t="s">
        <v>911</v>
      </c>
      <c r="I248" s="8" t="s">
        <v>921</v>
      </c>
      <c r="J248" s="8"/>
      <c r="K248" s="8" t="s">
        <v>914</v>
      </c>
      <c r="L248" s="13" t="s">
        <v>960</v>
      </c>
      <c r="M248" s="2" t="s">
        <v>1064</v>
      </c>
      <c r="N248" s="2" t="b">
        <f t="shared" ref="N248" si="68">IF(B248&lt;&gt;"",TRUE,FALSE)</f>
        <v>1</v>
      </c>
      <c r="O248" s="18" t="b">
        <f>IF(E248&lt;&gt;"",TRUE,FALSE)</f>
        <v>0</v>
      </c>
      <c r="P248" s="18" t="b">
        <f>AND(N248:O248)</f>
        <v>0</v>
      </c>
    </row>
    <row r="249" spans="1:16" x14ac:dyDescent="0.25">
      <c r="N249">
        <f>COUNTIF(N2:N248,FALSE)</f>
        <v>48</v>
      </c>
    </row>
  </sheetData>
  <autoFilter ref="A1:P249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topLeftCell="A31" workbookViewId="0">
      <selection activeCell="A53" sqref="A53:C54"/>
    </sheetView>
  </sheetViews>
  <sheetFormatPr baseColWidth="10" defaultRowHeight="15" x14ac:dyDescent="0.25"/>
  <cols>
    <col min="1" max="1" width="67.7109375" customWidth="1"/>
  </cols>
  <sheetData>
    <row r="1" spans="1:3" s="18" customFormat="1" x14ac:dyDescent="0.25">
      <c r="A1" s="100" t="s">
        <v>1092</v>
      </c>
      <c r="B1" s="100" t="s">
        <v>1093</v>
      </c>
      <c r="C1" s="100" t="s">
        <v>1088</v>
      </c>
    </row>
    <row r="2" spans="1:3" x14ac:dyDescent="0.25">
      <c r="A2" s="17" t="s">
        <v>7</v>
      </c>
      <c r="B2" t="s">
        <v>1094</v>
      </c>
      <c r="C2" t="s">
        <v>1095</v>
      </c>
    </row>
    <row r="3" spans="1:3" x14ac:dyDescent="0.25">
      <c r="A3" s="17" t="s">
        <v>12</v>
      </c>
      <c r="B3" t="s">
        <v>1094</v>
      </c>
      <c r="C3" s="18" t="s">
        <v>1095</v>
      </c>
    </row>
    <row r="4" spans="1:3" x14ac:dyDescent="0.25">
      <c r="A4" s="17" t="s">
        <v>16</v>
      </c>
      <c r="B4" t="s">
        <v>1094</v>
      </c>
      <c r="C4" s="18" t="s">
        <v>1095</v>
      </c>
    </row>
    <row r="5" spans="1:3" x14ac:dyDescent="0.25">
      <c r="A5" s="17" t="s">
        <v>26</v>
      </c>
      <c r="B5" t="s">
        <v>1094</v>
      </c>
      <c r="C5" s="18" t="s">
        <v>1095</v>
      </c>
    </row>
    <row r="6" spans="1:3" x14ac:dyDescent="0.25">
      <c r="A6" s="8" t="s">
        <v>39</v>
      </c>
      <c r="B6" t="s">
        <v>1094</v>
      </c>
      <c r="C6" s="18" t="s">
        <v>1095</v>
      </c>
    </row>
    <row r="7" spans="1:3" x14ac:dyDescent="0.25">
      <c r="A7" s="8" t="s">
        <v>52</v>
      </c>
      <c r="B7" t="s">
        <v>1094</v>
      </c>
      <c r="C7" s="18" t="s">
        <v>1095</v>
      </c>
    </row>
    <row r="8" spans="1:3" x14ac:dyDescent="0.25">
      <c r="A8" s="40" t="s">
        <v>56</v>
      </c>
      <c r="B8" t="s">
        <v>1094</v>
      </c>
      <c r="C8" s="18" t="s">
        <v>1095</v>
      </c>
    </row>
    <row r="9" spans="1:3" x14ac:dyDescent="0.25">
      <c r="A9" s="17" t="s">
        <v>80</v>
      </c>
      <c r="B9" t="s">
        <v>1094</v>
      </c>
      <c r="C9" s="18" t="s">
        <v>1095</v>
      </c>
    </row>
    <row r="10" spans="1:3" x14ac:dyDescent="0.25">
      <c r="A10" s="40" t="s">
        <v>88</v>
      </c>
      <c r="B10" t="s">
        <v>1094</v>
      </c>
      <c r="C10" s="18" t="s">
        <v>1095</v>
      </c>
    </row>
    <row r="11" spans="1:3" x14ac:dyDescent="0.25">
      <c r="A11" s="17" t="s">
        <v>129</v>
      </c>
      <c r="B11" t="s">
        <v>1094</v>
      </c>
      <c r="C11" s="18" t="s">
        <v>1095</v>
      </c>
    </row>
    <row r="12" spans="1:3" x14ac:dyDescent="0.25">
      <c r="A12" s="17" t="s">
        <v>150</v>
      </c>
      <c r="B12" t="s">
        <v>1094</v>
      </c>
      <c r="C12" s="18" t="s">
        <v>1095</v>
      </c>
    </row>
    <row r="13" spans="1:3" x14ac:dyDescent="0.25">
      <c r="A13" s="17" t="s">
        <v>153</v>
      </c>
      <c r="B13" t="s">
        <v>1094</v>
      </c>
      <c r="C13" s="18" t="s">
        <v>1095</v>
      </c>
    </row>
    <row r="14" spans="1:3" x14ac:dyDescent="0.25">
      <c r="A14" s="17" t="s">
        <v>179</v>
      </c>
      <c r="B14" t="s">
        <v>1094</v>
      </c>
      <c r="C14" s="18" t="s">
        <v>1095</v>
      </c>
    </row>
    <row r="15" spans="1:3" x14ac:dyDescent="0.25">
      <c r="A15" s="17" t="s">
        <v>190</v>
      </c>
      <c r="B15" t="s">
        <v>1096</v>
      </c>
      <c r="C15" t="s">
        <v>1097</v>
      </c>
    </row>
    <row r="16" spans="1:3" x14ac:dyDescent="0.25">
      <c r="A16" s="17" t="s">
        <v>201</v>
      </c>
      <c r="B16" t="s">
        <v>1094</v>
      </c>
      <c r="C16" s="18" t="s">
        <v>1095</v>
      </c>
    </row>
    <row r="17" spans="1:3" x14ac:dyDescent="0.25">
      <c r="A17" s="17" t="s">
        <v>210</v>
      </c>
      <c r="B17" t="s">
        <v>1094</v>
      </c>
      <c r="C17" s="18" t="s">
        <v>1095</v>
      </c>
    </row>
    <row r="18" spans="1:3" x14ac:dyDescent="0.25">
      <c r="A18" s="17" t="s">
        <v>214</v>
      </c>
      <c r="B18" t="s">
        <v>1094</v>
      </c>
      <c r="C18" s="18" t="s">
        <v>1095</v>
      </c>
    </row>
    <row r="19" spans="1:3" x14ac:dyDescent="0.25">
      <c r="A19" s="17" t="s">
        <v>248</v>
      </c>
      <c r="B19" t="s">
        <v>1094</v>
      </c>
      <c r="C19" s="18" t="s">
        <v>1095</v>
      </c>
    </row>
    <row r="20" spans="1:3" x14ac:dyDescent="0.25">
      <c r="A20" s="8" t="s">
        <v>265</v>
      </c>
      <c r="B20" t="s">
        <v>1094</v>
      </c>
      <c r="C20" s="18" t="s">
        <v>1095</v>
      </c>
    </row>
    <row r="21" spans="1:3" x14ac:dyDescent="0.25">
      <c r="A21" s="17" t="s">
        <v>287</v>
      </c>
      <c r="B21" t="s">
        <v>1096</v>
      </c>
      <c r="C21" t="s">
        <v>1097</v>
      </c>
    </row>
    <row r="22" spans="1:3" x14ac:dyDescent="0.25">
      <c r="A22" s="17" t="s">
        <v>322</v>
      </c>
      <c r="B22" t="s">
        <v>1094</v>
      </c>
      <c r="C22" s="18" t="s">
        <v>1095</v>
      </c>
    </row>
    <row r="23" spans="1:3" x14ac:dyDescent="0.25">
      <c r="A23" s="17" t="s">
        <v>325</v>
      </c>
      <c r="B23" t="s">
        <v>1094</v>
      </c>
      <c r="C23" s="18" t="s">
        <v>1095</v>
      </c>
    </row>
    <row r="24" spans="1:3" x14ac:dyDescent="0.25">
      <c r="A24" s="17" t="s">
        <v>329</v>
      </c>
      <c r="B24" t="s">
        <v>1094</v>
      </c>
      <c r="C24" s="18" t="s">
        <v>1095</v>
      </c>
    </row>
    <row r="25" spans="1:3" x14ac:dyDescent="0.25">
      <c r="A25" s="8" t="s">
        <v>333</v>
      </c>
      <c r="B25" t="s">
        <v>1094</v>
      </c>
      <c r="C25" s="18" t="s">
        <v>1095</v>
      </c>
    </row>
    <row r="26" spans="1:3" x14ac:dyDescent="0.25">
      <c r="A26" s="17" t="s">
        <v>347</v>
      </c>
      <c r="B26" t="s">
        <v>1096</v>
      </c>
      <c r="C26" t="s">
        <v>1097</v>
      </c>
    </row>
    <row r="27" spans="1:3" x14ac:dyDescent="0.25">
      <c r="A27" s="3" t="s">
        <v>354</v>
      </c>
      <c r="B27" t="s">
        <v>1094</v>
      </c>
      <c r="C27" s="18" t="s">
        <v>1095</v>
      </c>
    </row>
    <row r="28" spans="1:3" x14ac:dyDescent="0.25">
      <c r="A28" s="17" t="s">
        <v>368</v>
      </c>
      <c r="B28" t="s">
        <v>1096</v>
      </c>
      <c r="C28" t="s">
        <v>1097</v>
      </c>
    </row>
    <row r="29" spans="1:3" x14ac:dyDescent="0.25">
      <c r="A29" s="17" t="s">
        <v>387</v>
      </c>
      <c r="B29" t="s">
        <v>1094</v>
      </c>
      <c r="C29" s="18" t="s">
        <v>1095</v>
      </c>
    </row>
    <row r="30" spans="1:3" x14ac:dyDescent="0.25">
      <c r="A30" s="17" t="s">
        <v>413</v>
      </c>
      <c r="B30" t="s">
        <v>1094</v>
      </c>
      <c r="C30" t="s">
        <v>1095</v>
      </c>
    </row>
    <row r="31" spans="1:3" x14ac:dyDescent="0.25">
      <c r="A31" s="17" t="s">
        <v>416</v>
      </c>
      <c r="B31" t="s">
        <v>1094</v>
      </c>
      <c r="C31" s="18" t="s">
        <v>1095</v>
      </c>
    </row>
    <row r="32" spans="1:3" x14ac:dyDescent="0.25">
      <c r="A32" s="17" t="s">
        <v>419</v>
      </c>
      <c r="B32" t="s">
        <v>1094</v>
      </c>
      <c r="C32" s="18" t="s">
        <v>1095</v>
      </c>
    </row>
    <row r="33" spans="1:3" x14ac:dyDescent="0.25">
      <c r="A33" s="17" t="s">
        <v>423</v>
      </c>
      <c r="B33" t="s">
        <v>1094</v>
      </c>
      <c r="C33" s="18" t="s">
        <v>1095</v>
      </c>
    </row>
    <row r="34" spans="1:3" x14ac:dyDescent="0.25">
      <c r="A34" s="17" t="s">
        <v>426</v>
      </c>
      <c r="B34" t="s">
        <v>1094</v>
      </c>
      <c r="C34" s="18" t="s">
        <v>1095</v>
      </c>
    </row>
    <row r="35" spans="1:3" x14ac:dyDescent="0.25">
      <c r="A35" s="17" t="s">
        <v>429</v>
      </c>
      <c r="B35" t="s">
        <v>1094</v>
      </c>
      <c r="C35" s="18" t="s">
        <v>1095</v>
      </c>
    </row>
    <row r="36" spans="1:3" x14ac:dyDescent="0.25">
      <c r="A36" s="17" t="s">
        <v>435</v>
      </c>
      <c r="B36" t="s">
        <v>1094</v>
      </c>
      <c r="C36" s="18" t="s">
        <v>1095</v>
      </c>
    </row>
    <row r="37" spans="1:3" x14ac:dyDescent="0.25">
      <c r="A37" s="17" t="s">
        <v>439</v>
      </c>
      <c r="B37" t="s">
        <v>1094</v>
      </c>
      <c r="C37" s="18" t="s">
        <v>1095</v>
      </c>
    </row>
    <row r="38" spans="1:3" x14ac:dyDescent="0.25">
      <c r="A38" s="17" t="s">
        <v>442</v>
      </c>
      <c r="B38" t="s">
        <v>1094</v>
      </c>
      <c r="C38" s="18" t="s">
        <v>1095</v>
      </c>
    </row>
    <row r="39" spans="1:3" x14ac:dyDescent="0.25">
      <c r="A39" s="17" t="s">
        <v>445</v>
      </c>
      <c r="B39" t="s">
        <v>1094</v>
      </c>
      <c r="C39" s="18" t="s">
        <v>1095</v>
      </c>
    </row>
    <row r="40" spans="1:3" x14ac:dyDescent="0.25">
      <c r="A40" s="17" t="s">
        <v>449</v>
      </c>
      <c r="B40" t="s">
        <v>1094</v>
      </c>
      <c r="C40" s="18" t="s">
        <v>1095</v>
      </c>
    </row>
    <row r="41" spans="1:3" x14ac:dyDescent="0.25">
      <c r="A41" s="17" t="s">
        <v>452</v>
      </c>
      <c r="B41" t="s">
        <v>1094</v>
      </c>
      <c r="C41" s="18" t="s">
        <v>1095</v>
      </c>
    </row>
    <row r="42" spans="1:3" x14ac:dyDescent="0.25">
      <c r="A42" s="17" t="s">
        <v>458</v>
      </c>
      <c r="B42" t="s">
        <v>1094</v>
      </c>
      <c r="C42" s="18" t="s">
        <v>1095</v>
      </c>
    </row>
    <row r="43" spans="1:3" x14ac:dyDescent="0.25">
      <c r="A43" s="17" t="s">
        <v>478</v>
      </c>
      <c r="B43" t="s">
        <v>1094</v>
      </c>
      <c r="C43" s="18" t="s">
        <v>1095</v>
      </c>
    </row>
    <row r="44" spans="1:3" x14ac:dyDescent="0.25">
      <c r="A44" s="17" t="s">
        <v>487</v>
      </c>
      <c r="B44" t="s">
        <v>1094</v>
      </c>
      <c r="C44" s="18" t="s">
        <v>1095</v>
      </c>
    </row>
    <row r="45" spans="1:3" x14ac:dyDescent="0.25">
      <c r="A45" s="40" t="s">
        <v>491</v>
      </c>
      <c r="B45" t="s">
        <v>1094</v>
      </c>
      <c r="C45" s="18" t="s">
        <v>1095</v>
      </c>
    </row>
    <row r="46" spans="1:3" x14ac:dyDescent="0.25">
      <c r="A46" s="17" t="s">
        <v>614</v>
      </c>
      <c r="B46" t="s">
        <v>1094</v>
      </c>
      <c r="C46" s="18" t="s">
        <v>1095</v>
      </c>
    </row>
    <row r="47" spans="1:3" x14ac:dyDescent="0.25">
      <c r="A47" s="17" t="s">
        <v>618</v>
      </c>
      <c r="B47" t="s">
        <v>1094</v>
      </c>
      <c r="C47" s="18" t="s">
        <v>1095</v>
      </c>
    </row>
    <row r="48" spans="1:3" x14ac:dyDescent="0.25">
      <c r="A48" s="17" t="s">
        <v>621</v>
      </c>
      <c r="B48" t="s">
        <v>1096</v>
      </c>
      <c r="C48" t="s">
        <v>1097</v>
      </c>
    </row>
    <row r="49" spans="1:3" x14ac:dyDescent="0.25">
      <c r="A49" s="17" t="s">
        <v>637</v>
      </c>
      <c r="B49" t="s">
        <v>1094</v>
      </c>
      <c r="C49" s="18" t="s">
        <v>1095</v>
      </c>
    </row>
    <row r="50" spans="1:3" x14ac:dyDescent="0.25">
      <c r="A50" s="17" t="s">
        <v>641</v>
      </c>
      <c r="B50" t="s">
        <v>1094</v>
      </c>
      <c r="C50" s="18" t="s">
        <v>1095</v>
      </c>
    </row>
    <row r="51" spans="1:3" x14ac:dyDescent="0.25">
      <c r="A51" s="17" t="s">
        <v>644</v>
      </c>
      <c r="B51" t="s">
        <v>1094</v>
      </c>
      <c r="C51" s="18" t="s">
        <v>1095</v>
      </c>
    </row>
    <row r="52" spans="1:3" x14ac:dyDescent="0.25">
      <c r="A52" s="17" t="s">
        <v>657</v>
      </c>
      <c r="B52" t="s">
        <v>1096</v>
      </c>
      <c r="C52" t="s">
        <v>1097</v>
      </c>
    </row>
    <row r="53" spans="1:3" x14ac:dyDescent="0.25">
      <c r="A53" s="17" t="s">
        <v>683</v>
      </c>
      <c r="B53" t="s">
        <v>1096</v>
      </c>
      <c r="C53" t="s">
        <v>1098</v>
      </c>
    </row>
    <row r="54" spans="1:3" x14ac:dyDescent="0.25">
      <c r="A54" s="17" t="s">
        <v>687</v>
      </c>
      <c r="B54" t="s">
        <v>1096</v>
      </c>
      <c r="C54" t="s">
        <v>1098</v>
      </c>
    </row>
    <row r="55" spans="1:3" x14ac:dyDescent="0.25">
      <c r="A55" s="17" t="s">
        <v>715</v>
      </c>
      <c r="B55" t="s">
        <v>1096</v>
      </c>
      <c r="C55" t="s">
        <v>1097</v>
      </c>
    </row>
    <row r="56" spans="1:3" x14ac:dyDescent="0.25">
      <c r="A56" s="17" t="s">
        <v>721</v>
      </c>
      <c r="B56" t="s">
        <v>1094</v>
      </c>
      <c r="C56" s="18" t="s">
        <v>1095</v>
      </c>
    </row>
    <row r="57" spans="1:3" x14ac:dyDescent="0.25">
      <c r="A57" s="17" t="s">
        <v>738</v>
      </c>
      <c r="B57" t="s">
        <v>1096</v>
      </c>
      <c r="C57" t="s">
        <v>1097</v>
      </c>
    </row>
    <row r="58" spans="1:3" x14ac:dyDescent="0.25">
      <c r="A58" s="17" t="s">
        <v>747</v>
      </c>
      <c r="B58" t="s">
        <v>1094</v>
      </c>
      <c r="C58" s="18" t="s">
        <v>1095</v>
      </c>
    </row>
    <row r="59" spans="1:3" x14ac:dyDescent="0.25">
      <c r="A59" s="40" t="s">
        <v>756</v>
      </c>
      <c r="B59" t="s">
        <v>1094</v>
      </c>
      <c r="C59" s="18" t="s">
        <v>1095</v>
      </c>
    </row>
    <row r="60" spans="1:3" x14ac:dyDescent="0.25">
      <c r="A60" s="40" t="s">
        <v>764</v>
      </c>
      <c r="B60" t="s">
        <v>1094</v>
      </c>
      <c r="C60" s="18" t="s">
        <v>1095</v>
      </c>
    </row>
    <row r="61" spans="1:3" x14ac:dyDescent="0.25">
      <c r="A61" s="17" t="s">
        <v>771</v>
      </c>
      <c r="B61" t="s">
        <v>1094</v>
      </c>
      <c r="C61" s="18" t="s">
        <v>1095</v>
      </c>
    </row>
    <row r="62" spans="1:3" x14ac:dyDescent="0.25">
      <c r="A62" s="40" t="s">
        <v>800</v>
      </c>
      <c r="B62" t="s">
        <v>1096</v>
      </c>
      <c r="C62" t="s">
        <v>1097</v>
      </c>
    </row>
    <row r="63" spans="1:3" x14ac:dyDescent="0.25">
      <c r="A63" s="40" t="s">
        <v>804</v>
      </c>
      <c r="B63" t="s">
        <v>1096</v>
      </c>
      <c r="C63" t="s">
        <v>1097</v>
      </c>
    </row>
    <row r="64" spans="1:3" x14ac:dyDescent="0.25">
      <c r="A64" s="17" t="s">
        <v>826</v>
      </c>
      <c r="B64" t="s">
        <v>1096</v>
      </c>
      <c r="C64" t="s">
        <v>1097</v>
      </c>
    </row>
    <row r="65" spans="1:3" x14ac:dyDescent="0.25">
      <c r="A65" s="17" t="s">
        <v>830</v>
      </c>
      <c r="B65" t="s">
        <v>1096</v>
      </c>
      <c r="C65" t="s">
        <v>1097</v>
      </c>
    </row>
    <row r="66" spans="1:3" x14ac:dyDescent="0.25">
      <c r="A66" s="17" t="s">
        <v>863</v>
      </c>
      <c r="B66" t="s">
        <v>1094</v>
      </c>
      <c r="C66" s="18" t="s">
        <v>1095</v>
      </c>
    </row>
    <row r="67" spans="1:3" x14ac:dyDescent="0.25">
      <c r="A67" s="40" t="s">
        <v>867</v>
      </c>
      <c r="B67" t="s">
        <v>1094</v>
      </c>
      <c r="C67" s="18" t="s">
        <v>1095</v>
      </c>
    </row>
    <row r="68" spans="1:3" x14ac:dyDescent="0.25">
      <c r="A68" s="17" t="s">
        <v>871</v>
      </c>
      <c r="B68" t="s">
        <v>1094</v>
      </c>
      <c r="C68" s="18" t="s">
        <v>1095</v>
      </c>
    </row>
    <row r="69" spans="1:3" x14ac:dyDescent="0.25">
      <c r="A69" s="8" t="s">
        <v>902</v>
      </c>
      <c r="B69" t="s">
        <v>1094</v>
      </c>
      <c r="C69" s="18" t="s">
        <v>1095</v>
      </c>
    </row>
    <row r="75" spans="1:3" x14ac:dyDescent="0.25">
      <c r="A75" t="s">
        <v>1093</v>
      </c>
      <c r="B75" t="s">
        <v>1101</v>
      </c>
      <c r="C75" t="s">
        <v>1102</v>
      </c>
    </row>
    <row r="76" spans="1:3" x14ac:dyDescent="0.25">
      <c r="A76" t="s">
        <v>1099</v>
      </c>
      <c r="B76">
        <f>COUNTIF(B$2:B$69,"bool")</f>
        <v>54</v>
      </c>
    </row>
    <row r="77" spans="1:3" x14ac:dyDescent="0.25">
      <c r="A77" t="s">
        <v>1100</v>
      </c>
      <c r="B77" s="18">
        <f>COUNTIF(B$2:B$69,"tristate")</f>
        <v>14</v>
      </c>
      <c r="C77" s="18">
        <f>COUNTIF(C$2:C$69,"m")</f>
        <v>2</v>
      </c>
    </row>
    <row r="78" spans="1:3" x14ac:dyDescent="0.25">
      <c r="A78" t="s">
        <v>1056</v>
      </c>
      <c r="B78">
        <f>SUM(B76:B77)</f>
        <v>68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5" sqref="A5"/>
    </sheetView>
  </sheetViews>
  <sheetFormatPr baseColWidth="10" defaultColWidth="9.140625" defaultRowHeight="15" x14ac:dyDescent="0.25"/>
  <cols>
    <col min="2" max="2" width="132.42578125" bestFit="1" customWidth="1"/>
  </cols>
  <sheetData>
    <row r="1" spans="1:2" x14ac:dyDescent="0.25">
      <c r="A1" s="16" t="s">
        <v>964</v>
      </c>
      <c r="B1" s="16" t="s">
        <v>965</v>
      </c>
    </row>
    <row r="2" spans="1:2" x14ac:dyDescent="0.25">
      <c r="A2" s="2"/>
      <c r="B2" s="18" t="s">
        <v>966</v>
      </c>
    </row>
    <row r="3" spans="1:2" x14ac:dyDescent="0.25">
      <c r="A3" s="6"/>
      <c r="B3" s="18" t="s">
        <v>967</v>
      </c>
    </row>
    <row r="4" spans="1:2" x14ac:dyDescent="0.25">
      <c r="A4" s="10"/>
      <c r="B4" t="s">
        <v>968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Overview</vt:lpstr>
      <vt:lpstr>Feature effects X86</vt:lpstr>
      <vt:lpstr>Distinct list</vt:lpstr>
      <vt:lpstr>color explanation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El-Sharkawy</cp:lastModifiedBy>
  <dcterms:created xsi:type="dcterms:W3CDTF">2017-02-10T12:53:10Z</dcterms:created>
  <dcterms:modified xsi:type="dcterms:W3CDTF">2017-03-16T12:31:13Z</dcterms:modified>
</cp:coreProperties>
</file>